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_UNI\magisterka\_perfmon\"/>
    </mc:Choice>
  </mc:AlternateContent>
  <xr:revisionPtr revIDLastSave="0" documentId="13_ncr:1_{7D904724-DD78-4680-AD3C-ACFB6C0DD209}" xr6:coauthVersionLast="47" xr6:coauthVersionMax="47" xr10:uidLastSave="{00000000-0000-0000-0000-000000000000}"/>
  <bookViews>
    <workbookView xWindow="-120" yWindow="-120" windowWidth="38640" windowHeight="21120" activeTab="5" xr2:uid="{6CAB23B9-5170-45EF-8014-BF1F26786A8E}"/>
  </bookViews>
  <sheets>
    <sheet name="_babylon_bathroom" sheetId="5" r:id="rId1"/>
    <sheet name="_three_bathroom" sheetId="4" r:id="rId2"/>
    <sheet name="babylon-bathroom-perfmon" sheetId="3" r:id="rId3"/>
    <sheet name="three-bathroom-perfmon" sheetId="2" r:id="rId4"/>
    <sheet name="Arkusz4" sheetId="8" r:id="rId5"/>
    <sheet name="Arkusz5" sheetId="9" r:id="rId6"/>
    <sheet name="FPS" sheetId="1" r:id="rId7"/>
    <sheet name="MEMORY" sheetId="6" r:id="rId8"/>
    <sheet name="FRAME_TIME" sheetId="7" r:id="rId9"/>
  </sheets>
  <definedNames>
    <definedName name="ExternalData_1" localSheetId="3" hidden="1">'three-bathroom-perfmon'!$A$1:$JH$102</definedName>
    <definedName name="ExternalData_2" localSheetId="2" hidden="1">'babylon-bathroom-perfmon'!$A$1:$JH$102</definedName>
    <definedName name="ExternalData_3" localSheetId="1" hidden="1">'_three_bathroom'!$B$1:$N$298</definedName>
    <definedName name="ExternalData_4" localSheetId="0" hidden="1">'_babylon_bathroom'!$B$1:$L$299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4" i="9" l="1"/>
  <c r="I104" i="9"/>
  <c r="H104" i="9"/>
  <c r="G104" i="9"/>
  <c r="F104" i="9"/>
  <c r="E104" i="9"/>
  <c r="D104" i="9"/>
  <c r="C104" i="9"/>
  <c r="B104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2" i="8"/>
  <c r="ID103" i="3"/>
  <c r="IE103" i="3"/>
  <c r="IF103" i="3"/>
  <c r="IG103" i="3"/>
  <c r="IH103" i="3"/>
  <c r="II103" i="3"/>
  <c r="IJ103" i="3"/>
  <c r="IK103" i="3"/>
  <c r="IL103" i="3"/>
  <c r="IM103" i="3"/>
  <c r="IN103" i="3"/>
  <c r="IO103" i="3"/>
  <c r="IP103" i="3"/>
  <c r="IQ103" i="3"/>
  <c r="IR103" i="3"/>
  <c r="IS103" i="3"/>
  <c r="IT103" i="3"/>
  <c r="IU103" i="3"/>
  <c r="IV103" i="3"/>
  <c r="IW103" i="3"/>
  <c r="IX103" i="3"/>
  <c r="IY103" i="3"/>
  <c r="IZ103" i="3"/>
  <c r="JA103" i="3"/>
  <c r="JB103" i="3"/>
  <c r="JC103" i="3"/>
  <c r="JD103" i="3"/>
  <c r="JE103" i="3"/>
  <c r="JF103" i="3"/>
  <c r="JG103" i="3"/>
  <c r="JH103" i="3"/>
  <c r="IC103" i="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2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1" i="7"/>
  <c r="C299" i="6"/>
  <c r="D299" i="6"/>
  <c r="E299" i="6"/>
  <c r="F299" i="6"/>
  <c r="G299" i="6"/>
  <c r="H299" i="6"/>
  <c r="I299" i="6"/>
  <c r="B299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" i="6"/>
  <c r="H50" i="6"/>
  <c r="H114" i="6"/>
  <c r="H178" i="6"/>
  <c r="H224" i="6"/>
  <c r="H256" i="6"/>
  <c r="H288" i="6"/>
  <c r="G3" i="6"/>
  <c r="G4" i="6"/>
  <c r="G5" i="6"/>
  <c r="G6" i="6"/>
  <c r="G7" i="6"/>
  <c r="G8" i="6"/>
  <c r="H8" i="6" s="1"/>
  <c r="G9" i="6"/>
  <c r="G10" i="6"/>
  <c r="G11" i="6"/>
  <c r="G12" i="6"/>
  <c r="G13" i="6"/>
  <c r="G14" i="6"/>
  <c r="G15" i="6"/>
  <c r="G16" i="6"/>
  <c r="H16" i="6" s="1"/>
  <c r="G17" i="6"/>
  <c r="G18" i="6"/>
  <c r="G19" i="6"/>
  <c r="G20" i="6"/>
  <c r="G21" i="6"/>
  <c r="G22" i="6"/>
  <c r="G23" i="6"/>
  <c r="G24" i="6"/>
  <c r="H24" i="6" s="1"/>
  <c r="G25" i="6"/>
  <c r="G26" i="6"/>
  <c r="G27" i="6"/>
  <c r="G28" i="6"/>
  <c r="G29" i="6"/>
  <c r="G30" i="6"/>
  <c r="G31" i="6"/>
  <c r="G32" i="6"/>
  <c r="H32" i="6" s="1"/>
  <c r="G33" i="6"/>
  <c r="G34" i="6"/>
  <c r="G35" i="6"/>
  <c r="G36" i="6"/>
  <c r="G37" i="6"/>
  <c r="G38" i="6"/>
  <c r="G39" i="6"/>
  <c r="G40" i="6"/>
  <c r="H40" i="6" s="1"/>
  <c r="G41" i="6"/>
  <c r="G42" i="6"/>
  <c r="G43" i="6"/>
  <c r="G44" i="6"/>
  <c r="G45" i="6"/>
  <c r="G46" i="6"/>
  <c r="G47" i="6"/>
  <c r="G48" i="6"/>
  <c r="H48" i="6" s="1"/>
  <c r="G49" i="6"/>
  <c r="G50" i="6"/>
  <c r="G51" i="6"/>
  <c r="G52" i="6"/>
  <c r="G53" i="6"/>
  <c r="G54" i="6"/>
  <c r="G55" i="6"/>
  <c r="G56" i="6"/>
  <c r="H56" i="6" s="1"/>
  <c r="G57" i="6"/>
  <c r="G58" i="6"/>
  <c r="G59" i="6"/>
  <c r="G60" i="6"/>
  <c r="G61" i="6"/>
  <c r="G62" i="6"/>
  <c r="G63" i="6"/>
  <c r="G64" i="6"/>
  <c r="H64" i="6" s="1"/>
  <c r="G65" i="6"/>
  <c r="G66" i="6"/>
  <c r="G67" i="6"/>
  <c r="G68" i="6"/>
  <c r="G69" i="6"/>
  <c r="G70" i="6"/>
  <c r="G71" i="6"/>
  <c r="G72" i="6"/>
  <c r="H72" i="6" s="1"/>
  <c r="G73" i="6"/>
  <c r="G74" i="6"/>
  <c r="G75" i="6"/>
  <c r="G76" i="6"/>
  <c r="G77" i="6"/>
  <c r="G78" i="6"/>
  <c r="G79" i="6"/>
  <c r="G80" i="6"/>
  <c r="H80" i="6" s="1"/>
  <c r="G81" i="6"/>
  <c r="G82" i="6"/>
  <c r="G83" i="6"/>
  <c r="G84" i="6"/>
  <c r="G85" i="6"/>
  <c r="G86" i="6"/>
  <c r="G87" i="6"/>
  <c r="G88" i="6"/>
  <c r="H88" i="6" s="1"/>
  <c r="G89" i="6"/>
  <c r="G90" i="6"/>
  <c r="G91" i="6"/>
  <c r="G92" i="6"/>
  <c r="G93" i="6"/>
  <c r="G94" i="6"/>
  <c r="G95" i="6"/>
  <c r="G96" i="6"/>
  <c r="H96" i="6" s="1"/>
  <c r="G97" i="6"/>
  <c r="G98" i="6"/>
  <c r="G99" i="6"/>
  <c r="G100" i="6"/>
  <c r="G101" i="6"/>
  <c r="G102" i="6"/>
  <c r="G103" i="6"/>
  <c r="G104" i="6"/>
  <c r="H104" i="6" s="1"/>
  <c r="G105" i="6"/>
  <c r="G106" i="6"/>
  <c r="G107" i="6"/>
  <c r="G108" i="6"/>
  <c r="G109" i="6"/>
  <c r="G110" i="6"/>
  <c r="G111" i="6"/>
  <c r="G112" i="6"/>
  <c r="H112" i="6" s="1"/>
  <c r="G113" i="6"/>
  <c r="G114" i="6"/>
  <c r="G115" i="6"/>
  <c r="G116" i="6"/>
  <c r="G117" i="6"/>
  <c r="G118" i="6"/>
  <c r="G119" i="6"/>
  <c r="G120" i="6"/>
  <c r="H120" i="6" s="1"/>
  <c r="G121" i="6"/>
  <c r="G122" i="6"/>
  <c r="G123" i="6"/>
  <c r="G124" i="6"/>
  <c r="G125" i="6"/>
  <c r="G126" i="6"/>
  <c r="G127" i="6"/>
  <c r="G128" i="6"/>
  <c r="H128" i="6" s="1"/>
  <c r="G129" i="6"/>
  <c r="G130" i="6"/>
  <c r="G131" i="6"/>
  <c r="G132" i="6"/>
  <c r="G133" i="6"/>
  <c r="G134" i="6"/>
  <c r="G135" i="6"/>
  <c r="G136" i="6"/>
  <c r="H136" i="6" s="1"/>
  <c r="G137" i="6"/>
  <c r="G138" i="6"/>
  <c r="G139" i="6"/>
  <c r="G140" i="6"/>
  <c r="G141" i="6"/>
  <c r="G142" i="6"/>
  <c r="G143" i="6"/>
  <c r="G144" i="6"/>
  <c r="H144" i="6" s="1"/>
  <c r="G145" i="6"/>
  <c r="G146" i="6"/>
  <c r="G147" i="6"/>
  <c r="G148" i="6"/>
  <c r="G149" i="6"/>
  <c r="G150" i="6"/>
  <c r="G151" i="6"/>
  <c r="G152" i="6"/>
  <c r="H152" i="6" s="1"/>
  <c r="G153" i="6"/>
  <c r="G154" i="6"/>
  <c r="G155" i="6"/>
  <c r="G156" i="6"/>
  <c r="G157" i="6"/>
  <c r="G158" i="6"/>
  <c r="G159" i="6"/>
  <c r="G160" i="6"/>
  <c r="H160" i="6" s="1"/>
  <c r="G161" i="6"/>
  <c r="G162" i="6"/>
  <c r="G163" i="6"/>
  <c r="G164" i="6"/>
  <c r="G165" i="6"/>
  <c r="G166" i="6"/>
  <c r="G167" i="6"/>
  <c r="G168" i="6"/>
  <c r="H168" i="6" s="1"/>
  <c r="G169" i="6"/>
  <c r="G170" i="6"/>
  <c r="G171" i="6"/>
  <c r="G172" i="6"/>
  <c r="G173" i="6"/>
  <c r="G174" i="6"/>
  <c r="G175" i="6"/>
  <c r="G176" i="6"/>
  <c r="H176" i="6" s="1"/>
  <c r="G177" i="6"/>
  <c r="G178" i="6"/>
  <c r="G179" i="6"/>
  <c r="G180" i="6"/>
  <c r="G181" i="6"/>
  <c r="G182" i="6"/>
  <c r="G183" i="6"/>
  <c r="G184" i="6"/>
  <c r="H184" i="6" s="1"/>
  <c r="G185" i="6"/>
  <c r="G186" i="6"/>
  <c r="G187" i="6"/>
  <c r="G188" i="6"/>
  <c r="G189" i="6"/>
  <c r="G190" i="6"/>
  <c r="G191" i="6"/>
  <c r="G192" i="6"/>
  <c r="H192" i="6" s="1"/>
  <c r="G193" i="6"/>
  <c r="G194" i="6"/>
  <c r="G195" i="6"/>
  <c r="G196" i="6"/>
  <c r="G197" i="6"/>
  <c r="G198" i="6"/>
  <c r="G199" i="6"/>
  <c r="G200" i="6"/>
  <c r="H200" i="6" s="1"/>
  <c r="G201" i="6"/>
  <c r="G202" i="6"/>
  <c r="G203" i="6"/>
  <c r="G204" i="6"/>
  <c r="G205" i="6"/>
  <c r="G206" i="6"/>
  <c r="G207" i="6"/>
  <c r="G208" i="6"/>
  <c r="H208" i="6" s="1"/>
  <c r="G209" i="6"/>
  <c r="G210" i="6"/>
  <c r="G211" i="6"/>
  <c r="G212" i="6"/>
  <c r="G213" i="6"/>
  <c r="G214" i="6"/>
  <c r="G215" i="6"/>
  <c r="G216" i="6"/>
  <c r="H216" i="6" s="1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H232" i="6" s="1"/>
  <c r="G233" i="6"/>
  <c r="G234" i="6"/>
  <c r="G235" i="6"/>
  <c r="G236" i="6"/>
  <c r="G237" i="6"/>
  <c r="G238" i="6"/>
  <c r="G239" i="6"/>
  <c r="G240" i="6"/>
  <c r="H240" i="6" s="1"/>
  <c r="G241" i="6"/>
  <c r="G242" i="6"/>
  <c r="G243" i="6"/>
  <c r="G244" i="6"/>
  <c r="G245" i="6"/>
  <c r="G246" i="6"/>
  <c r="G247" i="6"/>
  <c r="G248" i="6"/>
  <c r="H248" i="6" s="1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H264" i="6" s="1"/>
  <c r="G265" i="6"/>
  <c r="G266" i="6"/>
  <c r="G267" i="6"/>
  <c r="G268" i="6"/>
  <c r="G269" i="6"/>
  <c r="G270" i="6"/>
  <c r="G271" i="6"/>
  <c r="G272" i="6"/>
  <c r="H272" i="6" s="1"/>
  <c r="G273" i="6"/>
  <c r="G274" i="6"/>
  <c r="G275" i="6"/>
  <c r="G276" i="6"/>
  <c r="G277" i="6"/>
  <c r="G278" i="6"/>
  <c r="G279" i="6"/>
  <c r="G280" i="6"/>
  <c r="H280" i="6" s="1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H296" i="6" s="1"/>
  <c r="G297" i="6"/>
  <c r="G298" i="6"/>
  <c r="G2" i="6"/>
  <c r="F3" i="6"/>
  <c r="H3" i="6" s="1"/>
  <c r="F4" i="6"/>
  <c r="F5" i="6"/>
  <c r="H5" i="6" s="1"/>
  <c r="F6" i="6"/>
  <c r="H6" i="6" s="1"/>
  <c r="F7" i="6"/>
  <c r="H7" i="6" s="1"/>
  <c r="F8" i="6"/>
  <c r="F9" i="6"/>
  <c r="H9" i="6" s="1"/>
  <c r="F10" i="6"/>
  <c r="H10" i="6" s="1"/>
  <c r="F11" i="6"/>
  <c r="H11" i="6" s="1"/>
  <c r="F12" i="6"/>
  <c r="F13" i="6"/>
  <c r="H13" i="6" s="1"/>
  <c r="F14" i="6"/>
  <c r="H14" i="6" s="1"/>
  <c r="F15" i="6"/>
  <c r="H15" i="6" s="1"/>
  <c r="F16" i="6"/>
  <c r="F17" i="6"/>
  <c r="H17" i="6" s="1"/>
  <c r="F18" i="6"/>
  <c r="H18" i="6" s="1"/>
  <c r="F19" i="6"/>
  <c r="H19" i="6" s="1"/>
  <c r="F20" i="6"/>
  <c r="F21" i="6"/>
  <c r="H21" i="6" s="1"/>
  <c r="F22" i="6"/>
  <c r="H22" i="6" s="1"/>
  <c r="F23" i="6"/>
  <c r="H23" i="6" s="1"/>
  <c r="F24" i="6"/>
  <c r="F25" i="6"/>
  <c r="H25" i="6" s="1"/>
  <c r="F26" i="6"/>
  <c r="H26" i="6" s="1"/>
  <c r="F27" i="6"/>
  <c r="H27" i="6" s="1"/>
  <c r="F28" i="6"/>
  <c r="F29" i="6"/>
  <c r="H29" i="6" s="1"/>
  <c r="F30" i="6"/>
  <c r="H30" i="6" s="1"/>
  <c r="F31" i="6"/>
  <c r="H31" i="6" s="1"/>
  <c r="F32" i="6"/>
  <c r="F33" i="6"/>
  <c r="H33" i="6" s="1"/>
  <c r="F34" i="6"/>
  <c r="H34" i="6" s="1"/>
  <c r="F35" i="6"/>
  <c r="H35" i="6" s="1"/>
  <c r="F36" i="6"/>
  <c r="F37" i="6"/>
  <c r="H37" i="6" s="1"/>
  <c r="F38" i="6"/>
  <c r="H38" i="6" s="1"/>
  <c r="F39" i="6"/>
  <c r="H39" i="6" s="1"/>
  <c r="F40" i="6"/>
  <c r="F41" i="6"/>
  <c r="H41" i="6" s="1"/>
  <c r="F42" i="6"/>
  <c r="H42" i="6" s="1"/>
  <c r="F43" i="6"/>
  <c r="H43" i="6" s="1"/>
  <c r="F44" i="6"/>
  <c r="F45" i="6"/>
  <c r="H45" i="6" s="1"/>
  <c r="F46" i="6"/>
  <c r="H46" i="6" s="1"/>
  <c r="F47" i="6"/>
  <c r="H47" i="6" s="1"/>
  <c r="F48" i="6"/>
  <c r="F49" i="6"/>
  <c r="H49" i="6" s="1"/>
  <c r="F50" i="6"/>
  <c r="F51" i="6"/>
  <c r="H51" i="6" s="1"/>
  <c r="F52" i="6"/>
  <c r="F53" i="6"/>
  <c r="H53" i="6" s="1"/>
  <c r="F54" i="6"/>
  <c r="H54" i="6" s="1"/>
  <c r="F55" i="6"/>
  <c r="H55" i="6" s="1"/>
  <c r="F56" i="6"/>
  <c r="F57" i="6"/>
  <c r="H57" i="6" s="1"/>
  <c r="F58" i="6"/>
  <c r="H58" i="6" s="1"/>
  <c r="F59" i="6"/>
  <c r="H59" i="6" s="1"/>
  <c r="F60" i="6"/>
  <c r="F61" i="6"/>
  <c r="H61" i="6" s="1"/>
  <c r="F62" i="6"/>
  <c r="H62" i="6" s="1"/>
  <c r="F63" i="6"/>
  <c r="H63" i="6" s="1"/>
  <c r="F64" i="6"/>
  <c r="F65" i="6"/>
  <c r="H65" i="6" s="1"/>
  <c r="F66" i="6"/>
  <c r="H66" i="6" s="1"/>
  <c r="F67" i="6"/>
  <c r="H67" i="6" s="1"/>
  <c r="F68" i="6"/>
  <c r="F69" i="6"/>
  <c r="H69" i="6" s="1"/>
  <c r="F70" i="6"/>
  <c r="H70" i="6" s="1"/>
  <c r="F71" i="6"/>
  <c r="H71" i="6" s="1"/>
  <c r="F72" i="6"/>
  <c r="F73" i="6"/>
  <c r="H73" i="6" s="1"/>
  <c r="F74" i="6"/>
  <c r="H74" i="6" s="1"/>
  <c r="F75" i="6"/>
  <c r="H75" i="6" s="1"/>
  <c r="F76" i="6"/>
  <c r="F77" i="6"/>
  <c r="H77" i="6" s="1"/>
  <c r="F78" i="6"/>
  <c r="H78" i="6" s="1"/>
  <c r="F79" i="6"/>
  <c r="H79" i="6" s="1"/>
  <c r="F80" i="6"/>
  <c r="F81" i="6"/>
  <c r="H81" i="6" s="1"/>
  <c r="F82" i="6"/>
  <c r="H82" i="6" s="1"/>
  <c r="F83" i="6"/>
  <c r="H83" i="6" s="1"/>
  <c r="F84" i="6"/>
  <c r="F85" i="6"/>
  <c r="H85" i="6" s="1"/>
  <c r="F86" i="6"/>
  <c r="H86" i="6" s="1"/>
  <c r="F87" i="6"/>
  <c r="H87" i="6" s="1"/>
  <c r="F88" i="6"/>
  <c r="F89" i="6"/>
  <c r="H89" i="6" s="1"/>
  <c r="F90" i="6"/>
  <c r="H90" i="6" s="1"/>
  <c r="F91" i="6"/>
  <c r="H91" i="6" s="1"/>
  <c r="F92" i="6"/>
  <c r="F93" i="6"/>
  <c r="H93" i="6" s="1"/>
  <c r="F94" i="6"/>
  <c r="H94" i="6" s="1"/>
  <c r="F95" i="6"/>
  <c r="H95" i="6" s="1"/>
  <c r="F96" i="6"/>
  <c r="F97" i="6"/>
  <c r="H97" i="6" s="1"/>
  <c r="F98" i="6"/>
  <c r="H98" i="6" s="1"/>
  <c r="F99" i="6"/>
  <c r="H99" i="6" s="1"/>
  <c r="F100" i="6"/>
  <c r="F101" i="6"/>
  <c r="H101" i="6" s="1"/>
  <c r="F102" i="6"/>
  <c r="H102" i="6" s="1"/>
  <c r="F103" i="6"/>
  <c r="H103" i="6" s="1"/>
  <c r="F104" i="6"/>
  <c r="F105" i="6"/>
  <c r="H105" i="6" s="1"/>
  <c r="F106" i="6"/>
  <c r="H106" i="6" s="1"/>
  <c r="F107" i="6"/>
  <c r="H107" i="6" s="1"/>
  <c r="F108" i="6"/>
  <c r="F109" i="6"/>
  <c r="H109" i="6" s="1"/>
  <c r="F110" i="6"/>
  <c r="H110" i="6" s="1"/>
  <c r="F111" i="6"/>
  <c r="H111" i="6" s="1"/>
  <c r="F112" i="6"/>
  <c r="F113" i="6"/>
  <c r="H113" i="6" s="1"/>
  <c r="F114" i="6"/>
  <c r="F115" i="6"/>
  <c r="H115" i="6" s="1"/>
  <c r="F116" i="6"/>
  <c r="F117" i="6"/>
  <c r="H117" i="6" s="1"/>
  <c r="F118" i="6"/>
  <c r="H118" i="6" s="1"/>
  <c r="F119" i="6"/>
  <c r="H119" i="6" s="1"/>
  <c r="F120" i="6"/>
  <c r="F121" i="6"/>
  <c r="H121" i="6" s="1"/>
  <c r="F122" i="6"/>
  <c r="H122" i="6" s="1"/>
  <c r="F123" i="6"/>
  <c r="H123" i="6" s="1"/>
  <c r="F124" i="6"/>
  <c r="F125" i="6"/>
  <c r="H125" i="6" s="1"/>
  <c r="F126" i="6"/>
  <c r="H126" i="6" s="1"/>
  <c r="F127" i="6"/>
  <c r="H127" i="6" s="1"/>
  <c r="F128" i="6"/>
  <c r="F129" i="6"/>
  <c r="H129" i="6" s="1"/>
  <c r="F130" i="6"/>
  <c r="H130" i="6" s="1"/>
  <c r="F131" i="6"/>
  <c r="H131" i="6" s="1"/>
  <c r="F132" i="6"/>
  <c r="F133" i="6"/>
  <c r="H133" i="6" s="1"/>
  <c r="F134" i="6"/>
  <c r="H134" i="6" s="1"/>
  <c r="F135" i="6"/>
  <c r="H135" i="6" s="1"/>
  <c r="F136" i="6"/>
  <c r="F137" i="6"/>
  <c r="H137" i="6" s="1"/>
  <c r="F138" i="6"/>
  <c r="H138" i="6" s="1"/>
  <c r="F139" i="6"/>
  <c r="H139" i="6" s="1"/>
  <c r="F140" i="6"/>
  <c r="F141" i="6"/>
  <c r="H141" i="6" s="1"/>
  <c r="F142" i="6"/>
  <c r="H142" i="6" s="1"/>
  <c r="F143" i="6"/>
  <c r="H143" i="6" s="1"/>
  <c r="F144" i="6"/>
  <c r="F145" i="6"/>
  <c r="H145" i="6" s="1"/>
  <c r="F146" i="6"/>
  <c r="H146" i="6" s="1"/>
  <c r="F147" i="6"/>
  <c r="H147" i="6" s="1"/>
  <c r="F148" i="6"/>
  <c r="F149" i="6"/>
  <c r="H149" i="6" s="1"/>
  <c r="F150" i="6"/>
  <c r="H150" i="6" s="1"/>
  <c r="F151" i="6"/>
  <c r="H151" i="6" s="1"/>
  <c r="F152" i="6"/>
  <c r="F153" i="6"/>
  <c r="H153" i="6" s="1"/>
  <c r="F154" i="6"/>
  <c r="H154" i="6" s="1"/>
  <c r="F155" i="6"/>
  <c r="H155" i="6" s="1"/>
  <c r="F156" i="6"/>
  <c r="F157" i="6"/>
  <c r="H157" i="6" s="1"/>
  <c r="F158" i="6"/>
  <c r="H158" i="6" s="1"/>
  <c r="F159" i="6"/>
  <c r="H159" i="6" s="1"/>
  <c r="F160" i="6"/>
  <c r="F161" i="6"/>
  <c r="H161" i="6" s="1"/>
  <c r="F162" i="6"/>
  <c r="H162" i="6" s="1"/>
  <c r="F163" i="6"/>
  <c r="H163" i="6" s="1"/>
  <c r="F164" i="6"/>
  <c r="F165" i="6"/>
  <c r="H165" i="6" s="1"/>
  <c r="F166" i="6"/>
  <c r="H166" i="6" s="1"/>
  <c r="F167" i="6"/>
  <c r="H167" i="6" s="1"/>
  <c r="F168" i="6"/>
  <c r="F169" i="6"/>
  <c r="H169" i="6" s="1"/>
  <c r="F170" i="6"/>
  <c r="H170" i="6" s="1"/>
  <c r="F171" i="6"/>
  <c r="H171" i="6" s="1"/>
  <c r="F172" i="6"/>
  <c r="F173" i="6"/>
  <c r="H173" i="6" s="1"/>
  <c r="F174" i="6"/>
  <c r="H174" i="6" s="1"/>
  <c r="F175" i="6"/>
  <c r="H175" i="6" s="1"/>
  <c r="F176" i="6"/>
  <c r="F177" i="6"/>
  <c r="H177" i="6" s="1"/>
  <c r="F178" i="6"/>
  <c r="F179" i="6"/>
  <c r="H179" i="6" s="1"/>
  <c r="F180" i="6"/>
  <c r="F181" i="6"/>
  <c r="H181" i="6" s="1"/>
  <c r="F182" i="6"/>
  <c r="H182" i="6" s="1"/>
  <c r="F183" i="6"/>
  <c r="H183" i="6" s="1"/>
  <c r="F184" i="6"/>
  <c r="F185" i="6"/>
  <c r="H185" i="6" s="1"/>
  <c r="F186" i="6"/>
  <c r="H186" i="6" s="1"/>
  <c r="F187" i="6"/>
  <c r="H187" i="6" s="1"/>
  <c r="F188" i="6"/>
  <c r="F189" i="6"/>
  <c r="H189" i="6" s="1"/>
  <c r="F190" i="6"/>
  <c r="H190" i="6" s="1"/>
  <c r="F191" i="6"/>
  <c r="H191" i="6" s="1"/>
  <c r="F192" i="6"/>
  <c r="F193" i="6"/>
  <c r="H193" i="6" s="1"/>
  <c r="F194" i="6"/>
  <c r="H194" i="6" s="1"/>
  <c r="F195" i="6"/>
  <c r="H195" i="6" s="1"/>
  <c r="F196" i="6"/>
  <c r="F197" i="6"/>
  <c r="H197" i="6" s="1"/>
  <c r="F198" i="6"/>
  <c r="H198" i="6" s="1"/>
  <c r="F199" i="6"/>
  <c r="H199" i="6" s="1"/>
  <c r="F200" i="6"/>
  <c r="F201" i="6"/>
  <c r="H201" i="6" s="1"/>
  <c r="F202" i="6"/>
  <c r="H202" i="6" s="1"/>
  <c r="F203" i="6"/>
  <c r="H203" i="6" s="1"/>
  <c r="F204" i="6"/>
  <c r="F205" i="6"/>
  <c r="H205" i="6" s="1"/>
  <c r="F206" i="6"/>
  <c r="H206" i="6" s="1"/>
  <c r="F207" i="6"/>
  <c r="H207" i="6" s="1"/>
  <c r="F208" i="6"/>
  <c r="F209" i="6"/>
  <c r="H209" i="6" s="1"/>
  <c r="F210" i="6"/>
  <c r="H210" i="6" s="1"/>
  <c r="F211" i="6"/>
  <c r="H211" i="6" s="1"/>
  <c r="F212" i="6"/>
  <c r="F213" i="6"/>
  <c r="H213" i="6" s="1"/>
  <c r="F214" i="6"/>
  <c r="H214" i="6" s="1"/>
  <c r="F215" i="6"/>
  <c r="H215" i="6" s="1"/>
  <c r="F216" i="6"/>
  <c r="F217" i="6"/>
  <c r="H217" i="6" s="1"/>
  <c r="F218" i="6"/>
  <c r="H218" i="6" s="1"/>
  <c r="F219" i="6"/>
  <c r="H219" i="6" s="1"/>
  <c r="F220" i="6"/>
  <c r="F221" i="6"/>
  <c r="H221" i="6" s="1"/>
  <c r="F222" i="6"/>
  <c r="H222" i="6" s="1"/>
  <c r="F223" i="6"/>
  <c r="H223" i="6" s="1"/>
  <c r="F224" i="6"/>
  <c r="F225" i="6"/>
  <c r="H225" i="6" s="1"/>
  <c r="F226" i="6"/>
  <c r="H226" i="6" s="1"/>
  <c r="F227" i="6"/>
  <c r="H227" i="6" s="1"/>
  <c r="F228" i="6"/>
  <c r="F229" i="6"/>
  <c r="H229" i="6" s="1"/>
  <c r="F230" i="6"/>
  <c r="H230" i="6" s="1"/>
  <c r="F231" i="6"/>
  <c r="H231" i="6" s="1"/>
  <c r="F232" i="6"/>
  <c r="F233" i="6"/>
  <c r="H233" i="6" s="1"/>
  <c r="F234" i="6"/>
  <c r="H234" i="6" s="1"/>
  <c r="F235" i="6"/>
  <c r="H235" i="6" s="1"/>
  <c r="F236" i="6"/>
  <c r="F237" i="6"/>
  <c r="H237" i="6" s="1"/>
  <c r="F238" i="6"/>
  <c r="H238" i="6" s="1"/>
  <c r="F239" i="6"/>
  <c r="H239" i="6" s="1"/>
  <c r="F240" i="6"/>
  <c r="F241" i="6"/>
  <c r="H241" i="6" s="1"/>
  <c r="F242" i="6"/>
  <c r="H242" i="6" s="1"/>
  <c r="F243" i="6"/>
  <c r="H243" i="6" s="1"/>
  <c r="F244" i="6"/>
  <c r="F245" i="6"/>
  <c r="H245" i="6" s="1"/>
  <c r="F246" i="6"/>
  <c r="H246" i="6" s="1"/>
  <c r="F247" i="6"/>
  <c r="H247" i="6" s="1"/>
  <c r="F248" i="6"/>
  <c r="F249" i="6"/>
  <c r="H249" i="6" s="1"/>
  <c r="F250" i="6"/>
  <c r="H250" i="6" s="1"/>
  <c r="F251" i="6"/>
  <c r="H251" i="6" s="1"/>
  <c r="F252" i="6"/>
  <c r="F253" i="6"/>
  <c r="H253" i="6" s="1"/>
  <c r="F254" i="6"/>
  <c r="H254" i="6" s="1"/>
  <c r="F255" i="6"/>
  <c r="H255" i="6" s="1"/>
  <c r="F256" i="6"/>
  <c r="F257" i="6"/>
  <c r="H257" i="6" s="1"/>
  <c r="F258" i="6"/>
  <c r="H258" i="6" s="1"/>
  <c r="F259" i="6"/>
  <c r="H259" i="6" s="1"/>
  <c r="F260" i="6"/>
  <c r="F261" i="6"/>
  <c r="H261" i="6" s="1"/>
  <c r="F262" i="6"/>
  <c r="H262" i="6" s="1"/>
  <c r="F263" i="6"/>
  <c r="H263" i="6" s="1"/>
  <c r="F264" i="6"/>
  <c r="F265" i="6"/>
  <c r="H265" i="6" s="1"/>
  <c r="F266" i="6"/>
  <c r="H266" i="6" s="1"/>
  <c r="F267" i="6"/>
  <c r="H267" i="6" s="1"/>
  <c r="F268" i="6"/>
  <c r="F269" i="6"/>
  <c r="H269" i="6" s="1"/>
  <c r="F270" i="6"/>
  <c r="H270" i="6" s="1"/>
  <c r="F271" i="6"/>
  <c r="H271" i="6" s="1"/>
  <c r="F272" i="6"/>
  <c r="F273" i="6"/>
  <c r="H273" i="6" s="1"/>
  <c r="F274" i="6"/>
  <c r="H274" i="6" s="1"/>
  <c r="F275" i="6"/>
  <c r="H275" i="6" s="1"/>
  <c r="F276" i="6"/>
  <c r="F277" i="6"/>
  <c r="H277" i="6" s="1"/>
  <c r="F278" i="6"/>
  <c r="H278" i="6" s="1"/>
  <c r="F279" i="6"/>
  <c r="H279" i="6" s="1"/>
  <c r="F280" i="6"/>
  <c r="F281" i="6"/>
  <c r="H281" i="6" s="1"/>
  <c r="F282" i="6"/>
  <c r="H282" i="6" s="1"/>
  <c r="F283" i="6"/>
  <c r="H283" i="6" s="1"/>
  <c r="F284" i="6"/>
  <c r="F285" i="6"/>
  <c r="H285" i="6" s="1"/>
  <c r="F286" i="6"/>
  <c r="H286" i="6" s="1"/>
  <c r="F287" i="6"/>
  <c r="H287" i="6" s="1"/>
  <c r="F288" i="6"/>
  <c r="F289" i="6"/>
  <c r="H289" i="6" s="1"/>
  <c r="F290" i="6"/>
  <c r="H290" i="6" s="1"/>
  <c r="F291" i="6"/>
  <c r="H291" i="6" s="1"/>
  <c r="F292" i="6"/>
  <c r="F293" i="6"/>
  <c r="H293" i="6" s="1"/>
  <c r="F294" i="6"/>
  <c r="H294" i="6" s="1"/>
  <c r="F295" i="6"/>
  <c r="H295" i="6" s="1"/>
  <c r="F296" i="6"/>
  <c r="F297" i="6"/>
  <c r="H297" i="6" s="1"/>
  <c r="F298" i="6"/>
  <c r="H298" i="6" s="1"/>
  <c r="F2" i="6"/>
  <c r="D14" i="6"/>
  <c r="D28" i="6"/>
  <c r="D38" i="6"/>
  <c r="D60" i="6"/>
  <c r="D64" i="6"/>
  <c r="D92" i="6"/>
  <c r="D96" i="6"/>
  <c r="D124" i="6"/>
  <c r="D128" i="6"/>
  <c r="D156" i="6"/>
  <c r="D160" i="6"/>
  <c r="D188" i="6"/>
  <c r="D192" i="6"/>
  <c r="D208" i="6"/>
  <c r="D216" i="6"/>
  <c r="D224" i="6"/>
  <c r="D232" i="6"/>
  <c r="D240" i="6"/>
  <c r="D248" i="6"/>
  <c r="D256" i="6"/>
  <c r="D264" i="6"/>
  <c r="D272" i="6"/>
  <c r="D280" i="6"/>
  <c r="D288" i="6"/>
  <c r="D296" i="6"/>
  <c r="C3" i="6"/>
  <c r="C4" i="6"/>
  <c r="C5" i="6"/>
  <c r="C6" i="6"/>
  <c r="D6" i="6" s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D22" i="6" s="1"/>
  <c r="C23" i="6"/>
  <c r="C24" i="6"/>
  <c r="C25" i="6"/>
  <c r="C26" i="6"/>
  <c r="C27" i="6"/>
  <c r="C28" i="6"/>
  <c r="C29" i="6"/>
  <c r="C30" i="6"/>
  <c r="D30" i="6" s="1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D49" i="6" s="1"/>
  <c r="C50" i="6"/>
  <c r="C51" i="6"/>
  <c r="C52" i="6"/>
  <c r="C53" i="6"/>
  <c r="D53" i="6" s="1"/>
  <c r="C54" i="6"/>
  <c r="C55" i="6"/>
  <c r="C56" i="6"/>
  <c r="C57" i="6"/>
  <c r="C58" i="6"/>
  <c r="C59" i="6"/>
  <c r="C60" i="6"/>
  <c r="C61" i="6"/>
  <c r="C62" i="6"/>
  <c r="C63" i="6"/>
  <c r="C64" i="6"/>
  <c r="C65" i="6"/>
  <c r="D65" i="6" s="1"/>
  <c r="C66" i="6"/>
  <c r="C67" i="6"/>
  <c r="C68" i="6"/>
  <c r="C69" i="6"/>
  <c r="D69" i="6" s="1"/>
  <c r="C70" i="6"/>
  <c r="C71" i="6"/>
  <c r="C72" i="6"/>
  <c r="C73" i="6"/>
  <c r="C74" i="6"/>
  <c r="C75" i="6"/>
  <c r="C76" i="6"/>
  <c r="C77" i="6"/>
  <c r="C78" i="6"/>
  <c r="C79" i="6"/>
  <c r="C80" i="6"/>
  <c r="C81" i="6"/>
  <c r="D81" i="6" s="1"/>
  <c r="C82" i="6"/>
  <c r="C83" i="6"/>
  <c r="C84" i="6"/>
  <c r="C85" i="6"/>
  <c r="D85" i="6" s="1"/>
  <c r="C86" i="6"/>
  <c r="C87" i="6"/>
  <c r="C88" i="6"/>
  <c r="C89" i="6"/>
  <c r="C90" i="6"/>
  <c r="C91" i="6"/>
  <c r="C92" i="6"/>
  <c r="C93" i="6"/>
  <c r="C94" i="6"/>
  <c r="C95" i="6"/>
  <c r="C96" i="6"/>
  <c r="C97" i="6"/>
  <c r="D97" i="6" s="1"/>
  <c r="C98" i="6"/>
  <c r="C99" i="6"/>
  <c r="C100" i="6"/>
  <c r="C101" i="6"/>
  <c r="D101" i="6" s="1"/>
  <c r="C102" i="6"/>
  <c r="C103" i="6"/>
  <c r="C104" i="6"/>
  <c r="C105" i="6"/>
  <c r="C106" i="6"/>
  <c r="C107" i="6"/>
  <c r="C108" i="6"/>
  <c r="C109" i="6"/>
  <c r="C110" i="6"/>
  <c r="C111" i="6"/>
  <c r="C112" i="6"/>
  <c r="C113" i="6"/>
  <c r="D113" i="6" s="1"/>
  <c r="C114" i="6"/>
  <c r="C115" i="6"/>
  <c r="C116" i="6"/>
  <c r="C117" i="6"/>
  <c r="D117" i="6" s="1"/>
  <c r="C118" i="6"/>
  <c r="C119" i="6"/>
  <c r="C120" i="6"/>
  <c r="C121" i="6"/>
  <c r="C122" i="6"/>
  <c r="C123" i="6"/>
  <c r="C124" i="6"/>
  <c r="C125" i="6"/>
  <c r="C126" i="6"/>
  <c r="C127" i="6"/>
  <c r="C128" i="6"/>
  <c r="C129" i="6"/>
  <c r="D129" i="6" s="1"/>
  <c r="C130" i="6"/>
  <c r="C131" i="6"/>
  <c r="C132" i="6"/>
  <c r="C133" i="6"/>
  <c r="D133" i="6" s="1"/>
  <c r="C134" i="6"/>
  <c r="C135" i="6"/>
  <c r="C136" i="6"/>
  <c r="C137" i="6"/>
  <c r="C138" i="6"/>
  <c r="C139" i="6"/>
  <c r="C140" i="6"/>
  <c r="C141" i="6"/>
  <c r="C142" i="6"/>
  <c r="C143" i="6"/>
  <c r="C144" i="6"/>
  <c r="C145" i="6"/>
  <c r="D145" i="6" s="1"/>
  <c r="C146" i="6"/>
  <c r="C147" i="6"/>
  <c r="C148" i="6"/>
  <c r="C149" i="6"/>
  <c r="D149" i="6" s="1"/>
  <c r="C150" i="6"/>
  <c r="C151" i="6"/>
  <c r="C152" i="6"/>
  <c r="C153" i="6"/>
  <c r="C154" i="6"/>
  <c r="C155" i="6"/>
  <c r="C156" i="6"/>
  <c r="C157" i="6"/>
  <c r="C158" i="6"/>
  <c r="C159" i="6"/>
  <c r="C160" i="6"/>
  <c r="C161" i="6"/>
  <c r="D161" i="6" s="1"/>
  <c r="C162" i="6"/>
  <c r="C163" i="6"/>
  <c r="C164" i="6"/>
  <c r="C165" i="6"/>
  <c r="D165" i="6" s="1"/>
  <c r="C166" i="6"/>
  <c r="C167" i="6"/>
  <c r="C168" i="6"/>
  <c r="C169" i="6"/>
  <c r="C170" i="6"/>
  <c r="C171" i="6"/>
  <c r="C172" i="6"/>
  <c r="C173" i="6"/>
  <c r="C174" i="6"/>
  <c r="C175" i="6"/>
  <c r="C176" i="6"/>
  <c r="C177" i="6"/>
  <c r="D177" i="6" s="1"/>
  <c r="C178" i="6"/>
  <c r="C179" i="6"/>
  <c r="C180" i="6"/>
  <c r="C181" i="6"/>
  <c r="D181" i="6" s="1"/>
  <c r="C182" i="6"/>
  <c r="C183" i="6"/>
  <c r="C184" i="6"/>
  <c r="C185" i="6"/>
  <c r="C186" i="6"/>
  <c r="C187" i="6"/>
  <c r="C188" i="6"/>
  <c r="C189" i="6"/>
  <c r="C190" i="6"/>
  <c r="C191" i="6"/>
  <c r="C192" i="6"/>
  <c r="C193" i="6"/>
  <c r="D193" i="6" s="1"/>
  <c r="C194" i="6"/>
  <c r="C195" i="6"/>
  <c r="C196" i="6"/>
  <c r="C197" i="6"/>
  <c r="D197" i="6" s="1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" i="6"/>
  <c r="B3" i="6"/>
  <c r="D3" i="6" s="1"/>
  <c r="B4" i="6"/>
  <c r="D4" i="6" s="1"/>
  <c r="B5" i="6"/>
  <c r="B6" i="6"/>
  <c r="B7" i="6"/>
  <c r="D7" i="6" s="1"/>
  <c r="B8" i="6"/>
  <c r="D8" i="6" s="1"/>
  <c r="B9" i="6"/>
  <c r="B10" i="6"/>
  <c r="B11" i="6"/>
  <c r="D11" i="6" s="1"/>
  <c r="B12" i="6"/>
  <c r="D12" i="6" s="1"/>
  <c r="B13" i="6"/>
  <c r="B14" i="6"/>
  <c r="B15" i="6"/>
  <c r="D15" i="6" s="1"/>
  <c r="B16" i="6"/>
  <c r="D16" i="6" s="1"/>
  <c r="B17" i="6"/>
  <c r="B18" i="6"/>
  <c r="D18" i="6" s="1"/>
  <c r="B19" i="6"/>
  <c r="D19" i="6" s="1"/>
  <c r="B20" i="6"/>
  <c r="D20" i="6" s="1"/>
  <c r="B21" i="6"/>
  <c r="B22" i="6"/>
  <c r="B23" i="6"/>
  <c r="D23" i="6" s="1"/>
  <c r="B24" i="6"/>
  <c r="D24" i="6" s="1"/>
  <c r="B25" i="6"/>
  <c r="B26" i="6"/>
  <c r="B27" i="6"/>
  <c r="D27" i="6" s="1"/>
  <c r="B28" i="6"/>
  <c r="B29" i="6"/>
  <c r="B30" i="6"/>
  <c r="B31" i="6"/>
  <c r="D31" i="6" s="1"/>
  <c r="B32" i="6"/>
  <c r="D32" i="6" s="1"/>
  <c r="B33" i="6"/>
  <c r="B34" i="6"/>
  <c r="D34" i="6" s="1"/>
  <c r="B35" i="6"/>
  <c r="D35" i="6" s="1"/>
  <c r="B36" i="6"/>
  <c r="D36" i="6" s="1"/>
  <c r="B37" i="6"/>
  <c r="B38" i="6"/>
  <c r="B39" i="6"/>
  <c r="D39" i="6" s="1"/>
  <c r="B40" i="6"/>
  <c r="D40" i="6" s="1"/>
  <c r="B41" i="6"/>
  <c r="B42" i="6"/>
  <c r="B43" i="6"/>
  <c r="D43" i="6" s="1"/>
  <c r="B44" i="6"/>
  <c r="D44" i="6" s="1"/>
  <c r="B45" i="6"/>
  <c r="B46" i="6"/>
  <c r="B47" i="6"/>
  <c r="D47" i="6" s="1"/>
  <c r="B48" i="6"/>
  <c r="D48" i="6" s="1"/>
  <c r="B49" i="6"/>
  <c r="B50" i="6"/>
  <c r="B51" i="6"/>
  <c r="D51" i="6" s="1"/>
  <c r="B52" i="6"/>
  <c r="D52" i="6" s="1"/>
  <c r="B53" i="6"/>
  <c r="B54" i="6"/>
  <c r="B55" i="6"/>
  <c r="D55" i="6" s="1"/>
  <c r="B56" i="6"/>
  <c r="D56" i="6" s="1"/>
  <c r="B57" i="6"/>
  <c r="B58" i="6"/>
  <c r="B59" i="6"/>
  <c r="D59" i="6" s="1"/>
  <c r="B60" i="6"/>
  <c r="B61" i="6"/>
  <c r="B62" i="6"/>
  <c r="B63" i="6"/>
  <c r="D63" i="6" s="1"/>
  <c r="B64" i="6"/>
  <c r="B65" i="6"/>
  <c r="B66" i="6"/>
  <c r="B67" i="6"/>
  <c r="D67" i="6" s="1"/>
  <c r="B68" i="6"/>
  <c r="D68" i="6" s="1"/>
  <c r="B69" i="6"/>
  <c r="B70" i="6"/>
  <c r="B71" i="6"/>
  <c r="D71" i="6" s="1"/>
  <c r="B72" i="6"/>
  <c r="D72" i="6" s="1"/>
  <c r="B73" i="6"/>
  <c r="B74" i="6"/>
  <c r="B75" i="6"/>
  <c r="D75" i="6" s="1"/>
  <c r="B76" i="6"/>
  <c r="D76" i="6" s="1"/>
  <c r="B77" i="6"/>
  <c r="B78" i="6"/>
  <c r="B79" i="6"/>
  <c r="D79" i="6" s="1"/>
  <c r="B80" i="6"/>
  <c r="D80" i="6" s="1"/>
  <c r="B81" i="6"/>
  <c r="B82" i="6"/>
  <c r="B83" i="6"/>
  <c r="D83" i="6" s="1"/>
  <c r="B84" i="6"/>
  <c r="D84" i="6" s="1"/>
  <c r="B85" i="6"/>
  <c r="B86" i="6"/>
  <c r="B87" i="6"/>
  <c r="D87" i="6" s="1"/>
  <c r="B88" i="6"/>
  <c r="D88" i="6" s="1"/>
  <c r="B89" i="6"/>
  <c r="B90" i="6"/>
  <c r="B91" i="6"/>
  <c r="D91" i="6" s="1"/>
  <c r="B92" i="6"/>
  <c r="B93" i="6"/>
  <c r="B94" i="6"/>
  <c r="B95" i="6"/>
  <c r="D95" i="6" s="1"/>
  <c r="B96" i="6"/>
  <c r="B97" i="6"/>
  <c r="B98" i="6"/>
  <c r="B99" i="6"/>
  <c r="D99" i="6" s="1"/>
  <c r="B100" i="6"/>
  <c r="D100" i="6" s="1"/>
  <c r="B101" i="6"/>
  <c r="B102" i="6"/>
  <c r="B103" i="6"/>
  <c r="D103" i="6" s="1"/>
  <c r="B104" i="6"/>
  <c r="D104" i="6" s="1"/>
  <c r="B105" i="6"/>
  <c r="B106" i="6"/>
  <c r="B107" i="6"/>
  <c r="D107" i="6" s="1"/>
  <c r="B108" i="6"/>
  <c r="D108" i="6" s="1"/>
  <c r="B109" i="6"/>
  <c r="B110" i="6"/>
  <c r="B111" i="6"/>
  <c r="D111" i="6" s="1"/>
  <c r="B112" i="6"/>
  <c r="D112" i="6" s="1"/>
  <c r="B113" i="6"/>
  <c r="B114" i="6"/>
  <c r="B115" i="6"/>
  <c r="D115" i="6" s="1"/>
  <c r="B116" i="6"/>
  <c r="D116" i="6" s="1"/>
  <c r="B117" i="6"/>
  <c r="B118" i="6"/>
  <c r="B119" i="6"/>
  <c r="D119" i="6" s="1"/>
  <c r="B120" i="6"/>
  <c r="D120" i="6" s="1"/>
  <c r="B121" i="6"/>
  <c r="B122" i="6"/>
  <c r="B123" i="6"/>
  <c r="D123" i="6" s="1"/>
  <c r="B124" i="6"/>
  <c r="B125" i="6"/>
  <c r="B126" i="6"/>
  <c r="B127" i="6"/>
  <c r="D127" i="6" s="1"/>
  <c r="B128" i="6"/>
  <c r="B129" i="6"/>
  <c r="B130" i="6"/>
  <c r="B131" i="6"/>
  <c r="D131" i="6" s="1"/>
  <c r="B132" i="6"/>
  <c r="D132" i="6" s="1"/>
  <c r="B133" i="6"/>
  <c r="B134" i="6"/>
  <c r="B135" i="6"/>
  <c r="D135" i="6" s="1"/>
  <c r="B136" i="6"/>
  <c r="D136" i="6" s="1"/>
  <c r="B137" i="6"/>
  <c r="B138" i="6"/>
  <c r="B139" i="6"/>
  <c r="D139" i="6" s="1"/>
  <c r="B140" i="6"/>
  <c r="D140" i="6" s="1"/>
  <c r="B141" i="6"/>
  <c r="B142" i="6"/>
  <c r="B143" i="6"/>
  <c r="D143" i="6" s="1"/>
  <c r="B144" i="6"/>
  <c r="D144" i="6" s="1"/>
  <c r="B145" i="6"/>
  <c r="B146" i="6"/>
  <c r="B147" i="6"/>
  <c r="D147" i="6" s="1"/>
  <c r="B148" i="6"/>
  <c r="D148" i="6" s="1"/>
  <c r="B149" i="6"/>
  <c r="B150" i="6"/>
  <c r="B151" i="6"/>
  <c r="D151" i="6" s="1"/>
  <c r="B152" i="6"/>
  <c r="D152" i="6" s="1"/>
  <c r="B153" i="6"/>
  <c r="B154" i="6"/>
  <c r="B155" i="6"/>
  <c r="D155" i="6" s="1"/>
  <c r="B156" i="6"/>
  <c r="B157" i="6"/>
  <c r="B158" i="6"/>
  <c r="B159" i="6"/>
  <c r="D159" i="6" s="1"/>
  <c r="B160" i="6"/>
  <c r="B161" i="6"/>
  <c r="B162" i="6"/>
  <c r="B163" i="6"/>
  <c r="D163" i="6" s="1"/>
  <c r="B164" i="6"/>
  <c r="D164" i="6" s="1"/>
  <c r="B165" i="6"/>
  <c r="B166" i="6"/>
  <c r="B167" i="6"/>
  <c r="D167" i="6" s="1"/>
  <c r="B168" i="6"/>
  <c r="D168" i="6" s="1"/>
  <c r="B169" i="6"/>
  <c r="B170" i="6"/>
  <c r="B171" i="6"/>
  <c r="D171" i="6" s="1"/>
  <c r="B172" i="6"/>
  <c r="D172" i="6" s="1"/>
  <c r="B173" i="6"/>
  <c r="B174" i="6"/>
  <c r="B175" i="6"/>
  <c r="D175" i="6" s="1"/>
  <c r="B176" i="6"/>
  <c r="D176" i="6" s="1"/>
  <c r="B177" i="6"/>
  <c r="B178" i="6"/>
  <c r="B179" i="6"/>
  <c r="D179" i="6" s="1"/>
  <c r="B180" i="6"/>
  <c r="D180" i="6" s="1"/>
  <c r="B181" i="6"/>
  <c r="B182" i="6"/>
  <c r="B183" i="6"/>
  <c r="D183" i="6" s="1"/>
  <c r="B184" i="6"/>
  <c r="D184" i="6" s="1"/>
  <c r="B185" i="6"/>
  <c r="B186" i="6"/>
  <c r="B187" i="6"/>
  <c r="D187" i="6" s="1"/>
  <c r="B188" i="6"/>
  <c r="B189" i="6"/>
  <c r="B190" i="6"/>
  <c r="B191" i="6"/>
  <c r="D191" i="6" s="1"/>
  <c r="B192" i="6"/>
  <c r="B193" i="6"/>
  <c r="B194" i="6"/>
  <c r="B195" i="6"/>
  <c r="D195" i="6" s="1"/>
  <c r="B196" i="6"/>
  <c r="D196" i="6" s="1"/>
  <c r="B197" i="6"/>
  <c r="B198" i="6"/>
  <c r="B199" i="6"/>
  <c r="D199" i="6" s="1"/>
  <c r="B200" i="6"/>
  <c r="D200" i="6" s="1"/>
  <c r="B201" i="6"/>
  <c r="B202" i="6"/>
  <c r="B203" i="6"/>
  <c r="D203" i="6" s="1"/>
  <c r="B204" i="6"/>
  <c r="D204" i="6" s="1"/>
  <c r="B205" i="6"/>
  <c r="B206" i="6"/>
  <c r="D206" i="6" s="1"/>
  <c r="B207" i="6"/>
  <c r="D207" i="6" s="1"/>
  <c r="B208" i="6"/>
  <c r="B209" i="6"/>
  <c r="B210" i="6"/>
  <c r="D210" i="6" s="1"/>
  <c r="B211" i="6"/>
  <c r="D211" i="6" s="1"/>
  <c r="B212" i="6"/>
  <c r="D212" i="6" s="1"/>
  <c r="B213" i="6"/>
  <c r="B214" i="6"/>
  <c r="D214" i="6" s="1"/>
  <c r="B215" i="6"/>
  <c r="D215" i="6" s="1"/>
  <c r="B216" i="6"/>
  <c r="B217" i="6"/>
  <c r="B218" i="6"/>
  <c r="D218" i="6" s="1"/>
  <c r="B219" i="6"/>
  <c r="D219" i="6" s="1"/>
  <c r="B220" i="6"/>
  <c r="D220" i="6" s="1"/>
  <c r="B221" i="6"/>
  <c r="B222" i="6"/>
  <c r="D222" i="6" s="1"/>
  <c r="B223" i="6"/>
  <c r="D223" i="6" s="1"/>
  <c r="B224" i="6"/>
  <c r="B225" i="6"/>
  <c r="B226" i="6"/>
  <c r="D226" i="6" s="1"/>
  <c r="B227" i="6"/>
  <c r="D227" i="6" s="1"/>
  <c r="B228" i="6"/>
  <c r="D228" i="6" s="1"/>
  <c r="B229" i="6"/>
  <c r="B230" i="6"/>
  <c r="D230" i="6" s="1"/>
  <c r="B231" i="6"/>
  <c r="D231" i="6" s="1"/>
  <c r="B232" i="6"/>
  <c r="B233" i="6"/>
  <c r="B234" i="6"/>
  <c r="D234" i="6" s="1"/>
  <c r="B235" i="6"/>
  <c r="D235" i="6" s="1"/>
  <c r="B236" i="6"/>
  <c r="D236" i="6" s="1"/>
  <c r="B237" i="6"/>
  <c r="B238" i="6"/>
  <c r="D238" i="6" s="1"/>
  <c r="B239" i="6"/>
  <c r="D239" i="6" s="1"/>
  <c r="B240" i="6"/>
  <c r="B241" i="6"/>
  <c r="B242" i="6"/>
  <c r="D242" i="6" s="1"/>
  <c r="B243" i="6"/>
  <c r="D243" i="6" s="1"/>
  <c r="B244" i="6"/>
  <c r="D244" i="6" s="1"/>
  <c r="B245" i="6"/>
  <c r="B246" i="6"/>
  <c r="D246" i="6" s="1"/>
  <c r="B247" i="6"/>
  <c r="D247" i="6" s="1"/>
  <c r="B248" i="6"/>
  <c r="B249" i="6"/>
  <c r="B250" i="6"/>
  <c r="D250" i="6" s="1"/>
  <c r="B251" i="6"/>
  <c r="D251" i="6" s="1"/>
  <c r="B252" i="6"/>
  <c r="D252" i="6" s="1"/>
  <c r="B253" i="6"/>
  <c r="B254" i="6"/>
  <c r="D254" i="6" s="1"/>
  <c r="B255" i="6"/>
  <c r="D255" i="6" s="1"/>
  <c r="B256" i="6"/>
  <c r="B257" i="6"/>
  <c r="B258" i="6"/>
  <c r="D258" i="6" s="1"/>
  <c r="B259" i="6"/>
  <c r="D259" i="6" s="1"/>
  <c r="B260" i="6"/>
  <c r="D260" i="6" s="1"/>
  <c r="B261" i="6"/>
  <c r="B262" i="6"/>
  <c r="D262" i="6" s="1"/>
  <c r="B263" i="6"/>
  <c r="D263" i="6" s="1"/>
  <c r="B264" i="6"/>
  <c r="B265" i="6"/>
  <c r="B266" i="6"/>
  <c r="D266" i="6" s="1"/>
  <c r="B267" i="6"/>
  <c r="D267" i="6" s="1"/>
  <c r="B268" i="6"/>
  <c r="D268" i="6" s="1"/>
  <c r="B269" i="6"/>
  <c r="B270" i="6"/>
  <c r="D270" i="6" s="1"/>
  <c r="B271" i="6"/>
  <c r="D271" i="6" s="1"/>
  <c r="B272" i="6"/>
  <c r="B273" i="6"/>
  <c r="B274" i="6"/>
  <c r="D274" i="6" s="1"/>
  <c r="B275" i="6"/>
  <c r="D275" i="6" s="1"/>
  <c r="B276" i="6"/>
  <c r="D276" i="6" s="1"/>
  <c r="B277" i="6"/>
  <c r="B278" i="6"/>
  <c r="D278" i="6" s="1"/>
  <c r="B279" i="6"/>
  <c r="D279" i="6" s="1"/>
  <c r="B280" i="6"/>
  <c r="B281" i="6"/>
  <c r="B282" i="6"/>
  <c r="D282" i="6" s="1"/>
  <c r="B283" i="6"/>
  <c r="D283" i="6" s="1"/>
  <c r="B284" i="6"/>
  <c r="D284" i="6" s="1"/>
  <c r="B285" i="6"/>
  <c r="B286" i="6"/>
  <c r="D286" i="6" s="1"/>
  <c r="B287" i="6"/>
  <c r="D287" i="6" s="1"/>
  <c r="B288" i="6"/>
  <c r="B289" i="6"/>
  <c r="B290" i="6"/>
  <c r="D290" i="6" s="1"/>
  <c r="B291" i="6"/>
  <c r="D291" i="6" s="1"/>
  <c r="B292" i="6"/>
  <c r="D292" i="6" s="1"/>
  <c r="B293" i="6"/>
  <c r="B294" i="6"/>
  <c r="D294" i="6" s="1"/>
  <c r="B295" i="6"/>
  <c r="D295" i="6" s="1"/>
  <c r="B296" i="6"/>
  <c r="B297" i="6"/>
  <c r="B298" i="6"/>
  <c r="D298" i="6" s="1"/>
  <c r="B2" i="6"/>
  <c r="D2" i="6" s="1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1" i="6"/>
  <c r="C299" i="1"/>
  <c r="B2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" i="1"/>
  <c r="B296" i="1"/>
  <c r="B297" i="1"/>
  <c r="B298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" i="1"/>
  <c r="D297" i="6" l="1"/>
  <c r="D293" i="6"/>
  <c r="D289" i="6"/>
  <c r="D285" i="6"/>
  <c r="D281" i="6"/>
  <c r="D277" i="6"/>
  <c r="D273" i="6"/>
  <c r="D269" i="6"/>
  <c r="D265" i="6"/>
  <c r="D261" i="6"/>
  <c r="D257" i="6"/>
  <c r="D253" i="6"/>
  <c r="D249" i="6"/>
  <c r="D245" i="6"/>
  <c r="D241" i="6"/>
  <c r="D237" i="6"/>
  <c r="D233" i="6"/>
  <c r="D229" i="6"/>
  <c r="D225" i="6"/>
  <c r="D221" i="6"/>
  <c r="D217" i="6"/>
  <c r="D213" i="6"/>
  <c r="D209" i="6"/>
  <c r="D205" i="6"/>
  <c r="D201" i="6"/>
  <c r="D189" i="6"/>
  <c r="D185" i="6"/>
  <c r="D173" i="6"/>
  <c r="D169" i="6"/>
  <c r="D157" i="6"/>
  <c r="D153" i="6"/>
  <c r="D141" i="6"/>
  <c r="D137" i="6"/>
  <c r="D125" i="6"/>
  <c r="D121" i="6"/>
  <c r="D109" i="6"/>
  <c r="D105" i="6"/>
  <c r="D93" i="6"/>
  <c r="D89" i="6"/>
  <c r="D77" i="6"/>
  <c r="D73" i="6"/>
  <c r="D61" i="6"/>
  <c r="D57" i="6"/>
  <c r="D45" i="6"/>
  <c r="D202" i="6"/>
  <c r="D198" i="6"/>
  <c r="D194" i="6"/>
  <c r="D190" i="6"/>
  <c r="D186" i="6"/>
  <c r="D182" i="6"/>
  <c r="D178" i="6"/>
  <c r="D174" i="6"/>
  <c r="D170" i="6"/>
  <c r="D166" i="6"/>
  <c r="D162" i="6"/>
  <c r="D158" i="6"/>
  <c r="D154" i="6"/>
  <c r="D150" i="6"/>
  <c r="D146" i="6"/>
  <c r="D142" i="6"/>
  <c r="D138" i="6"/>
  <c r="D134" i="6"/>
  <c r="D130" i="6"/>
  <c r="D126" i="6"/>
  <c r="D122" i="6"/>
  <c r="D118" i="6"/>
  <c r="D114" i="6"/>
  <c r="D110" i="6"/>
  <c r="D106" i="6"/>
  <c r="D102" i="6"/>
  <c r="D98" i="6"/>
  <c r="D94" i="6"/>
  <c r="D90" i="6"/>
  <c r="D86" i="6"/>
  <c r="D82" i="6"/>
  <c r="D78" i="6"/>
  <c r="D74" i="6"/>
  <c r="D70" i="6"/>
  <c r="D66" i="6"/>
  <c r="D62" i="6"/>
  <c r="D58" i="6"/>
  <c r="D54" i="6"/>
  <c r="D50" i="6"/>
  <c r="D46" i="6"/>
  <c r="D42" i="6"/>
  <c r="D26" i="6"/>
  <c r="D10" i="6"/>
  <c r="H2" i="6"/>
  <c r="H292" i="6"/>
  <c r="H284" i="6"/>
  <c r="H276" i="6"/>
  <c r="H268" i="6"/>
  <c r="H260" i="6"/>
  <c r="H252" i="6"/>
  <c r="H244" i="6"/>
  <c r="H236" i="6"/>
  <c r="H228" i="6"/>
  <c r="H220" i="6"/>
  <c r="H212" i="6"/>
  <c r="H204" i="6"/>
  <c r="H196" i="6"/>
  <c r="H188" i="6"/>
  <c r="H180" i="6"/>
  <c r="H172" i="6"/>
  <c r="H164" i="6"/>
  <c r="H156" i="6"/>
  <c r="H148" i="6"/>
  <c r="H140" i="6"/>
  <c r="H132" i="6"/>
  <c r="H124" i="6"/>
  <c r="H116" i="6"/>
  <c r="H108" i="6"/>
  <c r="H100" i="6"/>
  <c r="H92" i="6"/>
  <c r="H84" i="6"/>
  <c r="H76" i="6"/>
  <c r="H68" i="6"/>
  <c r="H60" i="6"/>
  <c r="H52" i="6"/>
  <c r="H44" i="6"/>
  <c r="H36" i="6"/>
  <c r="H28" i="6"/>
  <c r="H20" i="6"/>
  <c r="H12" i="6"/>
  <c r="H4" i="6"/>
  <c r="D41" i="6"/>
  <c r="D37" i="6"/>
  <c r="D33" i="6"/>
  <c r="D29" i="6"/>
  <c r="D25" i="6"/>
  <c r="D21" i="6"/>
  <c r="D17" i="6"/>
  <c r="D13" i="6"/>
  <c r="D9" i="6"/>
  <c r="D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FDEC8B-7FC3-44C7-A97B-A0D86902E7EB}" keepAlive="1" name="Zapytanie — _babylon_bathroom" description="Połączenie z zapytaniem „_babylon_bathroom” w skoroszycie." type="5" refreshedVersion="8" background="1" saveData="1">
    <dbPr connection="Provider=Microsoft.Mashup.OleDb.1;Data Source=$Workbook$;Location=_babylon_bathroom;Extended Properties=&quot;&quot;" command="SELECT * FROM [_babylon_bathroom]"/>
  </connection>
  <connection id="2" xr16:uid="{4A8E62B5-C78B-496E-A9BD-EFB4CABB1F3D}" keepAlive="1" name="Zapytanie — _three_bathroom" description="Połączenie z zapytaniem „_three_bathroom” w skoroszycie." type="5" refreshedVersion="8" background="1" saveData="1">
    <dbPr connection="Provider=Microsoft.Mashup.OleDb.1;Data Source=$Workbook$;Location=_three_bathroom;Extended Properties=&quot;&quot;" command="SELECT * FROM [_three_bathroom]"/>
  </connection>
  <connection id="3" xr16:uid="{B9DA3405-2615-4F61-BC11-861D247F7585}" keepAlive="1" name="Zapytanie — babylon-bathroom-perfmon" description="Połączenie z zapytaniem „babylon-bathroom-perfmon” w skoroszycie." type="5" refreshedVersion="8" background="1" saveData="1">
    <dbPr connection="Provider=Microsoft.Mashup.OleDb.1;Data Source=$Workbook$;Location=babylon-bathroom-perfmon;Extended Properties=&quot;&quot;" command="SELECT * FROM [babylon-bathroom-perfmon]"/>
  </connection>
  <connection id="4" xr16:uid="{F814AC21-C895-4D57-A11F-7709EA5A9132}" keepAlive="1" name="Zapytanie — three-bathroom-perfmon" description="Połączenie z zapytaniem „three-bathroom-perfmon” w skoroszycie." type="5" refreshedVersion="8" background="1" saveData="1">
    <dbPr connection="Provider=Microsoft.Mashup.OleDb.1;Data Source=$Workbook$;Location=three-bathroom-perfmon;Extended Properties=&quot;&quot;" command="SELECT * FROM [three-bathroom-perfmon]"/>
  </connection>
</connections>
</file>

<file path=xl/sharedStrings.xml><?xml version="1.0" encoding="utf-8"?>
<sst xmlns="http://schemas.openxmlformats.org/spreadsheetml/2006/main" count="4072" uniqueCount="1701">
  <si>
    <t>(PDH-CSV 4.0) (</t>
  </si>
  <si>
    <t>\\DESKTOP-JULIA\GPU Engine(pid_9000_luid_0x00000000_0x0000A993_phys_0_eng_8_engtype_VR)\Utilization Percentage</t>
  </si>
  <si>
    <t>\\DESKTOP-JULIA\GPU Engine(pid_9000_luid_0x00000000_0x0000A993_phys_0_eng_7_engtype_VideoEncode)\Utilization Percentage</t>
  </si>
  <si>
    <t>\\DESKTOP-JULIA\GPU Engine(pid_9000_luid_0x00000000_0x0000A993_phys_0_eng_6_engtype_Security)\Utilization Percentage</t>
  </si>
  <si>
    <t>\\DESKTOP-JULIA\GPU Engine(pid_9000_luid_0x00000000_0x0000A993_phys_0_eng_5_engtype_Copy)\Utilization Percentage</t>
  </si>
  <si>
    <t>\\DESKTOP-JULIA\GPU Engine(pid_9000_luid_0x00000000_0x0000A993_phys_0_eng_4_engtype_Copy)\Utilization Percentage</t>
  </si>
  <si>
    <t>\\DESKTOP-JULIA\GPU Engine(pid_9000_luid_0x00000000_0x0000A993_phys_0_eng_3_engtype_Copy)\Utilization Percentage</t>
  </si>
  <si>
    <t>\\DESKTOP-JULIA\GPU Engine(pid_9000_luid_0x00000000_0x0000A993_phys_0_eng_2_engtype_VideoDecode)\Utilization Percentage</t>
  </si>
  <si>
    <t>\\DESKTOP-JULIA\GPU Engine(pid_9000_luid_0x00000000_0x0000A993_phys_0_eng_1_engtype_LegacyOverlay)\Utilization Percentage</t>
  </si>
  <si>
    <t>\\DESKTOP-JULIA\GPU Engine(pid_9000_luid_0x00000000_0x0000A993_phys_0_eng_0_engtype_3D)\Utilization Percentage</t>
  </si>
  <si>
    <t>\\DESKTOP-JULIA\GPU Engine(pid_836_luid_0x00000000_0x0000A993_phys_0_eng_8_engtype_VR)\Utilization Percentage</t>
  </si>
  <si>
    <t>\\DESKTOP-JULIA\GPU Engine(pid_836_luid_0x00000000_0x0000A993_phys_0_eng_7_engtype_VideoEncode)\Utilization Percentage</t>
  </si>
  <si>
    <t>\\DESKTOP-JULIA\GPU Engine(pid_836_luid_0x00000000_0x0000A993_phys_0_eng_6_engtype_Security)\Utilization Percentage</t>
  </si>
  <si>
    <t>\\DESKTOP-JULIA\GPU Engine(pid_836_luid_0x00000000_0x0000A993_phys_0_eng_5_engtype_Copy)\Utilization Percentage</t>
  </si>
  <si>
    <t>\\DESKTOP-JULIA\GPU Engine(pid_836_luid_0x00000000_0x0000A993_phys_0_eng_4_engtype_Copy)\Utilization Percentage</t>
  </si>
  <si>
    <t>\\DESKTOP-JULIA\GPU Engine(pid_836_luid_0x00000000_0x0000A993_phys_0_eng_3_engtype_Copy)\Utilization Percentage</t>
  </si>
  <si>
    <t>\\DESKTOP-JULIA\GPU Engine(pid_836_luid_0x00000000_0x0000A993_phys_0_eng_2_engtype_VideoDecode)\Utilization Percentage</t>
  </si>
  <si>
    <t>\\DESKTOP-JULIA\GPU Engine(pid_836_luid_0x00000000_0x0000A993_phys_0_eng_1_engtype_LegacyOverlay)\Utilization Percentage</t>
  </si>
  <si>
    <t>\\DESKTOP-JULIA\GPU Engine(pid_836_luid_0x00000000_0x0000A993_phys_0_eng_0_engtype_3D)\Utilization Percentage</t>
  </si>
  <si>
    <t>\\DESKTOP-JULIA\GPU Engine(pid_7872_luid_0x00000000_0x0000A993_phys_0_eng_8_engtype_VR)\Utilization Percentage</t>
  </si>
  <si>
    <t>\\DESKTOP-JULIA\GPU Engine(pid_7872_luid_0x00000000_0x0000A993_phys_0_eng_7_engtype_VideoEncode)\Utilization Percentage</t>
  </si>
  <si>
    <t>\\DESKTOP-JULIA\GPU Engine(pid_7872_luid_0x00000000_0x0000A993_phys_0_eng_6_engtype_Security)\Utilization Percentage</t>
  </si>
  <si>
    <t>\\DESKTOP-JULIA\GPU Engine(pid_7872_luid_0x00000000_0x0000A993_phys_0_eng_5_engtype_Copy)\Utilization Percentage</t>
  </si>
  <si>
    <t>\\DESKTOP-JULIA\GPU Engine(pid_7872_luid_0x00000000_0x0000A993_phys_0_eng_4_engtype_Copy)\Utilization Percentage</t>
  </si>
  <si>
    <t>\\DESKTOP-JULIA\GPU Engine(pid_7872_luid_0x00000000_0x0000A993_phys_0_eng_3_engtype_Copy)\Utilization Percentage</t>
  </si>
  <si>
    <t>\\DESKTOP-JULIA\GPU Engine(pid_7872_luid_0x00000000_0x0000A993_phys_0_eng_2_engtype_VideoDecode)\Utilization Percentage</t>
  </si>
  <si>
    <t>\\DESKTOP-JULIA\GPU Engine(pid_7872_luid_0x00000000_0x0000A993_phys_0_eng_1_engtype_LegacyOverlay)\Utilization Percentage</t>
  </si>
  <si>
    <t>\\DESKTOP-JULIA\GPU Engine(pid_7872_luid_0x00000000_0x0000A993_phys_0_eng_0_engtype_3D)\Utilization Percentage</t>
  </si>
  <si>
    <t>\\DESKTOP-JULIA\GPU Engine(pid_7860_luid_0x00000000_0x0000CD87_phys_0_eng_4_engtype_3D)\Utilization Percentage</t>
  </si>
  <si>
    <t>\\DESKTOP-JULIA\GPU Engine(pid_7860_luid_0x00000000_0x0000CD87_phys_0_eng_3_engtype_3D)\Utilization Percentage</t>
  </si>
  <si>
    <t>\\DESKTOP-JULIA\GPU Engine(pid_7860_luid_0x00000000_0x0000CD87_phys_0_eng_2_engtype_3D)\Utilization Percentage</t>
  </si>
  <si>
    <t>\\DESKTOP-JULIA\GPU Engine(pid_7860_luid_0x00000000_0x0000CD87_phys_0_eng_1_engtype_3D)\Utilization Percentage</t>
  </si>
  <si>
    <t>\\DESKTOP-JULIA\GPU Engine(pid_7860_luid_0x00000000_0x0000CD87_phys_0_eng_0_engtype_3D)\Utilization Percentage</t>
  </si>
  <si>
    <t>\\DESKTOP-JULIA\GPU Engine(pid_7860_luid_0x00000000_0x0000A993_phys_0_eng_8_engtype_VR)\Utilization Percentage</t>
  </si>
  <si>
    <t>\\DESKTOP-JULIA\GPU Engine(pid_7860_luid_0x00000000_0x0000A993_phys_0_eng_7_engtype_VideoEncode)\Utilization Percentage</t>
  </si>
  <si>
    <t>\\DESKTOP-JULIA\GPU Engine(pid_7860_luid_0x00000000_0x0000A993_phys_0_eng_6_engtype_Security)\Utilization Percentage</t>
  </si>
  <si>
    <t>\\DESKTOP-JULIA\GPU Engine(pid_7860_luid_0x00000000_0x0000A993_phys_0_eng_5_engtype_Copy)\Utilization Percentage</t>
  </si>
  <si>
    <t>\\DESKTOP-JULIA\GPU Engine(pid_7860_luid_0x00000000_0x0000A993_phys_0_eng_4_engtype_Copy)\Utilization Percentage</t>
  </si>
  <si>
    <t>\\DESKTOP-JULIA\GPU Engine(pid_7860_luid_0x00000000_0x0000A993_phys_0_eng_3_engtype_Copy)\Utilization Percentage</t>
  </si>
  <si>
    <t>\\DESKTOP-JULIA\GPU Engine(pid_7860_luid_0x00000000_0x0000A993_phys_0_eng_2_engtype_VideoDecode)\Utilization Percentage</t>
  </si>
  <si>
    <t>\\DESKTOP-JULIA\GPU Engine(pid_7860_luid_0x00000000_0x0000A993_phys_0_eng_1_engtype_LegacyOverlay)\Utilization Percentage</t>
  </si>
  <si>
    <t>\\DESKTOP-JULIA\GPU Engine(pid_7860_luid_0x00000000_0x0000A993_phys_0_eng_0_engtype_3D)\Utilization Percentage</t>
  </si>
  <si>
    <t>\\DESKTOP-JULIA\GPU Engine(pid_7484_luid_0x00000000_0x0000A993_phys_0_eng_8_engtype_VR)\Utilization Percentage</t>
  </si>
  <si>
    <t>\\DESKTOP-JULIA\GPU Engine(pid_7484_luid_0x00000000_0x0000A993_phys_0_eng_7_engtype_VideoEncode)\Utilization Percentage</t>
  </si>
  <si>
    <t>\\DESKTOP-JULIA\GPU Engine(pid_7484_luid_0x00000000_0x0000A993_phys_0_eng_6_engtype_Security)\Utilization Percentage</t>
  </si>
  <si>
    <t>\\DESKTOP-JULIA\GPU Engine(pid_7484_luid_0x00000000_0x0000A993_phys_0_eng_5_engtype_Copy)\Utilization Percentage</t>
  </si>
  <si>
    <t>\\DESKTOP-JULIA\GPU Engine(pid_7484_luid_0x00000000_0x0000A993_phys_0_eng_4_engtype_Copy)\Utilization Percentage</t>
  </si>
  <si>
    <t>\\DESKTOP-JULIA\GPU Engine(pid_7484_luid_0x00000000_0x0000A993_phys_0_eng_3_engtype_Copy)\Utilization Percentage</t>
  </si>
  <si>
    <t>\\DESKTOP-JULIA\GPU Engine(pid_7484_luid_0x00000000_0x0000A993_phys_0_eng_2_engtype_VideoDecode)\Utilization Percentage</t>
  </si>
  <si>
    <t>\\DESKTOP-JULIA\GPU Engine(pid_7484_luid_0x00000000_0x0000A993_phys_0_eng_1_engtype_LegacyOverlay)\Utilization Percentage</t>
  </si>
  <si>
    <t>\\DESKTOP-JULIA\GPU Engine(pid_7484_luid_0x00000000_0x0000A993_phys_0_eng_0_engtype_3D)\Utilization Percentage</t>
  </si>
  <si>
    <t>\\DESKTOP-JULIA\GPU Engine(pid_5496_luid_0x00000000_0x0000CD87_phys_0_eng_4_engtype_3D)\Utilization Percentage</t>
  </si>
  <si>
    <t>\\DESKTOP-JULIA\GPU Engine(pid_5496_luid_0x00000000_0x0000CD87_phys_0_eng_3_engtype_3D)\Utilization Percentage</t>
  </si>
  <si>
    <t>\\DESKTOP-JULIA\GPU Engine(pid_5496_luid_0x00000000_0x0000CD87_phys_0_eng_2_engtype_3D)\Utilization Percentage</t>
  </si>
  <si>
    <t>\\DESKTOP-JULIA\GPU Engine(pid_5496_luid_0x00000000_0x0000CD87_phys_0_eng_1_engtype_3D)\Utilization Percentage</t>
  </si>
  <si>
    <t>\\DESKTOP-JULIA\GPU Engine(pid_5496_luid_0x00000000_0x0000CD87_phys_0_eng_0_engtype_3D)\Utilization Percentage</t>
  </si>
  <si>
    <t>\\DESKTOP-JULIA\GPU Engine(pid_4_luid_0x00000000_0x0000CD87_phys_0_eng_4_engtype_3D)\Utilization Percentage</t>
  </si>
  <si>
    <t>\\DESKTOP-JULIA\GPU Engine(pid_4_luid_0x00000000_0x0000CD87_phys_0_eng_3_engtype_3D)\Utilization Percentage</t>
  </si>
  <si>
    <t>\\DESKTOP-JULIA\GPU Engine(pid_4_luid_0x00000000_0x0000CD87_phys_0_eng_2_engtype_3D)\Utilization Percentage</t>
  </si>
  <si>
    <t>\\DESKTOP-JULIA\GPU Engine(pid_4_luid_0x00000000_0x0000CD87_phys_0_eng_1_engtype_3D)\Utilization Percentage</t>
  </si>
  <si>
    <t>\\DESKTOP-JULIA\GPU Engine(pid_4_luid_0x00000000_0x0000CD87_phys_0_eng_0_engtype_3D)\Utilization Percentage</t>
  </si>
  <si>
    <t>\\DESKTOP-JULIA\GPU Engine(pid_4_luid_0x00000000_0x0000A993_phys_0_eng_8_engtype_VR)\Utilization Percentage</t>
  </si>
  <si>
    <t>\\DESKTOP-JULIA\GPU Engine(pid_4_luid_0x00000000_0x0000A993_phys_0_eng_7_engtype_VideoEncode)\Utilization Percentage</t>
  </si>
  <si>
    <t>\\DESKTOP-JULIA\GPU Engine(pid_4_luid_0x00000000_0x0000A993_phys_0_eng_6_engtype_Security)\Utilization Percentage</t>
  </si>
  <si>
    <t>\\DESKTOP-JULIA\GPU Engine(pid_4_luid_0x00000000_0x0000A993_phys_0_eng_5_engtype_Copy)\Utilization Percentage</t>
  </si>
  <si>
    <t>\\DESKTOP-JULIA\GPU Engine(pid_4_luid_0x00000000_0x0000A993_phys_0_eng_4_engtype_Copy)\Utilization Percentage</t>
  </si>
  <si>
    <t>\\DESKTOP-JULIA\GPU Engine(pid_4_luid_0x00000000_0x0000A993_phys_0_eng_3_engtype_Copy)\Utilization Percentage</t>
  </si>
  <si>
    <t>\\DESKTOP-JULIA\GPU Engine(pid_4_luid_0x00000000_0x0000A993_phys_0_eng_2_engtype_VideoDecode)\Utilization Percentage</t>
  </si>
  <si>
    <t>\\DESKTOP-JULIA\GPU Engine(pid_4_luid_0x00000000_0x0000A993_phys_0_eng_1_engtype_LegacyOverlay)\Utilization Percentage</t>
  </si>
  <si>
    <t>\\DESKTOP-JULIA\GPU Engine(pid_4_luid_0x00000000_0x0000A993_phys_0_eng_0_engtype_3D)\Utilization Percentage</t>
  </si>
  <si>
    <t>\\DESKTOP-JULIA\GPU Engine(pid_4904_luid_0x00000000_0x0000CD87_phys_0_eng_4_engtype_3D)\Utilization Percentage</t>
  </si>
  <si>
    <t>\\DESKTOP-JULIA\GPU Engine(pid_4904_luid_0x00000000_0x0000CD87_phys_0_eng_3_engtype_3D)\Utilization Percentage</t>
  </si>
  <si>
    <t>\\DESKTOP-JULIA\GPU Engine(pid_4904_luid_0x00000000_0x0000CD87_phys_0_eng_2_engtype_3D)\Utilization Percentage</t>
  </si>
  <si>
    <t>\\DESKTOP-JULIA\GPU Engine(pid_4904_luid_0x00000000_0x0000CD87_phys_0_eng_1_engtype_3D)\Utilization Percentage</t>
  </si>
  <si>
    <t>\\DESKTOP-JULIA\GPU Engine(pid_4904_luid_0x00000000_0x0000CD87_phys_0_eng_0_engtype_3D)\Utilization Percentage</t>
  </si>
  <si>
    <t>\\DESKTOP-JULIA\GPU Engine(pid_4904_luid_0x00000000_0x0000A993_phys_0_eng_8_engtype_VR)\Utilization Percentage</t>
  </si>
  <si>
    <t>\\DESKTOP-JULIA\GPU Engine(pid_4904_luid_0x00000000_0x0000A993_phys_0_eng_7_engtype_VideoEncode)\Utilization Percentage</t>
  </si>
  <si>
    <t>\\DESKTOP-JULIA\GPU Engine(pid_4904_luid_0x00000000_0x0000A993_phys_0_eng_6_engtype_Security)\Utilization Percentage</t>
  </si>
  <si>
    <t>\\DESKTOP-JULIA\GPU Engine(pid_4904_luid_0x00000000_0x0000A993_phys_0_eng_5_engtype_Copy)\Utilization Percentage</t>
  </si>
  <si>
    <t>\\DESKTOP-JULIA\GPU Engine(pid_4904_luid_0x00000000_0x0000A993_phys_0_eng_4_engtype_Copy)\Utilization Percentage</t>
  </si>
  <si>
    <t>\\DESKTOP-JULIA\GPU Engine(pid_4904_luid_0x00000000_0x0000A993_phys_0_eng_3_engtype_Copy)\Utilization Percentage</t>
  </si>
  <si>
    <t>\\DESKTOP-JULIA\GPU Engine(pid_4904_luid_0x00000000_0x0000A993_phys_0_eng_2_engtype_VideoDecode)\Utilization Percentage</t>
  </si>
  <si>
    <t>\\DESKTOP-JULIA\GPU Engine(pid_4904_luid_0x00000000_0x0000A993_phys_0_eng_1_engtype_LegacyOverlay)\Utilization Percentage</t>
  </si>
  <si>
    <t>\\DESKTOP-JULIA\GPU Engine(pid_4904_luid_0x00000000_0x0000A993_phys_0_eng_0_engtype_3D)\Utilization Percentage</t>
  </si>
  <si>
    <t>\\DESKTOP-JULIA\GPU Engine(pid_19408_luid_0x00000000_0x0000CD87_phys_0_eng_4_engtype_3D)\Utilization Percentage</t>
  </si>
  <si>
    <t>\\DESKTOP-JULIA\GPU Engine(pid_19408_luid_0x00000000_0x0000CD87_phys_0_eng_3_engtype_3D)\Utilization Percentage</t>
  </si>
  <si>
    <t>\\DESKTOP-JULIA\GPU Engine(pid_19408_luid_0x00000000_0x0000CD87_phys_0_eng_2_engtype_3D)\Utilization Percentage</t>
  </si>
  <si>
    <t>\\DESKTOP-JULIA\GPU Engine(pid_19408_luid_0x00000000_0x0000CD87_phys_0_eng_1_engtype_3D)\Utilization Percentage</t>
  </si>
  <si>
    <t>\\DESKTOP-JULIA\GPU Engine(pid_19408_luid_0x00000000_0x0000CD87_phys_0_eng_0_engtype_3D)\Utilization Percentage</t>
  </si>
  <si>
    <t>\\DESKTOP-JULIA\GPU Engine(pid_18968_luid_0x00000000_0x0000A993_phys_0_eng_8_engtype_VR)\Utilization Percentage</t>
  </si>
  <si>
    <t>\\DESKTOP-JULIA\GPU Engine(pid_18968_luid_0x00000000_0x0000A993_phys_0_eng_7_engtype_VideoEncode)\Utilization Percentage</t>
  </si>
  <si>
    <t>\\DESKTOP-JULIA\GPU Engine(pid_18968_luid_0x00000000_0x0000A993_phys_0_eng_6_engtype_Security)\Utilization Percentage</t>
  </si>
  <si>
    <t>\\DESKTOP-JULIA\GPU Engine(pid_18968_luid_0x00000000_0x0000A993_phys_0_eng_5_engtype_Copy)\Utilization Percentage</t>
  </si>
  <si>
    <t>\\DESKTOP-JULIA\GPU Engine(pid_18968_luid_0x00000000_0x0000A993_phys_0_eng_4_engtype_Copy)\Utilization Percentage</t>
  </si>
  <si>
    <t>\\DESKTOP-JULIA\GPU Engine(pid_18968_luid_0x00000000_0x0000A993_phys_0_eng_3_engtype_Copy)\Utilization Percentage</t>
  </si>
  <si>
    <t>\\DESKTOP-JULIA\GPU Engine(pid_18968_luid_0x00000000_0x0000A993_phys_0_eng_2_engtype_VideoDecode)\Utilization Percentage</t>
  </si>
  <si>
    <t>\\DESKTOP-JULIA\GPU Engine(pid_18968_luid_0x00000000_0x0000A993_phys_0_eng_1_engtype_LegacyOverlay)\Utilization Percentage</t>
  </si>
  <si>
    <t>\\DESKTOP-JULIA\GPU Engine(pid_18968_luid_0x00000000_0x0000A993_phys_0_eng_0_engtype_3D)\Utilization Percentage</t>
  </si>
  <si>
    <t>\\DESKTOP-JULIA\GPU Engine(pid_18452_luid_0x00000000_0x0000A993_phys_0_eng_8_engtype_VR)\Utilization Percentage</t>
  </si>
  <si>
    <t>\\DESKTOP-JULIA\GPU Engine(pid_18452_luid_0x00000000_0x0000A993_phys_0_eng_7_engtype_VideoEncode)\Utilization Percentage</t>
  </si>
  <si>
    <t>\\DESKTOP-JULIA\GPU Engine(pid_18452_luid_0x00000000_0x0000A993_phys_0_eng_6_engtype_Security)\Utilization Percentage</t>
  </si>
  <si>
    <t>\\DESKTOP-JULIA\GPU Engine(pid_18452_luid_0x00000000_0x0000A993_phys_0_eng_5_engtype_Copy)\Utilization Percentage</t>
  </si>
  <si>
    <t>\\DESKTOP-JULIA\GPU Engine(pid_18452_luid_0x00000000_0x0000A993_phys_0_eng_4_engtype_Copy)\Utilization Percentage</t>
  </si>
  <si>
    <t>\\DESKTOP-JULIA\GPU Engine(pid_18452_luid_0x00000000_0x0000A993_phys_0_eng_3_engtype_Copy)\Utilization Percentage</t>
  </si>
  <si>
    <t>\\DESKTOP-JULIA\GPU Engine(pid_18452_luid_0x00000000_0x0000A993_phys_0_eng_2_engtype_VideoDecode)\Utilization Percentage</t>
  </si>
  <si>
    <t>\\DESKTOP-JULIA\GPU Engine(pid_18452_luid_0x00000000_0x0000A993_phys_0_eng_1_engtype_LegacyOverlay)\Utilization Percentage</t>
  </si>
  <si>
    <t>\\DESKTOP-JULIA\GPU Engine(pid_18452_luid_0x00000000_0x0000A993_phys_0_eng_0_engtype_3D)\Utilization Percentage</t>
  </si>
  <si>
    <t>\\DESKTOP-JULIA\GPU Engine(pid_1740_luid_0x00000000_0x0000CD87_phys_0_eng_4_engtype_3D)\Utilization Percentage</t>
  </si>
  <si>
    <t>\\DESKTOP-JULIA\GPU Engine(pid_1740_luid_0x00000000_0x0000CD87_phys_0_eng_3_engtype_3D)\Utilization Percentage</t>
  </si>
  <si>
    <t>\\DESKTOP-JULIA\GPU Engine(pid_1740_luid_0x00000000_0x0000CD87_phys_0_eng_2_engtype_3D)\Utilization Percentage</t>
  </si>
  <si>
    <t>\\DESKTOP-JULIA\GPU Engine(pid_1740_luid_0x00000000_0x0000CD87_phys_0_eng_1_engtype_3D)\Utilization Percentage</t>
  </si>
  <si>
    <t>\\DESKTOP-JULIA\GPU Engine(pid_1740_luid_0x00000000_0x0000CD87_phys_0_eng_0_engtype_3D)\Utilization Percentage</t>
  </si>
  <si>
    <t>\\DESKTOP-JULIA\GPU Engine(pid_1740_luid_0x00000000_0x0000A993_phys_0_eng_8_engtype_VR)\Utilization Percentage</t>
  </si>
  <si>
    <t>\\DESKTOP-JULIA\GPU Engine(pid_1740_luid_0x00000000_0x0000A993_phys_0_eng_7_engtype_VideoEncode)\Utilization Percentage</t>
  </si>
  <si>
    <t>\\DESKTOP-JULIA\GPU Engine(pid_1740_luid_0x00000000_0x0000A993_phys_0_eng_6_engtype_Security)\Utilization Percentage</t>
  </si>
  <si>
    <t>\\DESKTOP-JULIA\GPU Engine(pid_1740_luid_0x00000000_0x0000A993_phys_0_eng_5_engtype_Copy)\Utilization Percentage</t>
  </si>
  <si>
    <t>\\DESKTOP-JULIA\GPU Engine(pid_1740_luid_0x00000000_0x0000A993_phys_0_eng_4_engtype_Copy)\Utilization Percentage</t>
  </si>
  <si>
    <t>\\DESKTOP-JULIA\GPU Engine(pid_1740_luid_0x00000000_0x0000A993_phys_0_eng_3_engtype_Copy)\Utilization Percentage</t>
  </si>
  <si>
    <t>\\DESKTOP-JULIA\GPU Engine(pid_1740_luid_0x00000000_0x0000A993_phys_0_eng_2_engtype_VideoDecode)\Utilization Percentage</t>
  </si>
  <si>
    <t>\\DESKTOP-JULIA\GPU Engine(pid_1740_luid_0x00000000_0x0000A993_phys_0_eng_1_engtype_LegacyOverlay)\Utilization Percentage</t>
  </si>
  <si>
    <t>\\DESKTOP-JULIA\GPU Engine(pid_1740_luid_0x00000000_0x0000A993_phys_0_eng_0_engtype_3D)\Utilization Percentage</t>
  </si>
  <si>
    <t>\\DESKTOP-JULIA\GPU Engine(pid_17168_luid_0x00000000_0x0000A993_phys_0_eng_8_engtype_VR)\Utilization Percentage</t>
  </si>
  <si>
    <t>\\DESKTOP-JULIA\GPU Engine(pid_17168_luid_0x00000000_0x0000A993_phys_0_eng_7_engtype_VideoEncode)\Utilization Percentage</t>
  </si>
  <si>
    <t>\\DESKTOP-JULIA\GPU Engine(pid_17168_luid_0x00000000_0x0000A993_phys_0_eng_6_engtype_Security)\Utilization Percentage</t>
  </si>
  <si>
    <t>\\DESKTOP-JULIA\GPU Engine(pid_17168_luid_0x00000000_0x0000A993_phys_0_eng_5_engtype_Copy)\Utilization Percentage</t>
  </si>
  <si>
    <t>\\DESKTOP-JULIA\GPU Engine(pid_17168_luid_0x00000000_0x0000A993_phys_0_eng_4_engtype_Copy)\Utilization Percentage</t>
  </si>
  <si>
    <t>\\DESKTOP-JULIA\GPU Engine(pid_17168_luid_0x00000000_0x0000A993_phys_0_eng_3_engtype_Copy)\Utilization Percentage</t>
  </si>
  <si>
    <t>\\DESKTOP-JULIA\GPU Engine(pid_17168_luid_0x00000000_0x0000A993_phys_0_eng_2_engtype_VideoDecode)\Utilization Percentage</t>
  </si>
  <si>
    <t>\\DESKTOP-JULIA\GPU Engine(pid_17168_luid_0x00000000_0x0000A993_phys_0_eng_1_engtype_LegacyOverlay)\Utilization Percentage</t>
  </si>
  <si>
    <t>\\DESKTOP-JULIA\GPU Engine(pid_17168_luid_0x00000000_0x0000A993_phys_0_eng_0_engtype_3D)\Utilization Percentage</t>
  </si>
  <si>
    <t>\\DESKTOP-JULIA\GPU Engine(pid_16856_luid_0x00000000_0x0000A993_phys_0_eng_8_engtype_VR)\Utilization Percentage</t>
  </si>
  <si>
    <t>\\DESKTOP-JULIA\GPU Engine(pid_16856_luid_0x00000000_0x0000A993_phys_0_eng_7_engtype_VideoEncode)\Utilization Percentage</t>
  </si>
  <si>
    <t>\\DESKTOP-JULIA\GPU Engine(pid_16856_luid_0x00000000_0x0000A993_phys_0_eng_6_engtype_Security)\Utilization Percentage</t>
  </si>
  <si>
    <t>\\DESKTOP-JULIA\GPU Engine(pid_16856_luid_0x00000000_0x0000A993_phys_0_eng_5_engtype_Copy)\Utilization Percentage</t>
  </si>
  <si>
    <t>\\DESKTOP-JULIA\GPU Engine(pid_16856_luid_0x00000000_0x0000A993_phys_0_eng_4_engtype_Copy)\Utilization Percentage</t>
  </si>
  <si>
    <t>\\DESKTOP-JULIA\GPU Engine(pid_16856_luid_0x00000000_0x0000A993_phys_0_eng_3_engtype_Copy)\Utilization Percentage</t>
  </si>
  <si>
    <t>\\DESKTOP-JULIA\GPU Engine(pid_16856_luid_0x00000000_0x0000A993_phys_0_eng_2_engtype_VideoDecode)\Utilization Percentage</t>
  </si>
  <si>
    <t>\\DESKTOP-JULIA\GPU Engine(pid_16856_luid_0x00000000_0x0000A993_phys_0_eng_1_engtype_LegacyOverlay)\Utilization Percentage</t>
  </si>
  <si>
    <t>\\DESKTOP-JULIA\GPU Engine(pid_16856_luid_0x00000000_0x0000A993_phys_0_eng_0_engtype_3D)\Utilization Percentage</t>
  </si>
  <si>
    <t>\\DESKTOP-JULIA\GPU Engine(pid_14948_luid_0x00000000_0x0000CD87_phys_0_eng_4_engtype_3D)\Utilization Percentage</t>
  </si>
  <si>
    <t>\\DESKTOP-JULIA\GPU Engine(pid_14948_luid_0x00000000_0x0000CD87_phys_0_eng_3_engtype_3D)\Utilization Percentage</t>
  </si>
  <si>
    <t>\\DESKTOP-JULIA\GPU Engine(pid_14948_luid_0x00000000_0x0000CD87_phys_0_eng_2_engtype_3D)\Utilization Percentage</t>
  </si>
  <si>
    <t>\\DESKTOP-JULIA\GPU Engine(pid_14948_luid_0x00000000_0x0000CD87_phys_0_eng_1_engtype_3D)\Utilization Percentage</t>
  </si>
  <si>
    <t>\\DESKTOP-JULIA\GPU Engine(pid_14948_luid_0x00000000_0x0000CD87_phys_0_eng_0_engtype_3D)\Utilization Percentage</t>
  </si>
  <si>
    <t>\\DESKTOP-JULIA\GPU Engine(pid_14948_luid_0x00000000_0x0000A993_phys_0_eng_8_engtype_VR)\Utilization Percentage</t>
  </si>
  <si>
    <t>\\DESKTOP-JULIA\GPU Engine(pid_14948_luid_0x00000000_0x0000A993_phys_0_eng_7_engtype_VideoEncode)\Utilization Percentage</t>
  </si>
  <si>
    <t>\\DESKTOP-JULIA\GPU Engine(pid_14948_luid_0x00000000_0x0000A993_phys_0_eng_6_engtype_Security)\Utilization Percentage</t>
  </si>
  <si>
    <t>\\DESKTOP-JULIA\GPU Engine(pid_14948_luid_0x00000000_0x0000A993_phys_0_eng_5_engtype_Copy)\Utilization Percentage</t>
  </si>
  <si>
    <t>\\DESKTOP-JULIA\GPU Engine(pid_14948_luid_0x00000000_0x0000A993_phys_0_eng_4_engtype_Copy)\Utilization Percentage</t>
  </si>
  <si>
    <t>\\DESKTOP-JULIA\GPU Engine(pid_14948_luid_0x00000000_0x0000A993_phys_0_eng_3_engtype_Copy)\Utilization Percentage</t>
  </si>
  <si>
    <t>\\DESKTOP-JULIA\GPU Engine(pid_14948_luid_0x00000000_0x0000A993_phys_0_eng_2_engtype_VideoDecode)\Utilization Percentage</t>
  </si>
  <si>
    <t>\\DESKTOP-JULIA\GPU Engine(pid_14948_luid_0x00000000_0x0000A993_phys_0_eng_1_engtype_LegacyOverlay)\Utilization Percentage</t>
  </si>
  <si>
    <t>\\DESKTOP-JULIA\GPU Engine(pid_14948_luid_0x00000000_0x0000A993_phys_0_eng_0_engtype_3D)\Utilization Percentage</t>
  </si>
  <si>
    <t>\\DESKTOP-JULIA\GPU Engine(pid_14856_luid_0x00000000_0x0000A993_phys_0_eng_8_engtype_VR)\Utilization Percentage</t>
  </si>
  <si>
    <t>\\DESKTOP-JULIA\GPU Engine(pid_14856_luid_0x00000000_0x0000A993_phys_0_eng_7_engtype_VideoEncode)\Utilization Percentage</t>
  </si>
  <si>
    <t>\\DESKTOP-JULIA\GPU Engine(pid_14856_luid_0x00000000_0x0000A993_phys_0_eng_6_engtype_Security)\Utilization Percentage</t>
  </si>
  <si>
    <t>\\DESKTOP-JULIA\GPU Engine(pid_14856_luid_0x00000000_0x0000A993_phys_0_eng_5_engtype_Copy)\Utilization Percentage</t>
  </si>
  <si>
    <t>\\DESKTOP-JULIA\GPU Engine(pid_14856_luid_0x00000000_0x0000A993_phys_0_eng_4_engtype_Copy)\Utilization Percentage</t>
  </si>
  <si>
    <t>\\DESKTOP-JULIA\GPU Engine(pid_14856_luid_0x00000000_0x0000A993_phys_0_eng_3_engtype_Copy)\Utilization Percentage</t>
  </si>
  <si>
    <t>\\DESKTOP-JULIA\GPU Engine(pid_14856_luid_0x00000000_0x0000A993_phys_0_eng_2_engtype_VideoDecode)\Utilization Percentage</t>
  </si>
  <si>
    <t>\\DESKTOP-JULIA\GPU Engine(pid_14856_luid_0x00000000_0x0000A993_phys_0_eng_1_engtype_LegacyOverlay)\Utilization Percentage</t>
  </si>
  <si>
    <t>\\DESKTOP-JULIA\GPU Engine(pid_14856_luid_0x00000000_0x0000A993_phys_0_eng_0_engtype_3D)\Utilization Percentage</t>
  </si>
  <si>
    <t>\\DESKTOP-JULIA\GPU Engine(pid_14620_luid_0x00000000_0x0000CD87_phys_0_eng_4_engtype_3D)\Utilization Percentage</t>
  </si>
  <si>
    <t>\\DESKTOP-JULIA\GPU Engine(pid_14620_luid_0x00000000_0x0000CD87_phys_0_eng_3_engtype_3D)\Utilization Percentage</t>
  </si>
  <si>
    <t>\\DESKTOP-JULIA\GPU Engine(pid_14620_luid_0x00000000_0x0000CD87_phys_0_eng_2_engtype_3D)\Utilization Percentage</t>
  </si>
  <si>
    <t>\\DESKTOP-JULIA\GPU Engine(pid_14620_luid_0x00000000_0x0000CD87_phys_0_eng_1_engtype_3D)\Utilization Percentage</t>
  </si>
  <si>
    <t>\\DESKTOP-JULIA\GPU Engine(pid_14620_luid_0x00000000_0x0000CD87_phys_0_eng_0_engtype_3D)\Utilization Percentage</t>
  </si>
  <si>
    <t>\\DESKTOP-JULIA\GPU Engine(pid_14620_luid_0x00000000_0x0000A993_phys_0_eng_8_engtype_VR)\Utilization Percentage</t>
  </si>
  <si>
    <t>\\DESKTOP-JULIA\GPU Engine(pid_14620_luid_0x00000000_0x0000A993_phys_0_eng_7_engtype_VideoEncode)\Utilization Percentage</t>
  </si>
  <si>
    <t>\\DESKTOP-JULIA\GPU Engine(pid_14620_luid_0x00000000_0x0000A993_phys_0_eng_6_engtype_Security)\Utilization Percentage</t>
  </si>
  <si>
    <t>\\DESKTOP-JULIA\GPU Engine(pid_14620_luid_0x00000000_0x0000A993_phys_0_eng_5_engtype_Copy)\Utilization Percentage</t>
  </si>
  <si>
    <t>\\DESKTOP-JULIA\GPU Engine(pid_14620_luid_0x00000000_0x0000A993_phys_0_eng_4_engtype_Copy)\Utilization Percentage</t>
  </si>
  <si>
    <t>\\DESKTOP-JULIA\GPU Engine(pid_14620_luid_0x00000000_0x0000A993_phys_0_eng_3_engtype_Copy)\Utilization Percentage</t>
  </si>
  <si>
    <t>\\DESKTOP-JULIA\GPU Engine(pid_14620_luid_0x00000000_0x0000A993_phys_0_eng_2_engtype_VideoDecode)\Utilization Percentage</t>
  </si>
  <si>
    <t>\\DESKTOP-JULIA\GPU Engine(pid_14620_luid_0x00000000_0x0000A993_phys_0_eng_1_engtype_LegacyOverlay)\Utilization Percentage</t>
  </si>
  <si>
    <t>\\DESKTOP-JULIA\GPU Engine(pid_14620_luid_0x00000000_0x0000A993_phys_0_eng_0_engtype_3D)\Utilization Percentage</t>
  </si>
  <si>
    <t>\\DESKTOP-JULIA\GPU Engine(pid_14244_luid_0x00000000_0x0000CD87_phys_0_eng_4_engtype_3D)\Utilization Percentage</t>
  </si>
  <si>
    <t>\\DESKTOP-JULIA\GPU Engine(pid_14244_luid_0x00000000_0x0000CD87_phys_0_eng_3_engtype_3D)\Utilization Percentage</t>
  </si>
  <si>
    <t>\\DESKTOP-JULIA\GPU Engine(pid_14244_luid_0x00000000_0x0000CD87_phys_0_eng_2_engtype_3D)\Utilization Percentage</t>
  </si>
  <si>
    <t>\\DESKTOP-JULIA\GPU Engine(pid_14244_luid_0x00000000_0x0000CD87_phys_0_eng_1_engtype_3D)\Utilization Percentage</t>
  </si>
  <si>
    <t>\\DESKTOP-JULIA\GPU Engine(pid_14244_luid_0x00000000_0x0000CD87_phys_0_eng_0_engtype_3D)\Utilization Percentage</t>
  </si>
  <si>
    <t>\\DESKTOP-JULIA\GPU Engine(pid_14244_luid_0x00000000_0x0000A993_phys_0_eng_8_engtype_VR)\Utilization Percentage</t>
  </si>
  <si>
    <t>\\DESKTOP-JULIA\GPU Engine(pid_14244_luid_0x00000000_0x0000A993_phys_0_eng_7_engtype_VideoEncode)\Utilization Percentage</t>
  </si>
  <si>
    <t>\\DESKTOP-JULIA\GPU Engine(pid_14244_luid_0x00000000_0x0000A993_phys_0_eng_6_engtype_Security)\Utilization Percentage</t>
  </si>
  <si>
    <t>\\DESKTOP-JULIA\GPU Engine(pid_14244_luid_0x00000000_0x0000A993_phys_0_eng_5_engtype_Copy)\Utilization Percentage</t>
  </si>
  <si>
    <t>\\DESKTOP-JULIA\GPU Engine(pid_14244_luid_0x00000000_0x0000A993_phys_0_eng_4_engtype_Copy)\Utilization Percentage</t>
  </si>
  <si>
    <t>\\DESKTOP-JULIA\GPU Engine(pid_14244_luid_0x00000000_0x0000A993_phys_0_eng_3_engtype_Copy)\Utilization Percentage</t>
  </si>
  <si>
    <t>\\DESKTOP-JULIA\GPU Engine(pid_14244_luid_0x00000000_0x0000A993_phys_0_eng_2_engtype_VideoDecode)\Utilization Percentage</t>
  </si>
  <si>
    <t>\\DESKTOP-JULIA\GPU Engine(pid_14244_luid_0x00000000_0x0000A993_phys_0_eng_1_engtype_LegacyOverlay)\Utilization Percentage</t>
  </si>
  <si>
    <t>\\DESKTOP-JULIA\GPU Engine(pid_14244_luid_0x00000000_0x0000A993_phys_0_eng_0_engtype_3D)\Utilization Percentage</t>
  </si>
  <si>
    <t>\\DESKTOP-JULIA\GPU Engine(pid_13748_luid_0x00000000_0x0000A993_phys_0_eng_8_engtype_VR)\Utilization Percentage</t>
  </si>
  <si>
    <t>\\DESKTOP-JULIA\GPU Engine(pid_13748_luid_0x00000000_0x0000A993_phys_0_eng_7_engtype_VideoEncode)\Utilization Percentage</t>
  </si>
  <si>
    <t>\\DESKTOP-JULIA\GPU Engine(pid_13748_luid_0x00000000_0x0000A993_phys_0_eng_6_engtype_Security)\Utilization Percentage</t>
  </si>
  <si>
    <t>\\DESKTOP-JULIA\GPU Engine(pid_13748_luid_0x00000000_0x0000A993_phys_0_eng_5_engtype_Copy)\Utilization Percentage</t>
  </si>
  <si>
    <t>\\DESKTOP-JULIA\GPU Engine(pid_13748_luid_0x00000000_0x0000A993_phys_0_eng_4_engtype_Copy)\Utilization Percentage</t>
  </si>
  <si>
    <t>\\DESKTOP-JULIA\GPU Engine(pid_13748_luid_0x00000000_0x0000A993_phys_0_eng_3_engtype_Copy)\Utilization Percentage</t>
  </si>
  <si>
    <t>\\DESKTOP-JULIA\GPU Engine(pid_13748_luid_0x00000000_0x0000A993_phys_0_eng_2_engtype_VideoDecode)\Utilization Percentage</t>
  </si>
  <si>
    <t>\\DESKTOP-JULIA\GPU Engine(pid_13748_luid_0x00000000_0x0000A993_phys_0_eng_1_engtype_LegacyOverlay)\Utilization Percentage</t>
  </si>
  <si>
    <t>\\DESKTOP-JULIA\GPU Engine(pid_13748_luid_0x00000000_0x0000A993_phys_0_eng_0_engtype_3D)\Utilization Percentage</t>
  </si>
  <si>
    <t>\\DESKTOP-JULIA\GPU Engine(pid_12124_luid_0x00000000_0x0000A993_phys_0_eng_8_engtype_VR)\Utilization Percentage</t>
  </si>
  <si>
    <t>\\DESKTOP-JULIA\GPU Engine(pid_12124_luid_0x00000000_0x0000A993_phys_0_eng_7_engtype_VideoEncode)\Utilization Percentage</t>
  </si>
  <si>
    <t>\\DESKTOP-JULIA\GPU Engine(pid_12124_luid_0x00000000_0x0000A993_phys_0_eng_6_engtype_Security)\Utilization Percentage</t>
  </si>
  <si>
    <t>\\DESKTOP-JULIA\GPU Engine(pid_12124_luid_0x00000000_0x0000A993_phys_0_eng_5_engtype_Copy)\Utilization Percentage</t>
  </si>
  <si>
    <t>\\DESKTOP-JULIA\GPU Engine(pid_12124_luid_0x00000000_0x0000A993_phys_0_eng_4_engtype_Copy)\Utilization Percentage</t>
  </si>
  <si>
    <t>\\DESKTOP-JULIA\GPU Engine(pid_12124_luid_0x00000000_0x0000A993_phys_0_eng_3_engtype_Copy)\Utilization Percentage</t>
  </si>
  <si>
    <t>\\DESKTOP-JULIA\GPU Engine(pid_12124_luid_0x00000000_0x0000A993_phys_0_eng_2_engtype_VideoDecode)\Utilization Percentage</t>
  </si>
  <si>
    <t>\\DESKTOP-JULIA\GPU Engine(pid_12124_luid_0x00000000_0x0000A993_phys_0_eng_1_engtype_LegacyOverlay)\Utilization Percentage</t>
  </si>
  <si>
    <t>\\DESKTOP-JULIA\GPU Engine(pid_12124_luid_0x00000000_0x0000A993_phys_0_eng_0_engtype_3D)\Utilization Percentage</t>
  </si>
  <si>
    <t>\\DESKTOP-JULIA\GPU Engine(pid_11064_luid_0x00000000_0x0000A993_phys_0_eng_8_engtype_VR)\Utilization Percentage</t>
  </si>
  <si>
    <t>\\DESKTOP-JULIA\GPU Engine(pid_11064_luid_0x00000000_0x0000A993_phys_0_eng_7_engtype_VideoEncode)\Utilization Percentage</t>
  </si>
  <si>
    <t>\\DESKTOP-JULIA\GPU Engine(pid_11064_luid_0x00000000_0x0000A993_phys_0_eng_6_engtype_Security)\Utilization Percentage</t>
  </si>
  <si>
    <t>\\DESKTOP-JULIA\GPU Engine(pid_11064_luid_0x00000000_0x0000A993_phys_0_eng_5_engtype_Copy)\Utilization Percentage</t>
  </si>
  <si>
    <t>\\DESKTOP-JULIA\GPU Engine(pid_11064_luid_0x00000000_0x0000A993_phys_0_eng_4_engtype_Copy)\Utilization Percentage</t>
  </si>
  <si>
    <t>\\DESKTOP-JULIA\GPU Engine(pid_11064_luid_0x00000000_0x0000A993_phys_0_eng_3_engtype_Copy)\Utilization Percentage</t>
  </si>
  <si>
    <t>\\DESKTOP-JULIA\GPU Engine(pid_11064_luid_0x00000000_0x0000A993_phys_0_eng_2_engtype_VideoDecode)\Utilization Percentage</t>
  </si>
  <si>
    <t>\\DESKTOP-JULIA\GPU Engine(pid_11064_luid_0x00000000_0x0000A993_phys_0_eng_1_engtype_LegacyOverlay)\Utilization Percentage</t>
  </si>
  <si>
    <t>\\DESKTOP-JULIA\GPU Engine(pid_11064_luid_0x00000000_0x0000A993_phys_0_eng_0_engtype_3D)\Utilization Percentage</t>
  </si>
  <si>
    <t>\\DESKTOP-JULIA\GPU Engine(pid_10464_luid_0x00000000_0x0000A993_phys_0_eng_8_engtype_VR)\Utilization Percentage</t>
  </si>
  <si>
    <t>\\DESKTOP-JULIA\GPU Engine(pid_10464_luid_0x00000000_0x0000A993_phys_0_eng_7_engtype_VideoEncode)\Utilization Percentage</t>
  </si>
  <si>
    <t>\\DESKTOP-JULIA\GPU Engine(pid_10464_luid_0x00000000_0x0000A993_phys_0_eng_6_engtype_Security)\Utilization Percentage</t>
  </si>
  <si>
    <t>\\DESKTOP-JULIA\GPU Engine(pid_10464_luid_0x00000000_0x0000A993_phys_0_eng_5_engtype_Copy)\Utilization Percentage</t>
  </si>
  <si>
    <t>\\DESKTOP-JULIA\GPU Engine(pid_10464_luid_0x00000000_0x0000A993_phys_0_eng_4_engtype_Copy)\Utilization Percentage</t>
  </si>
  <si>
    <t>\\DESKTOP-JULIA\GPU Engine(pid_10464_luid_0x00000000_0x0000A993_phys_0_eng_3_engtype_Copy)\Utilization Percentage</t>
  </si>
  <si>
    <t>\\DESKTOP-JULIA\GPU Engine(pid_10464_luid_0x00000000_0x0000A993_phys_0_eng_2_engtype_VideoDecode)\Utilization Percentage</t>
  </si>
  <si>
    <t>\\DESKTOP-JULIA\GPU Engine(pid_10464_luid_0x00000000_0x0000A993_phys_0_eng_1_engtype_LegacyOverlay)\Utilization Percentage</t>
  </si>
  <si>
    <t>\\DESKTOP-JULIA\GPU Engine(pid_10464_luid_0x00000000_0x0000A993_phys_0_eng_0_engtype_3D)\Utilization Percentage</t>
  </si>
  <si>
    <t>\\DESKTOP-JULIA\GPU Engine(pid_10000_luid_0x00000000_0x0000A993_phys_0_eng_8_engtype_VR)\Utilization Percentage</t>
  </si>
  <si>
    <t>\\DESKTOP-JULIA\GPU Engine(pid_10000_luid_0x00000000_0x0000A993_phys_0_eng_7_engtype_VideoEncode)\Utilization Percentage</t>
  </si>
  <si>
    <t>\\DESKTOP-JULIA\GPU Engine(pid_10000_luid_0x00000000_0x0000A993_phys_0_eng_6_engtype_Security)\Utilization Percentage</t>
  </si>
  <si>
    <t>\\DESKTOP-JULIA\GPU Engine(pid_10000_luid_0x00000000_0x0000A993_phys_0_eng_5_engtype_Copy)\Utilization Percentage</t>
  </si>
  <si>
    <t>\\DESKTOP-JULIA\GPU Engine(pid_10000_luid_0x00000000_0x0000A993_phys_0_eng_4_engtype_Copy)\Utilization Percentage</t>
  </si>
  <si>
    <t>\\DESKTOP-JULIA\GPU Engine(pid_10000_luid_0x00000000_0x0000A993_phys_0_eng_3_engtype_Copy)\Utilization Percentage</t>
  </si>
  <si>
    <t>\\DESKTOP-JULIA\GPU Engine(pid_10000_luid_0x00000000_0x0000A993_phys_0_eng_2_engtype_VideoDecode)\Utilization Percentage</t>
  </si>
  <si>
    <t>\\DESKTOP-JULIA\GPU Engine(pid_10000_luid_0x00000000_0x0000A993_phys_0_eng_1_engtype_LegacyOverlay)\Utilization Percentage</t>
  </si>
  <si>
    <t>\\DESKTOP-JULIA\GPU Engine(pid_10000_luid_0x00000000_0x0000A993_phys_0_eng_0_engtype_3D)\Utilization Percentage</t>
  </si>
  <si>
    <t>\\DESKTOP-JULIA\Informacje o procesorze(_Total)\Czas bezczynności (%)</t>
  </si>
  <si>
    <t>\\DESKTOP-JULIA\Informacje o procesorze(_Total)\Czas priorytetowy (%)</t>
  </si>
  <si>
    <t>\\DESKTOP-JULIA\Informacje o procesorze(_Total)\Czas procesora (%)</t>
  </si>
  <si>
    <t>\\DESKTOP-JULIA\Informacje o procesorze(_Total)\Czas przerwań (%)</t>
  </si>
  <si>
    <t>\\DESKTOP-JULIA\Informacje o procesorze(_Total)\Czas uprzywilejowany (%)</t>
  </si>
  <si>
    <t>\\DESKTOP-JULIA\Informacje o procesorze(_Total)\Czas użytkownika (%)</t>
  </si>
  <si>
    <t>\\DESKTOP-JULIA\Pamięć\Bajty pamięci podręcznej</t>
  </si>
  <si>
    <t>\\DESKTOP-JULIA\Pamięć\Dostępna pamięć (KB)</t>
  </si>
  <si>
    <t>\\DESKTOP-JULIA\Pamięć\Dostępna pamięć (MB)</t>
  </si>
  <si>
    <t>\\DESKTOP-JULIA\Pamięć\Dostępne bajty</t>
  </si>
  <si>
    <t>\\DESKTOP-JULIA\Pamięć\Odczyty stron/s</t>
  </si>
  <si>
    <t>\\DESKTOP-JULIA\Pamięć\Zadeklarowane bajty</t>
  </si>
  <si>
    <t>\\DESKTOP-JULIA\Pamięć\Zadeklarowane bajty w użyciu (%)</t>
  </si>
  <si>
    <t>\\DESKTOP-JULIA\Proces(chrome#7)\Czas procesora (%)</t>
  </si>
  <si>
    <t>\\DESKTOP-JULIA\Proces(chrome#6)\Czas procesora (%)</t>
  </si>
  <si>
    <t>\\DESKTOP-JULIA\Proces(chrome#5)\Czas procesora (%)</t>
  </si>
  <si>
    <t>\\DESKTOP-JULIA\Proces(chrome#4)\Czas procesora (%)</t>
  </si>
  <si>
    <t>\\DESKTOP-JULIA\Proces(chrome#3)\Czas procesora (%)</t>
  </si>
  <si>
    <t>\\DESKTOP-JULIA\Proces(chrome#2)\Czas procesora (%)</t>
  </si>
  <si>
    <t>\\DESKTOP-JULIA\Proces(chrome#1)\Czas procesora (%)</t>
  </si>
  <si>
    <t>\\DESKTOP-JULIA\Proces(chrome)\Czas procesora (%)</t>
  </si>
  <si>
    <t>\\DESKTOP-JULIA\Procesor(_Total)\Czas bezczynności (%)</t>
  </si>
  <si>
    <t>\\DESKTOP-JULIA\Procesor(_Total)\Czas procesora (%)</t>
  </si>
  <si>
    <t>\\DESKTOP-JULIA\Procesor(_Total)\Czas uprzywilejowany (%)</t>
  </si>
  <si>
    <t>\\DESKTOP-JULIA\Procesor(_Total)\Czas użytkownika (%)</t>
  </si>
  <si>
    <t>\\DESKTOP-JULIA\Processor Performance(PPM_Processor_3)\% of Maximum Frequency</t>
  </si>
  <si>
    <t>\\DESKTOP-JULIA\Processor Performance(PPM_Processor_2)\% of Maximum Frequency</t>
  </si>
  <si>
    <t>\\DESKTOP-JULIA\Processor Performance(PPM_Processor_1)\% of Maximum Frequency</t>
  </si>
  <si>
    <t>\\DESKTOP-JULIA\Processor Performance(PPM_Processor_0)\% of Maximum Frequency</t>
  </si>
  <si>
    <t>08/18/2024 18:12:30.698</t>
  </si>
  <si>
    <t xml:space="preserve"> </t>
  </si>
  <si>
    <t>08/18/2024 18:12:33.702</t>
  </si>
  <si>
    <t>0.098772788722694085384</t>
  </si>
  <si>
    <t>0.61450632768172330778</t>
  </si>
  <si>
    <t>0</t>
  </si>
  <si>
    <t>0.003020055264680540294</t>
  </si>
  <si>
    <t>0.01536332413587212023</t>
  </si>
  <si>
    <t>1.1260277719220965764</t>
  </si>
  <si>
    <t>0.0056338847936488137963</t>
  </si>
  <si>
    <t>0.0027137211033237489642</t>
  </si>
  <si>
    <t>0.76020151859832940655</t>
  </si>
  <si>
    <t>08/18/2024 18:12:36.717</t>
  </si>
  <si>
    <t>5.0648473609166719811</t>
  </si>
  <si>
    <t>0.00018242056770010351145</t>
  </si>
  <si>
    <t>0.001257043548333440508</t>
  </si>
  <si>
    <t>0.24184655518160813603</t>
  </si>
  <si>
    <t>15.179334840879016966</t>
  </si>
  <si>
    <t>0.0013034778746571031895</t>
  </si>
  <si>
    <t>0.015001604140137602891</t>
  </si>
  <si>
    <t>0.38188916663618027725</t>
  </si>
  <si>
    <t>08/18/2024 18:12:39.707</t>
  </si>
  <si>
    <t>0.24190515215065186427</t>
  </si>
  <si>
    <t>0.16676609623591689968</t>
  </si>
  <si>
    <t>17.041261632473663212</t>
  </si>
  <si>
    <t>0.010946282548134044985</t>
  </si>
  <si>
    <t>0.071871558802138899025</t>
  </si>
  <si>
    <t>08/18/2024 18:12:42.695</t>
  </si>
  <si>
    <t>0.16572955172766698495</t>
  </si>
  <si>
    <t>0.16070947241442989917</t>
  </si>
  <si>
    <t>15.483229822644615226</t>
  </si>
  <si>
    <t>0.0092068254604768147431</t>
  </si>
  <si>
    <t>0.10294843983632399886</t>
  </si>
  <si>
    <t>08/18/2024 18:12:45.699</t>
  </si>
  <si>
    <t>0.13918013275172291809</t>
  </si>
  <si>
    <t>0.16192522619600976941</t>
  </si>
  <si>
    <t>15.605370997672430633</t>
  </si>
  <si>
    <t>0.00055922372290943865927</t>
  </si>
  <si>
    <t>0.0084848885100961852351</t>
  </si>
  <si>
    <t>0.088004504680236544933</t>
  </si>
  <si>
    <t>08/18/2024 18:12:48.703</t>
  </si>
  <si>
    <t>0.12665631101034302564</t>
  </si>
  <si>
    <t>0.16480002615492941875</t>
  </si>
  <si>
    <t>16.157836875474071547</t>
  </si>
  <si>
    <t>0.010087759176756284918</t>
  </si>
  <si>
    <t>0.095860346526846107462</t>
  </si>
  <si>
    <t>08/18/2024 18:12:51.707</t>
  </si>
  <si>
    <t>0.18926934702657766119</t>
  </si>
  <si>
    <t>0.15937928255057978721</t>
  </si>
  <si>
    <t>15.377313134839340591</t>
  </si>
  <si>
    <t>0.0011616517262943496219</t>
  </si>
  <si>
    <t>0.0091567446963775230018</t>
  </si>
  <si>
    <t>0.1020123269554992218</t>
  </si>
  <si>
    <t>08/18/2024 18:12:54.709</t>
  </si>
  <si>
    <t>0.26191533542973099991</t>
  </si>
  <si>
    <t>34.677776308219094403</t>
  </si>
  <si>
    <t>15.419973034893727615</t>
  </si>
  <si>
    <t>0.0018223268014966398712</t>
  </si>
  <si>
    <t>0.0088817609740220147818</t>
  </si>
  <si>
    <t>0.098818752442400986657</t>
  </si>
  <si>
    <t>08/18/2024 18:12:57.698</t>
  </si>
  <si>
    <t>0.25341854278299902337</t>
  </si>
  <si>
    <t>0.1602460746000605174</t>
  </si>
  <si>
    <t>15.777932740001816114</t>
  </si>
  <si>
    <t>0.00061550763456937073771</t>
  </si>
  <si>
    <t>0.0088245061956195667424</t>
  </si>
  <si>
    <t>0.087181304196450759569</t>
  </si>
  <si>
    <t>08/18/2024 18:13:00.711</t>
  </si>
  <si>
    <t>0.52170968882309110004</t>
  </si>
  <si>
    <t>0.0010356519877381461115</t>
  </si>
  <si>
    <t>0.15437853412091567806</t>
  </si>
  <si>
    <t>14.917006766591592637</t>
  </si>
  <si>
    <t>0.00057757514700781215859</t>
  </si>
  <si>
    <t>0.011053593330666749636</t>
  </si>
  <si>
    <t>0.1023901320954194033</t>
  </si>
  <si>
    <t>08/18/2024 18:13:03.707</t>
  </si>
  <si>
    <t>0.32791284515181151615</t>
  </si>
  <si>
    <t>0.15969850758411074931</t>
  </si>
  <si>
    <t>15.60279913195929069</t>
  </si>
  <si>
    <t>0.0085558730712871414181</t>
  </si>
  <si>
    <t>0.10435896038667473451</t>
  </si>
  <si>
    <t>08/18/2024 18:13:06.695</t>
  </si>
  <si>
    <t>0.21180844197270071172</t>
  </si>
  <si>
    <t>0.15567406703671418655</t>
  </si>
  <si>
    <t>15.356147187671497889</t>
  </si>
  <si>
    <t>0.0087459973589966485269</t>
  </si>
  <si>
    <t>0.089468239344041494698</t>
  </si>
  <si>
    <t>08/18/2024 18:13:09.715</t>
  </si>
  <si>
    <t>0.17359063561495247097</t>
  </si>
  <si>
    <t>0.1599491955689159306</t>
  </si>
  <si>
    <t>15.767663761017864488</t>
  </si>
  <si>
    <t>0.009174861739700794841</t>
  </si>
  <si>
    <t>0.089553405078920039761</t>
  </si>
  <si>
    <t>08/18/2024 18:13:12.717</t>
  </si>
  <si>
    <t>0.17386626959056322717</t>
  </si>
  <si>
    <t>0.16544763609968674012</t>
  </si>
  <si>
    <t>15.83082217967116101</t>
  </si>
  <si>
    <t>0.0011493583515442779095</t>
  </si>
  <si>
    <t>0.010890586815067375415</t>
  </si>
  <si>
    <t>0.10418183875215263068</t>
  </si>
  <si>
    <t>08/18/2024 18:13:15.706</t>
  </si>
  <si>
    <t>0.16216205547071038673</t>
  </si>
  <si>
    <t>0.16291142729472457562</t>
  </si>
  <si>
    <t>15.556176240610980699</t>
  </si>
  <si>
    <t>0.00055199263822472747175</t>
  </si>
  <si>
    <t>0.0078884766117206499975</t>
  </si>
  <si>
    <t>0.090108616427775969915</t>
  </si>
  <si>
    <t>08/18/2024 18:13:18.696</t>
  </si>
  <si>
    <t>0.26943118641152119519</t>
  </si>
  <si>
    <t>0.16428323050958804075</t>
  </si>
  <si>
    <t>15.253894423854280404</t>
  </si>
  <si>
    <t>0.0012039076434290419716</t>
  </si>
  <si>
    <t>0.0056416449846244266092</t>
  </si>
  <si>
    <t>0.10472993241463142422</t>
  </si>
  <si>
    <t>08/18/2024 18:13:21.702</t>
  </si>
  <si>
    <t>0.232019511026524905</t>
  </si>
  <si>
    <t>0.16168132877277505144</t>
  </si>
  <si>
    <t>15.450736654378003365</t>
  </si>
  <si>
    <t>0.0029579301808696114966</t>
  </si>
  <si>
    <t>0.013754874429375672437</t>
  </si>
  <si>
    <t>0.094410876132930518501</t>
  </si>
  <si>
    <t>08/18/2024 18:13:24.717</t>
  </si>
  <si>
    <t>0.10467557651572731436</t>
  </si>
  <si>
    <t>0.16376202775070111683</t>
  </si>
  <si>
    <t>15.807759742026636474</t>
  </si>
  <si>
    <t>0.0011872340765628683606</t>
  </si>
  <si>
    <t>0.009597361501600393599</t>
  </si>
  <si>
    <t>0.10799518911527880571</t>
  </si>
  <si>
    <t>08/18/2024 18:13:27.706</t>
  </si>
  <si>
    <t>0.2843213241160378324</t>
  </si>
  <si>
    <t>0.16004073873758428714</t>
  </si>
  <si>
    <t>15.566999012815003312</t>
  </si>
  <si>
    <t>0.00060224809175182759599</t>
  </si>
  <si>
    <t>0.0098166438955547899448</t>
  </si>
  <si>
    <t>0.10535326618378638985</t>
  </si>
  <si>
    <t>08/18/2024 18:13:30.709</t>
  </si>
  <si>
    <t>0.17759399842775813738</t>
  </si>
  <si>
    <t>0.16323822547727784293</t>
  </si>
  <si>
    <t>15.543172864252429832</t>
  </si>
  <si>
    <t>0.00054945547131274666015</t>
  </si>
  <si>
    <t>0.0088545581710338990694</t>
  </si>
  <si>
    <t>0.088482311080309045126</t>
  </si>
  <si>
    <t>08/18/2024 18:13:33.698</t>
  </si>
  <si>
    <t>0.14383434117426754928</t>
  </si>
  <si>
    <t>0.16143257303885291676</t>
  </si>
  <si>
    <t>15.618221635592185237</t>
  </si>
  <si>
    <t>0.00060902798998945374513</t>
  </si>
  <si>
    <t>0.0094165096913753996294</t>
  </si>
  <si>
    <t>0.10069374311413546719</t>
  </si>
  <si>
    <t>08/18/2024 18:13:36.701</t>
  </si>
  <si>
    <t>0.14928257093269589606</t>
  </si>
  <si>
    <t>0.1624683711444478984</t>
  </si>
  <si>
    <t>15.831800733789783919</t>
  </si>
  <si>
    <t>0.0085707701376387772363</t>
  </si>
  <si>
    <t>0.09315967634454455637</t>
  </si>
  <si>
    <t>08/18/2024 18:13:39.717</t>
  </si>
  <si>
    <t>0.254131202522157984</t>
  </si>
  <si>
    <t>0.15609339733581420462</t>
  </si>
  <si>
    <t>15.467106350565076767</t>
  </si>
  <si>
    <t>0.0072134396458201129748</t>
  </si>
  <si>
    <t>0.093313930418286020196</t>
  </si>
  <si>
    <t>08/18/2024 18:13:42.720</t>
  </si>
  <si>
    <t>0.2518066288931747887</t>
  </si>
  <si>
    <t>0.16219990046286930641</t>
  </si>
  <si>
    <t>15.580398211794966201</t>
  </si>
  <si>
    <t>0.00057277974171296777706</t>
  </si>
  <si>
    <t>0.011938461476982496073</t>
  </si>
  <si>
    <t>0.09963370402505976331</t>
  </si>
  <si>
    <t>08/18/2024 18:13:45.711</t>
  </si>
  <si>
    <t>0.165645606216437008</t>
  </si>
  <si>
    <t>0.16435816181564305571</t>
  </si>
  <si>
    <t>15.819244009972644349</t>
  </si>
  <si>
    <t>0.0080590675478270559079</t>
  </si>
  <si>
    <t>0.087375674671026193341</t>
  </si>
  <si>
    <t>08/18/2024 18:13:48.714</t>
  </si>
  <si>
    <t>0.2063471699568216744</t>
  </si>
  <si>
    <t>0.15769715865753938799</t>
  </si>
  <si>
    <t>15.151350281712899104</t>
  </si>
  <si>
    <t>0.00056604626109629644672</t>
  </si>
  <si>
    <t>0.0098924908336299795936</t>
  </si>
  <si>
    <t>0.098768413193526125027</t>
  </si>
  <si>
    <t>08/18/2024 18:13:51.703</t>
  </si>
  <si>
    <t>0.21145751778317575797</t>
  </si>
  <si>
    <t>0.16230033659218812137</t>
  </si>
  <si>
    <t>15.621872469703356856</t>
  </si>
  <si>
    <t>0.0011141669845221126908</t>
  </si>
  <si>
    <t>0.0056779020202222980906</t>
  </si>
  <si>
    <t>0.08789539544563333695</t>
  </si>
  <si>
    <t>08/18/2024 18:13:54.707</t>
  </si>
  <si>
    <t>0.19250252449916413489</t>
  </si>
  <si>
    <t>0.16378754240983889323</t>
  </si>
  <si>
    <t>15.487534905807770258</t>
  </si>
  <si>
    <t>0.0012512264764846792175</t>
  </si>
  <si>
    <t>0.014136197000284353789</t>
  </si>
  <si>
    <t>0.087026794715498220767</t>
  </si>
  <si>
    <t>08/18/2024 18:13:57.709</t>
  </si>
  <si>
    <t>0.20154072179147100585</t>
  </si>
  <si>
    <t>0.16382284901418908696</t>
  </si>
  <si>
    <t>15.582462748519382956</t>
  </si>
  <si>
    <t>0.0095560829615940427045</t>
  </si>
  <si>
    <t>0.082782734023990223182</t>
  </si>
  <si>
    <t>08/18/2024 18:14:00.713</t>
  </si>
  <si>
    <t>0.70390483885509702588</t>
  </si>
  <si>
    <t>0.15379492208074643789</t>
  </si>
  <si>
    <t>15.370945641170974838</t>
  </si>
  <si>
    <t>0.0089460947682758352323</t>
  </si>
  <si>
    <t>0.094215329271555500745</t>
  </si>
  <si>
    <t>08/18/2024 18:14:03.715</t>
  </si>
  <si>
    <t>0.13621394445500631387</t>
  </si>
  <si>
    <t>0.15899564922729386707</t>
  </si>
  <si>
    <t>15.814783008258833874</t>
  </si>
  <si>
    <t>0.00056288130212230893471</t>
  </si>
  <si>
    <t>0.009469062378306062136</t>
  </si>
  <si>
    <t>0.096762293427558113135</t>
  </si>
  <si>
    <t>08/18/2024 18:14:06.715</t>
  </si>
  <si>
    <t>0.29275651713515499219</t>
  </si>
  <si>
    <t>0.15792377850082514601</t>
  </si>
  <si>
    <t>15.35811496044371971</t>
  </si>
  <si>
    <t>0.00057002567015601265151</t>
  </si>
  <si>
    <t>0.0092770844447028263241</t>
  </si>
  <si>
    <t>0.10123789241308833731</t>
  </si>
  <si>
    <t>08/18/2024 18:14:09.718</t>
  </si>
  <si>
    <t>0.16561573148002473044</t>
  </si>
  <si>
    <t>0.15840028102631209528</t>
  </si>
  <si>
    <t>15.543388847683905496</t>
  </si>
  <si>
    <t>0.00055938886766207919325</t>
  </si>
  <si>
    <t>0.0083641954498044224914</t>
  </si>
  <si>
    <t>0.10316396004032260536</t>
  </si>
  <si>
    <t>08/18/2024 18:14:12.706</t>
  </si>
  <si>
    <t>0.14377698955780501833</t>
  </si>
  <si>
    <t>0.1609171208394314101</t>
  </si>
  <si>
    <t>15.773936994791535326</t>
  </si>
  <si>
    <t>0.00063581119553084966458</t>
  </si>
  <si>
    <t>0.011089885799943346653</t>
  </si>
  <si>
    <t>0.10381458273133446768</t>
  </si>
  <si>
    <t>08/18/2024 18:14:15.709</t>
  </si>
  <si>
    <t>0.16804725268506373603</t>
  </si>
  <si>
    <t>0.16164526224561370782</t>
  </si>
  <si>
    <t>15.696637985727290854</t>
  </si>
  <si>
    <t>0.0005795766578898552731</t>
  </si>
  <si>
    <t>0.0091966158185855777923</t>
  </si>
  <si>
    <t>0.10838083502540295233</t>
  </si>
  <si>
    <t>08/18/2024 18:14:18.712</t>
  </si>
  <si>
    <t>0.18036666329897868555</t>
  </si>
  <si>
    <t>0.157253490402122581</t>
  </si>
  <si>
    <t>15.593033534513283556</t>
  </si>
  <si>
    <t>0.0092972163561478547711</t>
  </si>
  <si>
    <t>0.089475717582268202155</t>
  </si>
  <si>
    <t>08/18/2024 18:14:21.714</t>
  </si>
  <si>
    <t>0.24605138889073902009</t>
  </si>
  <si>
    <t>0.15629932849966762798</t>
  </si>
  <si>
    <t>15.509130060063380796</t>
  </si>
  <si>
    <t>0.0013653795688597547726</t>
  </si>
  <si>
    <t>0.008758410405124768261</t>
  </si>
  <si>
    <t>0.091553695383152153275</t>
  </si>
  <si>
    <t>08/18/2024 18:14:24.717</t>
  </si>
  <si>
    <t>0.19587555149814953048</t>
  </si>
  <si>
    <t>0.15864851095832516181</t>
  </si>
  <si>
    <t>15.410876274534293984</t>
  </si>
  <si>
    <t>0.001208389136721474454</t>
  </si>
  <si>
    <t>0.0095539306401945783137</t>
  </si>
  <si>
    <t>0.094943434072818660985</t>
  </si>
  <si>
    <t>08/18/2024 18:14:27.719</t>
  </si>
  <si>
    <t>0.10557532771806731053</t>
  </si>
  <si>
    <t>0.1589345066398719919</t>
  </si>
  <si>
    <t>15.471689209908918272</t>
  </si>
  <si>
    <t>0.00056651638875261016264</t>
  </si>
  <si>
    <t>0.0097374169878536882133</t>
  </si>
  <si>
    <t>0.099250338860111697592</t>
  </si>
  <si>
    <t>08/18/2024 18:14:30.707</t>
  </si>
  <si>
    <t>0.19329318728453412368</t>
  </si>
  <si>
    <t>0.16175096295994320639</t>
  </si>
  <si>
    <t>15.766838030242983137</t>
  </si>
  <si>
    <t>0.0016500760390517103197</t>
  </si>
  <si>
    <t>0.0089264762599409967075</t>
  </si>
  <si>
    <t>0.089458889192239585131</t>
  </si>
  <si>
    <t>08/18/2024 18:14:33.697</t>
  </si>
  <si>
    <t>0.25368290833643303284</t>
  </si>
  <si>
    <t>0.16093448409821828338</t>
  </si>
  <si>
    <t>15.843604520451521012</t>
  </si>
  <si>
    <t>0.00065878635568517409423</t>
  </si>
  <si>
    <t>0.011012098828788214819</t>
  </si>
  <si>
    <t>0.10303485484779643933</t>
  </si>
  <si>
    <t>08/18/2024 18:14:36.711</t>
  </si>
  <si>
    <t>0.18910408579443910293</t>
  </si>
  <si>
    <t>0.0003650273652719667806</t>
  </si>
  <si>
    <t>0.15885327250517319864</t>
  </si>
  <si>
    <t>15.375118546784911189</t>
  </si>
  <si>
    <t>0.00069023356342335533738</t>
  </si>
  <si>
    <t>0.0070748940250893932111</t>
  </si>
  <si>
    <t>0.0998847608607836418</t>
  </si>
  <si>
    <t>08/18/2024 18:14:39.699</t>
  </si>
  <si>
    <t>0.23136116290673544582</t>
  </si>
  <si>
    <t>0.15929922129266910202</t>
  </si>
  <si>
    <t>15.560992427623423495</t>
  </si>
  <si>
    <t>0.0013719710267827817628</t>
  </si>
  <si>
    <t>0.0086668413643107445471</t>
  </si>
  <si>
    <t>0.093290683550432129678</t>
  </si>
  <si>
    <t>08/18/2024 18:14:42.703</t>
  </si>
  <si>
    <t>0.16362715310689046611</t>
  </si>
  <si>
    <t>0.16361051012374355773</t>
  </si>
  <si>
    <t>15.672620671696819272</t>
  </si>
  <si>
    <t>0.010694780970186725313</t>
  </si>
  <si>
    <t>0.1030899662084198698</t>
  </si>
  <si>
    <t>08/18/2024 18:14:45.711</t>
  </si>
  <si>
    <t>0.20945404772399750515</t>
  </si>
  <si>
    <t>0.16233229085729838914</t>
  </si>
  <si>
    <t>15.922245443164825929</t>
  </si>
  <si>
    <t>0.0012769763328731452597</t>
  </si>
  <si>
    <t>0.010511776531802114951</t>
  </si>
  <si>
    <t>0.091140860299620554685</t>
  </si>
  <si>
    <t>08/18/2024 18:14:48.710</t>
  </si>
  <si>
    <t>0.13161006299455443869</t>
  </si>
  <si>
    <t>0.15674134804092981765</t>
  </si>
  <si>
    <t>15.375309524160336139</t>
  </si>
  <si>
    <t>0.00058336316263638281383</t>
  </si>
  <si>
    <t>0.0091804694280034175591</t>
  </si>
  <si>
    <t>0.073387085859656961406</t>
  </si>
  <si>
    <t>08/18/2024 18:14:51.710</t>
  </si>
  <si>
    <t>0.19750848881804194956</t>
  </si>
  <si>
    <t>0.16178241410390892252</t>
  </si>
  <si>
    <t>15.646413934829265457</t>
  </si>
  <si>
    <t>0.001226760800112061808</t>
  </si>
  <si>
    <t>0.0081772941377034995269</t>
  </si>
  <si>
    <t>0.097077449076259120231</t>
  </si>
  <si>
    <t>08/18/2024 18:14:54.701</t>
  </si>
  <si>
    <t>0.10073433760753841559</t>
  </si>
  <si>
    <t>0.15940297870734207453</t>
  </si>
  <si>
    <t>15.680769039299663703</t>
  </si>
  <si>
    <t>0.0077264206508802285231</t>
  </si>
  <si>
    <t>0.088865539117436803673</t>
  </si>
  <si>
    <t>08/18/2024 18:14:57.720</t>
  </si>
  <si>
    <t>0.19518310259503149351</t>
  </si>
  <si>
    <t>0.15703169025399710268</t>
  </si>
  <si>
    <t>15.546564699872353899</t>
  </si>
  <si>
    <t>0.010067917862487283862</t>
  </si>
  <si>
    <t>0.090482057472936056053</t>
  </si>
  <si>
    <t>08/18/2024 18:15:00.707</t>
  </si>
  <si>
    <t>0.278802338084300938</t>
  </si>
  <si>
    <t>0.0010512126005171832255</t>
  </si>
  <si>
    <t>0.16084557131161802968</t>
  </si>
  <si>
    <t>15.773371418922080167</t>
  </si>
  <si>
    <t>0.0011683859795557226431</t>
  </si>
  <si>
    <t>0.010736429330759893891</t>
  </si>
  <si>
    <t>0.092573665062105570112</t>
  </si>
  <si>
    <t>08/18/2024 18:15:03.697</t>
  </si>
  <si>
    <t>0.27983246498633435051</t>
  </si>
  <si>
    <t>0.15990665407689744204</t>
  </si>
  <si>
    <t>15.542597085621565611</t>
  </si>
  <si>
    <t>0.011027583906187561277</t>
  </si>
  <si>
    <t>0.11578294357779159163</t>
  </si>
  <si>
    <t>08/18/2024 18:15:06.717</t>
  </si>
  <si>
    <t>0.17873890950684859225</t>
  </si>
  <si>
    <t>0.16058912863895655199</t>
  </si>
  <si>
    <t>15.238350672446069112</t>
  </si>
  <si>
    <t>0.00057960066640166214499</t>
  </si>
  <si>
    <t>0.0081508413715113761655</t>
  </si>
  <si>
    <t>0.10430824792945114776</t>
  </si>
  <si>
    <t>08/18/2024 18:15:09.717</t>
  </si>
  <si>
    <t>0.23507651945547289318</t>
  </si>
  <si>
    <t>0.16220783189720461293</t>
  </si>
  <si>
    <t>15.225302248382355685</t>
  </si>
  <si>
    <t>0.00054668182797602924306</t>
  </si>
  <si>
    <t>0.0098636068840309166356</t>
  </si>
  <si>
    <t>0.096702681887711014475</t>
  </si>
  <si>
    <t>08/18/2024 18:15:12.717</t>
  </si>
  <si>
    <t>0.088322032055394378292</t>
  </si>
  <si>
    <t>0.16193094755070608359</t>
  </si>
  <si>
    <t>15.564007356958272865</t>
  </si>
  <si>
    <t>0.00055332518100899980018</t>
  </si>
  <si>
    <t>0.01000651923728323664</t>
  </si>
  <si>
    <t>0.094505274288958815432</t>
  </si>
  <si>
    <t>08/18/2024 18:15:15.718</t>
  </si>
  <si>
    <t>0.32618578737845027593</t>
  </si>
  <si>
    <t>0.15927175738189733312</t>
  </si>
  <si>
    <t>15.897429507947247629</t>
  </si>
  <si>
    <t>0.00061631230763352091561</t>
  </si>
  <si>
    <t>0.0095844892381710261597</t>
  </si>
  <si>
    <t>0.10086200770763502355</t>
  </si>
  <si>
    <t>08/18/2024 18:15:18.719</t>
  </si>
  <si>
    <t>0.25139482354007580689</t>
  </si>
  <si>
    <t>0.15979069148989349936</t>
  </si>
  <si>
    <t>15.465808744382215423</t>
  </si>
  <si>
    <t>0.0005931874092306626059</t>
  </si>
  <si>
    <t>0.0087978357324098258735</t>
  </si>
  <si>
    <t>0.078947245644238189799</t>
  </si>
  <si>
    <t>08/18/2024 18:15:21.709</t>
  </si>
  <si>
    <t>0.1277869390789934112</t>
  </si>
  <si>
    <t>0.16083251708960480397</t>
  </si>
  <si>
    <t>15.474990963394169796</t>
  </si>
  <si>
    <t>0.0093995418777019917878</t>
  </si>
  <si>
    <t>0.10771339786615012624</t>
  </si>
  <si>
    <t>08/18/2024 18:15:24.698</t>
  </si>
  <si>
    <t>0.18405825278254570043</t>
  </si>
  <si>
    <t>0.16016309997551936295</t>
  </si>
  <si>
    <t>15.764795280068288008</t>
  </si>
  <si>
    <t>0.0012178431282214500879</t>
  </si>
  <si>
    <t>0.0081434894892610156653</t>
  </si>
  <si>
    <t>0.10404863583670022342</t>
  </si>
  <si>
    <t>08/18/2024 18:15:27.702</t>
  </si>
  <si>
    <t>0.096859097690217249577</t>
  </si>
  <si>
    <t>0.16002937694259508628</t>
  </si>
  <si>
    <t>15.843251163705520668</t>
  </si>
  <si>
    <t>0.0011283973372618869881</t>
  </si>
  <si>
    <t>0.01056832314397194994</t>
  </si>
  <si>
    <t>0.084849488271807549378</t>
  </si>
  <si>
    <t>08/18/2024 18:15:30.951</t>
  </si>
  <si>
    <t>1.5824130066982904363</t>
  </si>
  <si>
    <t>0.13796165729680412437</t>
  </si>
  <si>
    <t>12.072057464099019697</t>
  </si>
  <si>
    <t>0.00060020800439241457028</t>
  </si>
  <si>
    <t>0.0095848601316819419943</t>
  </si>
  <si>
    <t>0.033703987938958658577</t>
  </si>
  <si>
    <t>0.0013573934868566913878</t>
  </si>
  <si>
    <t>0.0039921527266510853371</t>
  </si>
  <si>
    <t>08/18/2024 18:15:33.712</t>
  </si>
  <si>
    <t>0.62459213376781119731</t>
  </si>
  <si>
    <t>0.14873310682347079537</t>
  </si>
  <si>
    <t>14.875353182280083075</t>
  </si>
  <si>
    <t>0.00073153366394792065409</t>
  </si>
  <si>
    <t>0.0094085369254291971453</t>
  </si>
  <si>
    <t>0.072979536613259884947</t>
  </si>
  <si>
    <t>0.01390276106879241233</t>
  </si>
  <si>
    <t>08/18/2024 18:15:36.738</t>
  </si>
  <si>
    <t>0.55935050177312162223</t>
  </si>
  <si>
    <t>0.14821284755436903158</t>
  </si>
  <si>
    <t>14.477066265933741462</t>
  </si>
  <si>
    <t>0.0011962242668037456183</t>
  </si>
  <si>
    <t>0.010233996006329281261</t>
  </si>
  <si>
    <t>0.073633882146927800982</t>
  </si>
  <si>
    <t>0.00052541342105468381418</t>
  </si>
  <si>
    <t>0.012527309932190608052</t>
  </si>
  <si>
    <t>08/18/2024 18:15:39.707</t>
  </si>
  <si>
    <t>0.45107983486806668694</t>
  </si>
  <si>
    <t>0.15116397880732965198</t>
  </si>
  <si>
    <t>14.331528333484763849</t>
  </si>
  <si>
    <t>0.00068050909761495370371</t>
  </si>
  <si>
    <t>0.010456931876221863334</t>
  </si>
  <si>
    <t>0.076247338645144796532</t>
  </si>
  <si>
    <t>0.002011207580574888177</t>
  </si>
  <si>
    <t>0.021658381131517513013</t>
  </si>
  <si>
    <t>08/18/2024 18:15:42.706</t>
  </si>
  <si>
    <t>0.40815904724996771025</t>
  </si>
  <si>
    <t>0.15856054071397915339</t>
  </si>
  <si>
    <t>15.997936486109201937</t>
  </si>
  <si>
    <t>0.0011767696340096425647</t>
  </si>
  <si>
    <t>0.0086507569412323584435</t>
  </si>
  <si>
    <t>0.086870934540105596011</t>
  </si>
  <si>
    <t>0.00031669437742469134069</t>
  </si>
  <si>
    <t>0.001136766133703365645</t>
  </si>
  <si>
    <t>08/18/2024 18:15:45.707</t>
  </si>
  <si>
    <t>0.2334761789277292332</t>
  </si>
  <si>
    <t>0.15996769185850098771</t>
  </si>
  <si>
    <t>15.783648895711364091</t>
  </si>
  <si>
    <t>0.00059321352397527450564</t>
  </si>
  <si>
    <t>0.0099646541386857901551</t>
  </si>
  <si>
    <t>0.083846399155583881124</t>
  </si>
  <si>
    <t>08/18/2024 18:15:48.707</t>
  </si>
  <si>
    <t>0.27329001554851806155</t>
  </si>
  <si>
    <t>0.15523848978455265235</t>
  </si>
  <si>
    <t>15.158910014914455999</t>
  </si>
  <si>
    <t>0.00055005370357659249484</t>
  </si>
  <si>
    <t>0.0093842495488976242907</t>
  </si>
  <si>
    <t>0.081327940317906369239</t>
  </si>
  <si>
    <t>08/18/2024 18:15:51.695</t>
  </si>
  <si>
    <t>0.10687743243040191687</t>
  </si>
  <si>
    <t>0.16161626708187462609</t>
  </si>
  <si>
    <t>15.366114857582818587</t>
  </si>
  <si>
    <t>0.0072920413710068510832</t>
  </si>
  <si>
    <t>0.10495653672275716273</t>
  </si>
  <si>
    <t>08/18/2024 18:15:54.699</t>
  </si>
  <si>
    <t>0.31205989520914684254</t>
  </si>
  <si>
    <t>0.1562080240863253644</t>
  </si>
  <si>
    <t>15.402014647472972442</t>
  </si>
  <si>
    <t>0.00059580729408592028509</t>
  </si>
  <si>
    <t>0.010335093006350739436</t>
  </si>
  <si>
    <t>0.10012891073012655796</t>
  </si>
  <si>
    <t>08/18/2024 18:15:57.717</t>
  </si>
  <si>
    <t>0.16161410772857751073</t>
  </si>
  <si>
    <t>0.16018254540463358615</t>
  </si>
  <si>
    <t>15.384655660051135939</t>
  </si>
  <si>
    <t>0.010213136764803688525</t>
  </si>
  <si>
    <t>0.087484364241017964492</t>
  </si>
  <si>
    <t>08/18/2024 18:16:00.717</t>
  </si>
  <si>
    <t>0.27471476350807289002</t>
  </si>
  <si>
    <t>0.15906573717288990943</t>
  </si>
  <si>
    <t>15.603769904963829873</t>
  </si>
  <si>
    <t>0.0086586792627897819774</t>
  </si>
  <si>
    <t>0.1133727068831100887</t>
  </si>
  <si>
    <t>08/18/2024 18:16:03.718</t>
  </si>
  <si>
    <t>0.25166026098014748769</t>
  </si>
  <si>
    <t>0.15806487567348009859</t>
  </si>
  <si>
    <t>15.961536891606254329</t>
  </si>
  <si>
    <t>0.0094031890539148944158</t>
  </si>
  <si>
    <t>0.081803079827643745969</t>
  </si>
  <si>
    <t>08/18/2024 18:16:06.705</t>
  </si>
  <si>
    <t>0.20779397338877630963</t>
  </si>
  <si>
    <t>0.16025802550017637094</t>
  </si>
  <si>
    <t>15.552415364263957542</t>
  </si>
  <si>
    <t>0.0088167195541479018162</t>
  </si>
  <si>
    <t>0.10857657863397102149</t>
  </si>
  <si>
    <t>08/18/2024 18:16:09.706</t>
  </si>
  <si>
    <t>0.13946334470302373942</t>
  </si>
  <si>
    <t>0.15989366503118582208</t>
  </si>
  <si>
    <t>15.589624009795091553</t>
  </si>
  <si>
    <t>0.0011996273557557236931</t>
  </si>
  <si>
    <t>0.011036571672952659104</t>
  </si>
  <si>
    <t>0.085140219276552062122</t>
  </si>
  <si>
    <t>08/18/2024 18:16:12.694</t>
  </si>
  <si>
    <t>0.15429830342803363408</t>
  </si>
  <si>
    <t>0.15777489218308593522</t>
  </si>
  <si>
    <t>15.505231161866259271</t>
  </si>
  <si>
    <t>0.00060898859809385902982</t>
  </si>
  <si>
    <t>0.0091314828802095664856</t>
  </si>
  <si>
    <t>0.088714915941002656097</t>
  </si>
  <si>
    <t>08/18/2024 18:16:15.712</t>
  </si>
  <si>
    <t>0.35320895987358502666</t>
  </si>
  <si>
    <t>0.15663671999798498002</t>
  </si>
  <si>
    <t>14.987452624211067942</t>
  </si>
  <si>
    <t>0.010469403094886794992</t>
  </si>
  <si>
    <t>0.079595965219973460747</t>
  </si>
  <si>
    <t>08/18/2024 18:16:18.715</t>
  </si>
  <si>
    <t>0.23922232430882575671</t>
  </si>
  <si>
    <t>0.16624945843963345737</t>
  </si>
  <si>
    <t>15.815404257954901013</t>
  </si>
  <si>
    <t>0.00056611998346929647084</t>
  </si>
  <si>
    <t>0.0095307964275830985013</t>
  </si>
  <si>
    <t>0.09350637068137868102</t>
  </si>
  <si>
    <t>08/18/2024 18:16:21.717</t>
  </si>
  <si>
    <t>0.1831969025030960041</t>
  </si>
  <si>
    <t>0.15971951279454466022</t>
  </si>
  <si>
    <t>15.585799835704893468</t>
  </si>
  <si>
    <t>0.00054614069676630098635</t>
  </si>
  <si>
    <t>0.0072663353679516384104</t>
  </si>
  <si>
    <t>0.10194515335430957836</t>
  </si>
  <si>
    <t>08/18/2024 18:16:24.715</t>
  </si>
  <si>
    <t>0.16446169141669744751</t>
  </si>
  <si>
    <t>0.15950499182344701765</t>
  </si>
  <si>
    <t>15.678060827043005077</t>
  </si>
  <si>
    <t>0.010563840923165620025</t>
  </si>
  <si>
    <t>0.11876732551633566171</t>
  </si>
  <si>
    <t>08/18/2024 18:16:27.714</t>
  </si>
  <si>
    <t>0.1446079398218628187</t>
  </si>
  <si>
    <t>0.16027015978965608589</t>
  </si>
  <si>
    <t>15.617357394353456712</t>
  </si>
  <si>
    <t>0.0094933660311491106787</t>
  </si>
  <si>
    <t>0.080068389581999452331</t>
  </si>
  <si>
    <t>08/18/2024 18:16:30.714</t>
  </si>
  <si>
    <t>0.3288747898739765585</t>
  </si>
  <si>
    <t>0.15912059694541119681</t>
  </si>
  <si>
    <t>15.420684224233671245</t>
  </si>
  <si>
    <t>0.00056668066367905958747</t>
  </si>
  <si>
    <t>0.0099502457710705441429</t>
  </si>
  <si>
    <t>0.083632065712023084814</t>
  </si>
  <si>
    <t>08/18/2024 18:16:33.719</t>
  </si>
  <si>
    <t>0.25338554421590397947</t>
  </si>
  <si>
    <t>0.15557418407181974884</t>
  </si>
  <si>
    <t>15.559581933490203909</t>
  </si>
  <si>
    <t>0.0096559843387323297803</t>
  </si>
  <si>
    <t>0.088954216288390730583</t>
  </si>
  <si>
    <t>08/18/2024 18:16:36.721</t>
  </si>
  <si>
    <t>0.22449293442689663425</t>
  </si>
  <si>
    <t>0.00020980025616944292114</t>
  </si>
  <si>
    <t>0.0011955284438861907802</t>
  </si>
  <si>
    <t>0.1574700779877504786</t>
  </si>
  <si>
    <t>15.297062843035908131</t>
  </si>
  <si>
    <t>0.0079424382692717693938</t>
  </si>
  <si>
    <t>0.096564730605481541303</t>
  </si>
  <si>
    <t>08/18/2024 18:16:39.708</t>
  </si>
  <si>
    <t>0.25902260858685999256</t>
  </si>
  <si>
    <t>0.15971408790573918268</t>
  </si>
  <si>
    <t>15.788125882281947909</t>
  </si>
  <si>
    <t>0.00057264397357854196231</t>
  </si>
  <si>
    <t>0.01034107947608501471</t>
  </si>
  <si>
    <t>0.081168097260799404458</t>
  </si>
  <si>
    <t>08/18/2024 18:16:42.711</t>
  </si>
  <si>
    <t>0.088903887694379221673</t>
  </si>
  <si>
    <t>0.16547305613116466971</t>
  </si>
  <si>
    <t>15.750550683274846975</t>
  </si>
  <si>
    <t>0.0089979512510848652651</t>
  </si>
  <si>
    <t>0.076632440484813074688</t>
  </si>
  <si>
    <t>08/18/2024 18:16:45.711</t>
  </si>
  <si>
    <t>0.19882124500163722569</t>
  </si>
  <si>
    <t>0.1588970057287183435</t>
  </si>
  <si>
    <t>15.481868702382895364</t>
  </si>
  <si>
    <t>0.00059663039153886113231</t>
  </si>
  <si>
    <t>0.0090927804922794029652</t>
  </si>
  <si>
    <t>0.10107385470963364815</t>
  </si>
  <si>
    <t>08/18/2024 18:16:48.713</t>
  </si>
  <si>
    <t>0.18354267948529842669</t>
  </si>
  <si>
    <t>0.15933412485225637023</t>
  </si>
  <si>
    <t>15.875762283851299728</t>
  </si>
  <si>
    <t>0.0090798734080452143946</t>
  </si>
  <si>
    <t>0.088580393768728699078</t>
  </si>
  <si>
    <t>08/18/2024 18:16:51.713</t>
  </si>
  <si>
    <t>0.22153850789363632723</t>
  </si>
  <si>
    <t>0.15813370497398229753</t>
  </si>
  <si>
    <t>15.515391588402804857</t>
  </si>
  <si>
    <t>0.0094958883203540081497</t>
  </si>
  <si>
    <t>0.093352348219190972589</t>
  </si>
  <si>
    <t>08/18/2024 18:16:54.716</t>
  </si>
  <si>
    <t>0.11063733170582597254</t>
  </si>
  <si>
    <t>0.15987016173137849617</t>
  </si>
  <si>
    <t>15.571091337389647791</t>
  </si>
  <si>
    <t>0.0011022772415082444236</t>
  </si>
  <si>
    <t>0.0095874809012152124865</t>
  </si>
  <si>
    <t>0.088711672013710329843</t>
  </si>
  <si>
    <t>08/18/2024 18:16:57.719</t>
  </si>
  <si>
    <t>0.09454370232432229848</t>
  </si>
  <si>
    <t>0.15852314790329263827</t>
  </si>
  <si>
    <t>15.486739368987482379</t>
  </si>
  <si>
    <t>0.00057951189644668619876</t>
  </si>
  <si>
    <t>0.0090357228451716075507</t>
  </si>
  <si>
    <t>0.088801871810103405469</t>
  </si>
  <si>
    <t>08/18/2024 18:17:00.721</t>
  </si>
  <si>
    <t>0.18096042501266473845</t>
  </si>
  <si>
    <t>0.16282940626726327693</t>
  </si>
  <si>
    <t>15.932961665769942883</t>
  </si>
  <si>
    <t>0.00056295097702973467303</t>
  </si>
  <si>
    <t>0.0079312797414662628004</t>
  </si>
  <si>
    <t>0.092760330516846289939</t>
  </si>
  <si>
    <t>08/18/2024 18:17:03.705</t>
  </si>
  <si>
    <t>0.1089809168463608674</t>
  </si>
  <si>
    <t>0.16263367913094856076</t>
  </si>
  <si>
    <t>15.700087626366881821</t>
  </si>
  <si>
    <t>0.00061989514255862622656</t>
  </si>
  <si>
    <t>0.010420939964093663133</t>
  </si>
  <si>
    <t>0.087056733507111724868</t>
  </si>
  <si>
    <t>08/18/2024 18:17:06.708</t>
  </si>
  <si>
    <t>0.26328659317479014002</t>
  </si>
  <si>
    <t>0.16101318281280518896</t>
  </si>
  <si>
    <t>15.578511660450944376</t>
  </si>
  <si>
    <t>0.0069603200148664438884</t>
  </si>
  <si>
    <t>0.11035271005388253007</t>
  </si>
  <si>
    <t>08/18/2024 18:17:09.710</t>
  </si>
  <si>
    <t>0.23577509889583223024</t>
  </si>
  <si>
    <t>0.16011468245775573038</t>
  </si>
  <si>
    <t>15.604772688648226975</t>
  </si>
  <si>
    <t>0.00056627061699713893833</t>
  </si>
  <si>
    <t>0.012008268083968738973</t>
  </si>
  <si>
    <t>0.1028947021120095312</t>
  </si>
  <si>
    <t>08/18/2024 18:17:12.714</t>
  </si>
  <si>
    <t>0.18951894751798609162</t>
  </si>
  <si>
    <t>0.16069553230740393768</t>
  </si>
  <si>
    <t>15.557391763166583232</t>
  </si>
  <si>
    <t>0.0083973991427596806486</t>
  </si>
  <si>
    <t>0.081278036887115087672</t>
  </si>
  <si>
    <t>08/18/2024 18:17:15.716</t>
  </si>
  <si>
    <t>0.23086865522690100394</t>
  </si>
  <si>
    <t>0.15423119038530841429</t>
  </si>
  <si>
    <t>14.75539917453710359</t>
  </si>
  <si>
    <t>0.0099291180917327886979</t>
  </si>
  <si>
    <t>0.095049648255993726687</t>
  </si>
  <si>
    <t>08/18/2024 18:17:18.705</t>
  </si>
  <si>
    <t>0.34944600997764407868</t>
  </si>
  <si>
    <t>0.15775864840155889857</t>
  </si>
  <si>
    <t>15.69249982095687912</t>
  </si>
  <si>
    <t>0.0090449808167129309988</t>
  </si>
  <si>
    <t>0.098778951005004750341</t>
  </si>
  <si>
    <t>08/18/2024 18:17:21.706</t>
  </si>
  <si>
    <t>0.10456936392258295299</t>
  </si>
  <si>
    <t>0.16256976678925527668</t>
  </si>
  <si>
    <t>15.670427066668036531</t>
  </si>
  <si>
    <t>0.0018696906285240002307</t>
  </si>
  <si>
    <t>0.010858203329289113637</t>
  </si>
  <si>
    <t>0.1006366813171313962</t>
  </si>
  <si>
    <t>08/18/2024 18:17:24.709</t>
  </si>
  <si>
    <t>0.16442714717168493976</t>
  </si>
  <si>
    <t>0.16137763782142652835</t>
  </si>
  <si>
    <t>15.535452393879820576</t>
  </si>
  <si>
    <t>0.00055264034076735570663</t>
  </si>
  <si>
    <t>0.00698124575053701759</t>
  </si>
  <si>
    <t>0.10417936255200520301</t>
  </si>
  <si>
    <t>08/18/2024 18:17:27.714</t>
  </si>
  <si>
    <t>0.15957560643639698283</t>
  </si>
  <si>
    <t>0.4666883383731089685</t>
  </si>
  <si>
    <t>0.10260832977010495015</t>
  </si>
  <si>
    <t>11.976893971403665518</t>
  </si>
  <si>
    <t>0.004553121902283680314</t>
  </si>
  <si>
    <t>0.023214930751775345041</t>
  </si>
  <si>
    <t>08/18/2024 18:17:30.710</t>
  </si>
  <si>
    <t>0.14394318540240785831</t>
  </si>
  <si>
    <t>0.0027538872955100990314</t>
  </si>
  <si>
    <t>0.064394230082042813734</t>
  </si>
  <si>
    <t>08/18/2024 18:18:27.251</t>
  </si>
  <si>
    <t>08/18/2024 18:18:30.248</t>
  </si>
  <si>
    <t>0.05779891759240532445</t>
  </si>
  <si>
    <t>1.6549280421504750649</t>
  </si>
  <si>
    <t>0.00059428184677958329884</t>
  </si>
  <si>
    <t>0.0023370634423916197657</t>
  </si>
  <si>
    <t>0.054874249627355237147</t>
  </si>
  <si>
    <t>3.4509746522766766574</t>
  </si>
  <si>
    <t>0.0039930398244291103599</t>
  </si>
  <si>
    <t>0.074792707480652961816</t>
  </si>
  <si>
    <t>0.01940430389597156205</t>
  </si>
  <si>
    <t>1.4105580112898861156</t>
  </si>
  <si>
    <t>0.0012987395415576287461</t>
  </si>
  <si>
    <t>0.03520285276653891543</t>
  </si>
  <si>
    <t>08/18/2024 18:18:33.267</t>
  </si>
  <si>
    <t>1.7389911020544452924</t>
  </si>
  <si>
    <t>0.1074863582840853149</t>
  </si>
  <si>
    <t>16.453546991864069327</t>
  </si>
  <si>
    <t>0.0042624928548597338859</t>
  </si>
  <si>
    <t>0.032954004588853419433</t>
  </si>
  <si>
    <t>0.3527668231932205023</t>
  </si>
  <si>
    <t>08/18/2024 18:18:36.253</t>
  </si>
  <si>
    <t>0.053496710290564769563</t>
  </si>
  <si>
    <t>0.13441827099864767092</t>
  </si>
  <si>
    <t>25.971487398768509536</t>
  </si>
  <si>
    <t>0.0087676466470951886639</t>
  </si>
  <si>
    <t>0.13327291761694157191</t>
  </si>
  <si>
    <t>08/18/2024 18:18:39.244</t>
  </si>
  <si>
    <t>0.13095284821525468577</t>
  </si>
  <si>
    <t>0.14207259018374857051</t>
  </si>
  <si>
    <t>26.436461038811241764</t>
  </si>
  <si>
    <t>0.0011333711747803451326</t>
  </si>
  <si>
    <t>0.0080506129465223331271</t>
  </si>
  <si>
    <t>0.12677375096311474523</t>
  </si>
  <si>
    <t>08/18/2024 18:18:42.250</t>
  </si>
  <si>
    <t>0.20379445437263060681</t>
  </si>
  <si>
    <t>0.14178538927748576826</t>
  </si>
  <si>
    <t>27.000870362791129509</t>
  </si>
  <si>
    <t>0.00165694663397446631</t>
  </si>
  <si>
    <t>0.0089934272121144232665</t>
  </si>
  <si>
    <t>0.11476850841830368855</t>
  </si>
  <si>
    <t>08/18/2024 18:18:45.267</t>
  </si>
  <si>
    <t>0.13764249461626612558</t>
  </si>
  <si>
    <t>0.14845039673385929113</t>
  </si>
  <si>
    <t>27.902423833621543992</t>
  </si>
  <si>
    <t>0.0010340587122628227493</t>
  </si>
  <si>
    <t>0.0091176138379327736211</t>
  </si>
  <si>
    <t>0.11737560671406367663</t>
  </si>
  <si>
    <t>08/18/2024 18:18:48.253</t>
  </si>
  <si>
    <t>0.10930301082181506644</t>
  </si>
  <si>
    <t>0.14465137147755277591</t>
  </si>
  <si>
    <t>27.573120915032678369</t>
  </si>
  <si>
    <t>0.0005390817529197471222</t>
  </si>
  <si>
    <t>0.0078317529197471334734</t>
  </si>
  <si>
    <t>0.13078592092574733985</t>
  </si>
  <si>
    <t>08/18/2024 18:18:51.255</t>
  </si>
  <si>
    <t>0.082518846139227594594</t>
  </si>
  <si>
    <t>0.14684637067477679384</t>
  </si>
  <si>
    <t>31.883553955989523132</t>
  </si>
  <si>
    <t>0.0094837378878726372872</t>
  </si>
  <si>
    <t>0.099874053162696679875</t>
  </si>
  <si>
    <t>08/18/2024 18:18:54.259</t>
  </si>
  <si>
    <t>0.19332951255513175504</t>
  </si>
  <si>
    <t>0.14774053040631626721</t>
  </si>
  <si>
    <t>33.740907423503031737</t>
  </si>
  <si>
    <t>0.00050606333795515654524</t>
  </si>
  <si>
    <t>0.0087062870312679882523</t>
  </si>
  <si>
    <t>0.093931348379794943337</t>
  </si>
  <si>
    <t>08/18/2024 18:18:57.249</t>
  </si>
  <si>
    <t>0.072272680331557398459</t>
  </si>
  <si>
    <t>0.15094960770559004426</t>
  </si>
  <si>
    <t>34.700461159295123537</t>
  </si>
  <si>
    <t>0.0011002596746602370976</t>
  </si>
  <si>
    <t>0.0094843052806578495573</t>
  </si>
  <si>
    <t>0.11080517872497763765</t>
  </si>
  <si>
    <t>08/18/2024 18:19:00.268</t>
  </si>
  <si>
    <t>0.085542173503961871361</t>
  </si>
  <si>
    <t>0.14810128540507017103</t>
  </si>
  <si>
    <t>34.209757174248146327</t>
  </si>
  <si>
    <t>0.00055321004434657594217</t>
  </si>
  <si>
    <t>0.0085267224799286615161</t>
  </si>
  <si>
    <t>0.10127056446538426626</t>
  </si>
  <si>
    <t>08/18/2024 18:19:03.255</t>
  </si>
  <si>
    <t>0.17086001807621326032</t>
  </si>
  <si>
    <t>0.1497167603534592939</t>
  </si>
  <si>
    <t>35.68956127305041548</t>
  </si>
  <si>
    <t>0.0010946556800729180525</t>
  </si>
  <si>
    <t>0.0092694237863055368998</t>
  </si>
  <si>
    <t>0.11617410006498637975</t>
  </si>
  <si>
    <t>08/18/2024 18:19:06.254</t>
  </si>
  <si>
    <t>0.2091450145801237448</t>
  </si>
  <si>
    <t>0.15192902135440128353</t>
  </si>
  <si>
    <t>34.62266240886567914</t>
  </si>
  <si>
    <t>0.0099545223394988356647</t>
  </si>
  <si>
    <t>0.088706966241430151854</t>
  </si>
  <si>
    <t>08/18/2024 18:19:09.255</t>
  </si>
  <si>
    <t>0.18611376590456185642</t>
  </si>
  <si>
    <t>0.14568293599397116878</t>
  </si>
  <si>
    <t>34.675024459585849002</t>
  </si>
  <si>
    <t>0.001082909157816216647</t>
  </si>
  <si>
    <t>0.0060642912837708135704</t>
  </si>
  <si>
    <t>0.084953390423637725748</t>
  </si>
  <si>
    <t>08/18/2024 18:19:12.256</t>
  </si>
  <si>
    <t>0.19342854130480940933</t>
  </si>
  <si>
    <t>0.15120862264696430244</t>
  </si>
  <si>
    <t>34.064123359204664609</t>
  </si>
  <si>
    <t>0.0010796569569961971501</t>
  </si>
  <si>
    <t>0.012042840254889679644</t>
  </si>
  <si>
    <t>0.082640409054029903557</t>
  </si>
  <si>
    <t>08/18/2024 18:19:15.257</t>
  </si>
  <si>
    <t>0.19426799147819517888</t>
  </si>
  <si>
    <t>0.15192616496993960329</t>
  </si>
  <si>
    <t>35.065912187669482591</t>
  </si>
  <si>
    <t>0.00054638913741080451236</t>
  </si>
  <si>
    <t>0.010677909667083099882</t>
  </si>
  <si>
    <t>0.089804385359196547967</t>
  </si>
  <si>
    <t>08/18/2024 18:19:18.260</t>
  </si>
  <si>
    <t>0.24020814819904504067</t>
  </si>
  <si>
    <t>0.14908552473878142197</t>
  </si>
  <si>
    <t>34.626796752518792744</t>
  </si>
  <si>
    <t>0.00061283536374459992094</t>
  </si>
  <si>
    <t>0.0073740081267964358025</t>
  </si>
  <si>
    <t>0.10480483908125719228</t>
  </si>
  <si>
    <t>08/18/2024 18:19:21.263</t>
  </si>
  <si>
    <t>0.19322670583747311723</t>
  </si>
  <si>
    <t>0.14887850123714108097</t>
  </si>
  <si>
    <t>34.133252668750948544</t>
  </si>
  <si>
    <t>0.00059273017111121056692</t>
  </si>
  <si>
    <t>0.011141995238978148058</t>
  </si>
  <si>
    <t>0.10252899982311333704</t>
  </si>
  <si>
    <t>08/18/2024 18:19:24.266</t>
  </si>
  <si>
    <t>0.10836163114474652025</t>
  </si>
  <si>
    <t>0.15139859131544514126</t>
  </si>
  <si>
    <t>34.401792580633191676</t>
  </si>
  <si>
    <t>0.0093739587496530982214</t>
  </si>
  <si>
    <t>0.093456537232331854392</t>
  </si>
  <si>
    <t>08/18/2024 18:19:27.253</t>
  </si>
  <si>
    <t>0.11430230765924220826</t>
  </si>
  <si>
    <t>0.14926623294973001554</t>
  </si>
  <si>
    <t>34.407927236469291188</t>
  </si>
  <si>
    <t>0.0076429185597648111733</t>
  </si>
  <si>
    <t>0.096954255107029652105</t>
  </si>
  <si>
    <t>08/18/2024 18:19:30.242</t>
  </si>
  <si>
    <t>0.21856206449347384546</t>
  </si>
  <si>
    <t>0.15151936901244392186</t>
  </si>
  <si>
    <t>33.956370825898829935</t>
  </si>
  <si>
    <t>0.0086584408356158212156</t>
  </si>
  <si>
    <t>0.10076310706610405732</t>
  </si>
  <si>
    <t>08/18/2024 18:19:33.247</t>
  </si>
  <si>
    <t>0.25542405084309566243</t>
  </si>
  <si>
    <t>0.15014981039855401779</t>
  </si>
  <si>
    <t>34.142172833436035262</t>
  </si>
  <si>
    <t>0.00058897937726977509908</t>
  </si>
  <si>
    <t>0.011307073016738394475</t>
  </si>
  <si>
    <t>0.10662523268844860402</t>
  </si>
  <si>
    <t>08/18/2024 18:19:36.265</t>
  </si>
  <si>
    <t>0.31950382047207814828</t>
  </si>
  <si>
    <t>0.1487016837171656336</t>
  </si>
  <si>
    <t>33.926230152507372395</t>
  </si>
  <si>
    <t>0.0011863790954436017992</t>
  </si>
  <si>
    <t>0.0080726801019570214313</t>
  </si>
  <si>
    <t>0.096829080418342455827</t>
  </si>
  <si>
    <t>08/18/2024 18:19:39.265</t>
  </si>
  <si>
    <t>0.21769101323056419539</t>
  </si>
  <si>
    <t>0.14962298747231653206</t>
  </si>
  <si>
    <t>33.445154454917279452</t>
  </si>
  <si>
    <t>0.0016400327459871616182</t>
  </si>
  <si>
    <t>0.0086601729147858640817</t>
  </si>
  <si>
    <t>0.10978219198443329996</t>
  </si>
  <si>
    <t>08/18/2024 18:19:42.254</t>
  </si>
  <si>
    <t>0.27686265847422031339</t>
  </si>
  <si>
    <t>0.14950596936816751281</t>
  </si>
  <si>
    <t>33.894155205646129048</t>
  </si>
  <si>
    <t>0.0011506119616682989812</t>
  </si>
  <si>
    <t>0.011084674537699833533</t>
  </si>
  <si>
    <t>0.1010264060762479793</t>
  </si>
  <si>
    <t>08/18/2024 18:19:45.245</t>
  </si>
  <si>
    <t>0.17733538678311916437</t>
  </si>
  <si>
    <t>0.14827486413236085072</t>
  </si>
  <si>
    <t>33.445204532318165036</t>
  </si>
  <si>
    <t>0.00054831174812751534361</t>
  </si>
  <si>
    <t>0.0096556361499528318287</t>
  </si>
  <si>
    <t>0.11391176567349131643</t>
  </si>
  <si>
    <t>08/18/2024 18:19:48.250</t>
  </si>
  <si>
    <t>0.23015241574178632589</t>
  </si>
  <si>
    <t>0.15319312183715139142</t>
  </si>
  <si>
    <t>34.743487212430949285</t>
  </si>
  <si>
    <t>0.0077305387762893222267</t>
  </si>
  <si>
    <t>0.087941118253216377099</t>
  </si>
  <si>
    <t>08/18/2024 18:19:51.253</t>
  </si>
  <si>
    <t>0.19434778949869893627</t>
  </si>
  <si>
    <t>0.14912096754561751655</t>
  </si>
  <si>
    <t>33.181131973305085126</t>
  </si>
  <si>
    <t>0.00054281510774996442718</t>
  </si>
  <si>
    <t>0.010693124607270771895</t>
  </si>
  <si>
    <t>0.1100016480932320545</t>
  </si>
  <si>
    <t>08/18/2024 18:19:54.241</t>
  </si>
  <si>
    <t>0.071773659070467690779</t>
  </si>
  <si>
    <t>0.15581580483615312116</t>
  </si>
  <si>
    <t>34.625628433653588445</t>
  </si>
  <si>
    <t>0.0011579095462480449956</t>
  </si>
  <si>
    <t>0.0090557896882867330163</t>
  </si>
  <si>
    <t>0.10367640966116890844</t>
  </si>
  <si>
    <t>08/18/2024 18:19:57.259</t>
  </si>
  <si>
    <t>0.17597887086985294913</t>
  </si>
  <si>
    <t>0.14796475796094774036</t>
  </si>
  <si>
    <t>34.170118940175036926</t>
  </si>
  <si>
    <t>0.00053357058775981773373</t>
  </si>
  <si>
    <t>0.0094253090160802601577</t>
  </si>
  <si>
    <t>0.11634490095587680936</t>
  </si>
  <si>
    <t>08/18/2024 18:20:00.261</t>
  </si>
  <si>
    <t>0.36047678478277211944</t>
  </si>
  <si>
    <t>0.14882661930346638424</t>
  </si>
  <si>
    <t>33.865958381507432762</t>
  </si>
  <si>
    <t>0.0080240667375853381299</t>
  </si>
  <si>
    <t>0.10421627234768371384</t>
  </si>
  <si>
    <t>08/18/2024 18:20:03.265</t>
  </si>
  <si>
    <t>0.16915598960398184336</t>
  </si>
  <si>
    <t>0.00099196105441066171129</t>
  </si>
  <si>
    <t>0.15175672641134918539</t>
  </si>
  <si>
    <t>33.586969120252376797</t>
  </si>
  <si>
    <t>0.0096965857432827415319</t>
  </si>
  <si>
    <t>0.11800674946279315902</t>
  </si>
  <si>
    <t>08/18/2024 18:20:06.251</t>
  </si>
  <si>
    <t>0.26725048929839345657</t>
  </si>
  <si>
    <t>0.14951547034867140873</t>
  </si>
  <si>
    <t>33.727300419100096462</t>
  </si>
  <si>
    <t>0.0010984181305432440603</t>
  </si>
  <si>
    <t>0.0092528332155212920235</t>
  </si>
  <si>
    <t>0.11835790240179841493</t>
  </si>
  <si>
    <t>08/18/2024 18:20:09.255</t>
  </si>
  <si>
    <t>0.12947283998547992612</t>
  </si>
  <si>
    <t>0.15047455451511393409</t>
  </si>
  <si>
    <t>33.707155861454339174</t>
  </si>
  <si>
    <t>0.00052604167655075670211</t>
  </si>
  <si>
    <t>0.0088661328142700321364</t>
  </si>
  <si>
    <t>0.10238502302081563256</t>
  </si>
  <si>
    <t>08/18/2024 18:20:12.244</t>
  </si>
  <si>
    <t>0.30955242081145761812</t>
  </si>
  <si>
    <t>0.1521837281159788835</t>
  </si>
  <si>
    <t>33.559703311643566792</t>
  </si>
  <si>
    <t>0.0011440373459283594004</t>
  </si>
  <si>
    <t>0.0090452543373984901909</t>
  </si>
  <si>
    <t>0.088532433910350760708</t>
  </si>
  <si>
    <t>08/18/2024 18:20:15.249</t>
  </si>
  <si>
    <t>0.10001331780454694731</t>
  </si>
  <si>
    <t>0.15233944441527086378</t>
  </si>
  <si>
    <t>34.754900815634002242</t>
  </si>
  <si>
    <t>0.00059900170376051269528</t>
  </si>
  <si>
    <t>0.0093976711745538225873</t>
  </si>
  <si>
    <t>0.11075208723807569711</t>
  </si>
  <si>
    <t>08/18/2024 18:20:18.255</t>
  </si>
  <si>
    <t>0.18636060590949415916</t>
  </si>
  <si>
    <t>0.15361942270061798577</t>
  </si>
  <si>
    <t>33.541143262104348821</t>
  </si>
  <si>
    <t>0.0086693277222445862956</t>
  </si>
  <si>
    <t>0.1041583465017183463</t>
  </si>
  <si>
    <t>08/18/2024 18:20:21.246</t>
  </si>
  <si>
    <t>0.15196049301400083031</t>
  </si>
  <si>
    <t>0.14811140238089162691</t>
  </si>
  <si>
    <t>34.183737127241400344</t>
  </si>
  <si>
    <t>0.0093568684547693566772</t>
  </si>
  <si>
    <t>0.095698893699118894873</t>
  </si>
  <si>
    <t>08/18/2024 18:20:24.250</t>
  </si>
  <si>
    <t>0.14262328780233674008</t>
  </si>
  <si>
    <t>0.15140159071370731803</t>
  </si>
  <si>
    <t>33.544981312401219498</t>
  </si>
  <si>
    <t>0.0089247744047723075872</t>
  </si>
  <si>
    <t>0.097190493667188473936</t>
  </si>
  <si>
    <t>08/18/2024 18:20:27.256</t>
  </si>
  <si>
    <t>0.16290384096348703435</t>
  </si>
  <si>
    <t>0.1500142999063238114</t>
  </si>
  <si>
    <t>34.346116409553303583</t>
  </si>
  <si>
    <t>0.0010910372817418171557</t>
  </si>
  <si>
    <t>0.0089544889099054010562</t>
  </si>
  <si>
    <t>0.10319948678670692876</t>
  </si>
  <si>
    <t>08/18/2024 18:20:30.260</t>
  </si>
  <si>
    <t>0.19239679785629834607</t>
  </si>
  <si>
    <t>0.14957056759085993192</t>
  </si>
  <si>
    <t>33.900444943393978292</t>
  </si>
  <si>
    <t>0.0079194404820425931546</t>
  </si>
  <si>
    <t>0.098322233744266518407</t>
  </si>
  <si>
    <t>08/18/2024 18:20:33.248</t>
  </si>
  <si>
    <t>0.174211917709490266</t>
  </si>
  <si>
    <t>0.15205853606103703068</t>
  </si>
  <si>
    <t>33.932505338981712839</t>
  </si>
  <si>
    <t>0.00050531127325021665733</t>
  </si>
  <si>
    <t>0.011685741497945408354</t>
  </si>
  <si>
    <t>0.10507462694558644678</t>
  </si>
  <si>
    <t>08/18/2024 18:20:36.253</t>
  </si>
  <si>
    <t>0.22464020127762035495</t>
  </si>
  <si>
    <t>0.15234266449902739149</t>
  </si>
  <si>
    <t>33.600566426107519646</t>
  </si>
  <si>
    <t>0.0012480011182090019334</t>
  </si>
  <si>
    <t>0.0089656400332134688486</t>
  </si>
  <si>
    <t>0.10349423673083610331</t>
  </si>
  <si>
    <t>08/18/2024 18:20:39.242</t>
  </si>
  <si>
    <t>0.19371818527791312414</t>
  </si>
  <si>
    <t>0.00015056857706069660301</t>
  </si>
  <si>
    <t>0.15252596856248565316</t>
  </si>
  <si>
    <t>34.409095626906321286</t>
  </si>
  <si>
    <t>0.0067722399993522201106</t>
  </si>
  <si>
    <t>0.11184903097744369749</t>
  </si>
  <si>
    <t>08/18/2024 18:20:42.248</t>
  </si>
  <si>
    <t>0.23937686575566680114</t>
  </si>
  <si>
    <t>0.15233557093458061082</t>
  </si>
  <si>
    <t>33.554389217283954849</t>
  </si>
  <si>
    <t>0.011162893053330987317</t>
  </si>
  <si>
    <t>0.094994357184171526742</t>
  </si>
  <si>
    <t>08/18/2024 18:20:45.251</t>
  </si>
  <si>
    <t>0.13001393608209221853</t>
  </si>
  <si>
    <t>0.15107189822277991564</t>
  </si>
  <si>
    <t>34.6380900841239594</t>
  </si>
  <si>
    <t>0.0011388081992592018546</t>
  </si>
  <si>
    <t>0.0094867384786241695793</t>
  </si>
  <si>
    <t>0.10552290010094769745</t>
  </si>
  <si>
    <t>08/18/2024 18:20:48.255</t>
  </si>
  <si>
    <t>0.14176046277519280259</t>
  </si>
  <si>
    <t>0.15213878301359651246</t>
  </si>
  <si>
    <t>33.405322316931190585</t>
  </si>
  <si>
    <t>0.00055604089823978761296</t>
  </si>
  <si>
    <t>0.0098655639609849746924</t>
  </si>
  <si>
    <t>0.11164102585616814123</t>
  </si>
  <si>
    <t>08/18/2024 18:20:51.256</t>
  </si>
  <si>
    <t>0.28520918444614640208</t>
  </si>
  <si>
    <t>0.14765274880456152884</t>
  </si>
  <si>
    <t>33.74985900981825182</t>
  </si>
  <si>
    <t>0.0070407622816401537955</t>
  </si>
  <si>
    <t>0.10834710191661679757</t>
  </si>
  <si>
    <t>08/18/2024 18:20:54.258</t>
  </si>
  <si>
    <t>0.12617295433662825688</t>
  </si>
  <si>
    <t>0.1525952669587831434</t>
  </si>
  <si>
    <t>33.75184149330264205</t>
  </si>
  <si>
    <t>0.00055622415327112931498</t>
  </si>
  <si>
    <t>0.011650731066721018575</t>
  </si>
  <si>
    <t>0.085285483045871468555</t>
  </si>
  <si>
    <t>08/18/2024 18:20:57.259</t>
  </si>
  <si>
    <t>0.19033699601841488902</t>
  </si>
  <si>
    <t>0.15068276095444077534</t>
  </si>
  <si>
    <t>34.337448543215039365</t>
  </si>
  <si>
    <t>0.00055315991769913468168</t>
  </si>
  <si>
    <t>0.010869925611654080583</t>
  </si>
  <si>
    <t>0.093780599781968357331</t>
  </si>
  <si>
    <t>08/18/2024 18:21:00.261</t>
  </si>
  <si>
    <t>0.16523416312175878695</t>
  </si>
  <si>
    <t>0.14961781417684003048</t>
  </si>
  <si>
    <t>33.477381494046881016</t>
  </si>
  <si>
    <t>0.0010393133256857193213</t>
  </si>
  <si>
    <t>0.0055096930791159607135</t>
  </si>
  <si>
    <t>0.10875148122968487929</t>
  </si>
  <si>
    <t>08/18/2024 18:21:03.266</t>
  </si>
  <si>
    <t>0.27635600611512578517</t>
  </si>
  <si>
    <t>0.14955709396886218698</t>
  </si>
  <si>
    <t>34.250135213016946523</t>
  </si>
  <si>
    <t>0.0016472145053642787797</t>
  </si>
  <si>
    <t>0.011929826266123110673</t>
  </si>
  <si>
    <t>0.11140827156583976709</t>
  </si>
  <si>
    <t>08/18/2024 18:21:06.253</t>
  </si>
  <si>
    <t>0.19584942368654881251</t>
  </si>
  <si>
    <t>0.15228604145943122616</t>
  </si>
  <si>
    <t>33.549120433452472412</t>
  </si>
  <si>
    <t>0.00054901980213995871336</t>
  </si>
  <si>
    <t>0.0094036379525069754837</t>
  </si>
  <si>
    <t>0.095365409168054901534</t>
  </si>
  <si>
    <t>08/18/2024 18:21:09.255</t>
  </si>
  <si>
    <t>0.097427606051878015703</t>
  </si>
  <si>
    <t>0.14859991872926631151</t>
  </si>
  <si>
    <t>34.680286810135697806</t>
  </si>
  <si>
    <t>0.0010893396423088323559</t>
  </si>
  <si>
    <t>0.0090211980164291074441</t>
  </si>
  <si>
    <t>0.092390659448908729612</t>
  </si>
  <si>
    <t>08/18/2024 18:21:12.245</t>
  </si>
  <si>
    <t>0.21554489484497182938</t>
  </si>
  <si>
    <t>0.15166982986942004197</t>
  </si>
  <si>
    <t>33.762905633087655133</t>
  </si>
  <si>
    <t>0.00061212488953319961829</t>
  </si>
  <si>
    <t>0.0090413856634329967804</t>
  </si>
  <si>
    <t>0.092949324756003010028</t>
  </si>
  <si>
    <t>08/18/2024 18:21:15.251</t>
  </si>
  <si>
    <t>0.22213241329553642944</t>
  </si>
  <si>
    <t>0.1504840918076353895</t>
  </si>
  <si>
    <t>34.880759026526078515</t>
  </si>
  <si>
    <t>0.00054546117927842198338</t>
  </si>
  <si>
    <t>0.0062794555273028105497</t>
  </si>
  <si>
    <t>0.088960061964389963718</t>
  </si>
  <si>
    <t>08/18/2024 18:21:18.287</t>
  </si>
  <si>
    <t>0.15618135918033376752</t>
  </si>
  <si>
    <t>0.14998232682886192269</t>
  </si>
  <si>
    <t>34.067302716371841598</t>
  </si>
  <si>
    <t>0.00053689812608390423063</t>
  </si>
  <si>
    <t>0.012361832314066826047</t>
  </si>
  <si>
    <t>0.096055356766005003943</t>
  </si>
  <si>
    <t>08/18/2024 18:21:21.255</t>
  </si>
  <si>
    <t>0.29114988505370736904</t>
  </si>
  <si>
    <t>0.1492908750812291796</t>
  </si>
  <si>
    <t>34.48492205620908635</t>
  </si>
  <si>
    <t>0.0086278361484638695089</t>
  </si>
  <si>
    <t>0.099807994429672239334</t>
  </si>
  <si>
    <t>08/18/2024 18:21:24.255</t>
  </si>
  <si>
    <t>0.15779908842973039418</t>
  </si>
  <si>
    <t>0.15036818953866118442</t>
  </si>
  <si>
    <t>33.321324102838971726</t>
  </si>
  <si>
    <t>0.0079509618013459022745</t>
  </si>
  <si>
    <t>0.12003118643918626873</t>
  </si>
  <si>
    <t>08/18/2024 18:21:27.242</t>
  </si>
  <si>
    <t>0.24800787760191092546</t>
  </si>
  <si>
    <t>0.15204521553352493002</t>
  </si>
  <si>
    <t>35.333140176087766804</t>
  </si>
  <si>
    <t>0.011237935413506311769</t>
  </si>
  <si>
    <t>0.099213193878488689648</t>
  </si>
  <si>
    <t>08/18/2024 18:21:30.250</t>
  </si>
  <si>
    <t>0.16347745339933467124</t>
  </si>
  <si>
    <t>0.14896946937048413662</t>
  </si>
  <si>
    <t>34.524663556226698802</t>
  </si>
  <si>
    <t>0.0016123676109057087993</t>
  </si>
  <si>
    <t>0.0096409609724258885782</t>
  </si>
  <si>
    <t>0.11094751397681694438</t>
  </si>
  <si>
    <t>08/18/2024 18:21:33.255</t>
  </si>
  <si>
    <t>0.200886199991478831</t>
  </si>
  <si>
    <t>0.15613017127519066007</t>
  </si>
  <si>
    <t>34.581185292488605398</t>
  </si>
  <si>
    <t>0.00054588641302032289617</t>
  </si>
  <si>
    <t>0.0086210110348941253883</t>
  </si>
  <si>
    <t>0.09964091325465468385</t>
  </si>
  <si>
    <t>08/18/2024 18:21:36.255</t>
  </si>
  <si>
    <t>0.18887681571333519992</t>
  </si>
  <si>
    <t>0.14851105815445461711</t>
  </si>
  <si>
    <t>34.38576605598751712</t>
  </si>
  <si>
    <t>0.00054660921803785088736</t>
  </si>
  <si>
    <t>0.0089657243690354805621</t>
  </si>
  <si>
    <t>0.10507562321866639743</t>
  </si>
  <si>
    <t>08/18/2024 18:21:39.258</t>
  </si>
  <si>
    <t>0.12270063688837259952</t>
  </si>
  <si>
    <t>0.15160075975552320116</t>
  </si>
  <si>
    <t>33.621879424477931764</t>
  </si>
  <si>
    <t>0.0082823928982027651691</t>
  </si>
  <si>
    <t>0.10309198011932639572</t>
  </si>
  <si>
    <t>08/18/2024 18:21:42.260</t>
  </si>
  <si>
    <t>0.34374979598183136309</t>
  </si>
  <si>
    <t>0.14895491401658444985</t>
  </si>
  <si>
    <t>34.08279560250745277</t>
  </si>
  <si>
    <t>0.00055959269113321384245</t>
  </si>
  <si>
    <t>0.01088874111496711955</t>
  </si>
  <si>
    <t>0.088335703386028766038</t>
  </si>
  <si>
    <t>08/18/2024 18:21:45.247</t>
  </si>
  <si>
    <t>0.16768524863230391264</t>
  </si>
  <si>
    <t>0.14991013693530963469</t>
  </si>
  <si>
    <t>34.132325162026333487</t>
  </si>
  <si>
    <t>0.0010979730012455968594</t>
  </si>
  <si>
    <t>0.007377842971784436682</t>
  </si>
  <si>
    <t>0.10951611191692361968</t>
  </si>
  <si>
    <t>08/18/2024 18:21:48.262</t>
  </si>
  <si>
    <t>0.16464028934602878418</t>
  </si>
  <si>
    <t>0.1469399572292836853</t>
  </si>
  <si>
    <t>33.361407510772373541</t>
  </si>
  <si>
    <t>0.00057718474293734034573</t>
  </si>
  <si>
    <t>0.010548548750234150451</t>
  </si>
  <si>
    <t>0.094790983989525498532</t>
  </si>
  <si>
    <t>08/18/2024 18:21:51.262</t>
  </si>
  <si>
    <t>0.32790217372935409612</t>
  </si>
  <si>
    <t>0.14761497617031099638</t>
  </si>
  <si>
    <t>33.71984906780339486</t>
  </si>
  <si>
    <t>0.0013032889780651131604</t>
  </si>
  <si>
    <t>0.0065064452306473168075</t>
  </si>
  <si>
    <t>0.088623650508427700978</t>
  </si>
  <si>
    <t>08/18/2024 18:21:54.251</t>
  </si>
  <si>
    <t>0.07568565476704559869</t>
  </si>
  <si>
    <t>0.15011696204933216992</t>
  </si>
  <si>
    <t>33.143767421632212233</t>
  </si>
  <si>
    <t>0.00061546649918842047736</t>
  </si>
  <si>
    <t>0.011058327425635424215</t>
  </si>
  <si>
    <t>0.099933027879093749846</t>
  </si>
  <si>
    <t>08/18/2024 18:21:57.257</t>
  </si>
  <si>
    <t>0.25088356788996463154</t>
  </si>
  <si>
    <t>0.14984733759683774301</t>
  </si>
  <si>
    <t>34.72618296475384625</t>
  </si>
  <si>
    <t>0.00058564011762581762513</t>
  </si>
  <si>
    <t>0.0088711167817638048039</t>
  </si>
  <si>
    <t>0.087846017643872648106</t>
  </si>
  <si>
    <t>08/18/2024 18:22:00.258</t>
  </si>
  <si>
    <t>0.16937299076346315485</t>
  </si>
  <si>
    <t>0.15102538842393897767</t>
  </si>
  <si>
    <t>33.68635448467275495</t>
  </si>
  <si>
    <t>0.00054639672846957837871</t>
  </si>
  <si>
    <t>0.0092154472618710611687</t>
  </si>
  <si>
    <t>0.11137164536146992866</t>
  </si>
  <si>
    <t>08/18/2024 18:22:03.248</t>
  </si>
  <si>
    <t>0.24143727131927333884</t>
  </si>
  <si>
    <t>0.14808246306828323768</t>
  </si>
  <si>
    <t>33.651412737875041614</t>
  </si>
  <si>
    <t>0.0078344845710330325572</t>
  </si>
  <si>
    <t>0.11009759018011922027</t>
  </si>
  <si>
    <t>08/18/2024 18:22:06.267</t>
  </si>
  <si>
    <t>0.24612207285188186789</t>
  </si>
  <si>
    <t>0.14871124155306073011</t>
  </si>
  <si>
    <t>33.487777741013971422</t>
  </si>
  <si>
    <t>0.010754240563981918438</t>
  </si>
  <si>
    <t>0.088219880401054009966</t>
  </si>
  <si>
    <t>08/18/2024 18:22:09.254</t>
  </si>
  <si>
    <t>0.093162366956093048409</t>
  </si>
  <si>
    <t>0.15048172495250500269</t>
  </si>
  <si>
    <t>34.450976015711475497</t>
  </si>
  <si>
    <t>0.0087666081869074343608</t>
  </si>
  <si>
    <t>0.098913047698783757022</t>
  </si>
  <si>
    <t>08/18/2024 18:22:12.258</t>
  </si>
  <si>
    <t>0.17546537888418253792</t>
  </si>
  <si>
    <t>0.14934080728654514081</t>
  </si>
  <si>
    <t>33.765625975760073629</t>
  </si>
  <si>
    <t>0.0016277924963359689369</t>
  </si>
  <si>
    <t>0.0067308720400640672382</t>
  </si>
  <si>
    <t>0.097863950101801946979</t>
  </si>
  <si>
    <t>08/18/2024 18:22:15.262</t>
  </si>
  <si>
    <t>0.17419342790556147094</t>
  </si>
  <si>
    <t>0.1510748252797875224</t>
  </si>
  <si>
    <t>34.667910843616617456</t>
  </si>
  <si>
    <t>0.00061250149505290198831</t>
  </si>
  <si>
    <t>0.010908518474393259778</t>
  </si>
  <si>
    <t>0.10636887376587189635</t>
  </si>
  <si>
    <t>08/18/2024 18:22:18.252</t>
  </si>
  <si>
    <t>0.18897871478952626978</t>
  </si>
  <si>
    <t>0.14972048919442093595</t>
  </si>
  <si>
    <t>34.063665896711256664</t>
  </si>
  <si>
    <t>0.0016892811797484825337</t>
  </si>
  <si>
    <t>0.0072923425185182017341</t>
  </si>
  <si>
    <t>0.10915097999048115063</t>
  </si>
  <si>
    <t>08/18/2024 18:22:21.255</t>
  </si>
  <si>
    <t>0.16941251159001965987</t>
  </si>
  <si>
    <t>0.14727396310554949355</t>
  </si>
  <si>
    <t>34.11934282744496727</t>
  </si>
  <si>
    <t>0.0010922749553108023184</t>
  </si>
  <si>
    <t>0.0092010844558650817931</t>
  </si>
  <si>
    <t>0.094152103083848512344</t>
  </si>
  <si>
    <t>08/18/2024 18:22:24.258</t>
  </si>
  <si>
    <t>0.12527416523628762124</t>
  </si>
  <si>
    <t>0.15315023948581479862</t>
  </si>
  <si>
    <t>33.895195018631113726</t>
  </si>
  <si>
    <t>0.010689547048259742321</t>
  </si>
  <si>
    <t>0.10381514929267833536</t>
  </si>
  <si>
    <t>08/18/2024 18:22:27.248</t>
  </si>
  <si>
    <t>0.15997646021956368756</t>
  </si>
  <si>
    <t>0.14985606700516360124</t>
  </si>
  <si>
    <t>33.894818947302518097</t>
  </si>
  <si>
    <t>0.0094080192042655230028</t>
  </si>
  <si>
    <t>0.10296981701419370692</t>
  </si>
  <si>
    <t>08/18/2024 18:22:30.254</t>
  </si>
  <si>
    <t>0.17438767118853451543</t>
  </si>
  <si>
    <t>0.15004212896610191752</t>
  </si>
  <si>
    <t>33.378849539059842755</t>
  </si>
  <si>
    <t>0.0082737583365933235063</t>
  </si>
  <si>
    <t>0.11007059442079883405</t>
  </si>
  <si>
    <t>08/18/2024 18:22:33.243</t>
  </si>
  <si>
    <t>0.1124158866715683075</t>
  </si>
  <si>
    <t>0.14988227453550895252</t>
  </si>
  <si>
    <t>34.082124837188274569</t>
  </si>
  <si>
    <t>0.0016923756703404709348</t>
  </si>
  <si>
    <t>0.0084819460473980912846</t>
  </si>
  <si>
    <t>0.10162615561916048257</t>
  </si>
  <si>
    <t>08/18/2024 18:22:36.264</t>
  </si>
  <si>
    <t>0.19768134149168661851</t>
  </si>
  <si>
    <t>0.15032867097257457401</t>
  </si>
  <si>
    <t>34.391620159934291223</t>
  </si>
  <si>
    <t>0.0091215639267342735891</t>
  </si>
  <si>
    <t>0.092506895140818737322</t>
  </si>
  <si>
    <t>08/18/2024 18:22:39.265</t>
  </si>
  <si>
    <t>0.18411894236284409576</t>
  </si>
  <si>
    <t>0.14899583087567072615</t>
  </si>
  <si>
    <t>34.646245525643472263</t>
  </si>
  <si>
    <t>0.0077803306443933071754</t>
  </si>
  <si>
    <t>0.10012802392463335255</t>
  </si>
  <si>
    <t>08/18/2024 18:22:42.269</t>
  </si>
  <si>
    <t>0.12776843397907916566</t>
  </si>
  <si>
    <t>0.14903875876651825894</t>
  </si>
  <si>
    <t>33.752323331042724419</t>
  </si>
  <si>
    <t>0.0011319315116182949044</t>
  </si>
  <si>
    <t>0.011259389330273743973</t>
  </si>
  <si>
    <t>0.093867085206111242068</t>
  </si>
  <si>
    <t>08/18/2024 18:22:45.256</t>
  </si>
  <si>
    <t>0.14453472848616183422</t>
  </si>
  <si>
    <t>0.14958920959999272293</t>
  </si>
  <si>
    <t>34.527860082322433755</t>
  </si>
  <si>
    <t>0.00054896351170083922122</t>
  </si>
  <si>
    <t>0.0088101948951012747091</t>
  </si>
  <si>
    <t>0.096878670461254201562</t>
  </si>
  <si>
    <t>08/18/2024 18:22:48.259</t>
  </si>
  <si>
    <t>0.18281644613459577253</t>
  </si>
  <si>
    <t>0.151742678301726025</t>
  </si>
  <si>
    <t>34.618518220809022523</t>
  </si>
  <si>
    <t>0.011124888376512839447</t>
  </si>
  <si>
    <t>0.10552827369902573196</t>
  </si>
  <si>
    <t>08/18/2024 18:22:51.257</t>
  </si>
  <si>
    <t>0.093639673920983892974</t>
  </si>
  <si>
    <t>0.14903558674535619111</t>
  </si>
  <si>
    <t>34.486722693470902357</t>
  </si>
  <si>
    <t>0.00059041829167904495528</t>
  </si>
  <si>
    <t>0.0088896313408172583648</t>
  </si>
  <si>
    <t>0.12536214823662070184</t>
  </si>
  <si>
    <t>08/18/2024 18:22:54.247</t>
  </si>
  <si>
    <t>0.13820400150786243954</t>
  </si>
  <si>
    <t>0.14718749572523137648</t>
  </si>
  <si>
    <t>33.962681842595607407</t>
  </si>
  <si>
    <t>0.00054850820984679929393</t>
  </si>
  <si>
    <t>0.0088497117271623838147</t>
  </si>
  <si>
    <t>0.097072574893862825784</t>
  </si>
  <si>
    <t>08/18/2024 18:22:57.251</t>
  </si>
  <si>
    <t>0.14938757087421686287</t>
  </si>
  <si>
    <t>0.14898148166640370893</t>
  </si>
  <si>
    <t>34.819819549933328062</t>
  </si>
  <si>
    <t>0.0097394837873876673878</t>
  </si>
  <si>
    <t>0.10073342373811107475</t>
  </si>
  <si>
    <t>08/18/2024 18:23:00.241</t>
  </si>
  <si>
    <t>0.17982846004550651076</t>
  </si>
  <si>
    <t>0.15144417509217114604</t>
  </si>
  <si>
    <t>34.57263438508938691</t>
  </si>
  <si>
    <t>0.0079807805678362171015</t>
  </si>
  <si>
    <t>0.11335986346376245026</t>
  </si>
  <si>
    <t>08/18/2024 18:23:03.245</t>
  </si>
  <si>
    <t>0.1880396766347345594</t>
  </si>
  <si>
    <t>0.00021303463037692749009</t>
  </si>
  <si>
    <t>0.0010252291586889635596</t>
  </si>
  <si>
    <t>0.15035917638681550734</t>
  </si>
  <si>
    <t>33.689396307790303808</t>
  </si>
  <si>
    <t>0.00057918790133727163401</t>
  </si>
  <si>
    <t>0.0097829496668404673787</t>
  </si>
  <si>
    <t>0.098079146625877633436</t>
  </si>
  <si>
    <t>08/18/2024 18:23:06.263</t>
  </si>
  <si>
    <t>0.13886684574352292643</t>
  </si>
  <si>
    <t>0.15111970526869644704</t>
  </si>
  <si>
    <t>33.620845897926194823</t>
  </si>
  <si>
    <t>0.00054008007101224596216</t>
  </si>
  <si>
    <t>0.0095690260434562347119</t>
  </si>
  <si>
    <t>0.099981080630641233631</t>
  </si>
  <si>
    <t>08/18/2024 18:23:09.252</t>
  </si>
  <si>
    <t>0.16949929943746572247</t>
  </si>
  <si>
    <t>0.1489680214221153487</t>
  </si>
  <si>
    <t>34.745502982689188798</t>
  </si>
  <si>
    <t>0.00054866051727512840652</t>
  </si>
  <si>
    <t>0.0097086147630025768779</t>
  </si>
  <si>
    <t>0.094536883519271822096</t>
  </si>
  <si>
    <t>08/18/2024 18:23:12.255</t>
  </si>
  <si>
    <t>0.21542308737987408973</t>
  </si>
  <si>
    <t>0.15182864658780054201</t>
  </si>
  <si>
    <t>34.597524026685150034</t>
  </si>
  <si>
    <t>0.008443066272541446815</t>
  </si>
  <si>
    <t>0.10691220013750707407</t>
  </si>
  <si>
    <t>08/18/2024 18:23:15.256</t>
  </si>
  <si>
    <t>0.16091560935064788684</t>
  </si>
  <si>
    <t>0.14793865158211411126</t>
  </si>
  <si>
    <t>34.260504862310114049</t>
  </si>
  <si>
    <t>0.00054653853981498270315</t>
  </si>
  <si>
    <t>0.009674398665139602102</t>
  </si>
  <si>
    <t>0.090808711411088191556</t>
  </si>
  <si>
    <t>08/18/2024 18:23:18.259</t>
  </si>
  <si>
    <t>0.19616675675744954521</t>
  </si>
  <si>
    <t>0.15007214642119762193</t>
  </si>
  <si>
    <t>34.306561251184696459</t>
  </si>
  <si>
    <t>0.00057260385510872003137</t>
  </si>
  <si>
    <t>0.0090451434554092574603</t>
  </si>
  <si>
    <t>0.10182361344392623637</t>
  </si>
  <si>
    <t>08/18/2024 18:23:21.260</t>
  </si>
  <si>
    <t>0.086650954600018079144</t>
  </si>
  <si>
    <t>0.15045956595349238571</t>
  </si>
  <si>
    <t>34.588515929460442067</t>
  </si>
  <si>
    <t>0.00057647343277200148448</t>
  </si>
  <si>
    <t>0.0092835548190913080857</t>
  </si>
  <si>
    <t>0.10372189908609301401</t>
  </si>
  <si>
    <t>08/18/2024 18:23:24.420</t>
  </si>
  <si>
    <t>0.11246026506822764945</t>
  </si>
  <si>
    <t>0.5307770056466224462</t>
  </si>
  <si>
    <t>0.1254611590854016745</t>
  </si>
  <si>
    <t>28.39091434990134033</t>
  </si>
  <si>
    <t>0.00050636393445663209923</t>
  </si>
  <si>
    <t>0.00347808727479899122</t>
  </si>
  <si>
    <t>0.049443273425099770746</t>
  </si>
  <si>
    <t>08/18/2024 18:23:27.263</t>
  </si>
  <si>
    <t>0.16193900712518263796</t>
  </si>
  <si>
    <t>0.17310503094807389024</t>
  </si>
  <si>
    <t>0.018279350908551636468</t>
  </si>
  <si>
    <t>0.3106891600247763674</t>
  </si>
  <si>
    <t>0.0032154208488098913812</t>
  </si>
  <si>
    <t>0.0053332363312864278573</t>
  </si>
  <si>
    <t>0.18958670127266286087</t>
  </si>
  <si>
    <t>0.0050095834668547984878</t>
  </si>
  <si>
    <t>0.091146978962598990126</t>
  </si>
  <si>
    <t>fps</t>
  </si>
  <si>
    <t>frame time</t>
  </si>
  <si>
    <t>memory used</t>
  </si>
  <si>
    <t xml:space="preserve"> memory allocated</t>
  </si>
  <si>
    <t>timestamp</t>
  </si>
  <si>
    <t>fps_1</t>
  </si>
  <si>
    <t>frameRenderTime</t>
  </si>
  <si>
    <t>drawCalls</t>
  </si>
  <si>
    <t>triangles</t>
  </si>
  <si>
    <t>lines</t>
  </si>
  <si>
    <t>points</t>
  </si>
  <si>
    <t>geometries</t>
  </si>
  <si>
    <t>textures</t>
  </si>
  <si>
    <t/>
  </si>
  <si>
    <t>frameTime</t>
  </si>
  <si>
    <t>renderTime</t>
  </si>
  <si>
    <t>gpuFrameTimeCounter</t>
  </si>
  <si>
    <t>averageGpuFrameTime</t>
  </si>
  <si>
    <t>timestamp2</t>
  </si>
  <si>
    <t>[*]</t>
  </si>
  <si>
    <t>BABYLON_FPS</t>
  </si>
  <si>
    <t>THREE_FPS</t>
  </si>
  <si>
    <t>ŚREDNIA</t>
  </si>
  <si>
    <t>babylon memory used</t>
  </si>
  <si>
    <t>babylon memory allocated</t>
  </si>
  <si>
    <t>three memory used</t>
  </si>
  <si>
    <t>three memory allocated</t>
  </si>
  <si>
    <t>three memory utilization</t>
  </si>
  <si>
    <t>babylon memory utilization [%]</t>
  </si>
  <si>
    <t>Babylon Unused memory</t>
  </si>
  <si>
    <t>three unused memory</t>
  </si>
  <si>
    <t>(</t>
  </si>
  <si>
    <t>babylon frame time</t>
  </si>
  <si>
    <t>three frame time</t>
  </si>
  <si>
    <t>frame</t>
  </si>
  <si>
    <t>% wydajności procesora</t>
  </si>
  <si>
    <t>% wykorzystania procesora</t>
  </si>
  <si>
    <t>% wykorzystania uprzywilejowanego</t>
  </si>
  <si>
    <t>Czas bezczynności (%)</t>
  </si>
  <si>
    <t>Czas priorytetowy (%)</t>
  </si>
  <si>
    <t>Czas procesora (%)</t>
  </si>
  <si>
    <t>Czas przerwań (%)</t>
  </si>
  <si>
    <t>Czas uprzywilejowany (%)</t>
  </si>
  <si>
    <t>Czas użytkownika (%)</t>
  </si>
  <si>
    <t>Bajty pamięci podręcznej</t>
  </si>
  <si>
    <t>Dostępna pamięć (KB)</t>
  </si>
  <si>
    <t>Dostępna pamięć (MB)</t>
  </si>
  <si>
    <t>Dostępne bajty</t>
  </si>
  <si>
    <t>Odczyty stron/s pamięci</t>
  </si>
  <si>
    <t>Zadeklarowane bajty pamięci</t>
  </si>
  <si>
    <t>Zadeklarowane bajty pamięci w użyciu (%)</t>
  </si>
  <si>
    <t>Proces(chrome#7)\Czas procesora (%)</t>
  </si>
  <si>
    <t>Proces(chrome#6)\Czas procesora (%)</t>
  </si>
  <si>
    <t>Proces(chrome#5)\Czas procesora (%)</t>
  </si>
  <si>
    <t>Proces(chrome#4)\Czas procesora (%)</t>
  </si>
  <si>
    <t>Proces(chrome#3)\Czas procesora (%)</t>
  </si>
  <si>
    <t>Proces(chrome#2)\Czas procesora (%)</t>
  </si>
  <si>
    <t>Proces(chrome#1)\Czas procesora (%)</t>
  </si>
  <si>
    <t>Proces(chrome)\Czas procesora (%)</t>
  </si>
  <si>
    <t>Procesor(_Total)\Czas bezczynności (%)</t>
  </si>
  <si>
    <t>Procesor(_Total)\Czas procesora (%)</t>
  </si>
  <si>
    <t>Procesor(_Total)\Czas uprzywilejowany (%)</t>
  </si>
  <si>
    <t>Procesor(_Total)\Czas użytkownika (%)</t>
  </si>
  <si>
    <t>Processor Performance(PPM_Processor_3)\% of Maximum Frequency</t>
  </si>
  <si>
    <t>Processor Performance(PPM_Processor_1)\% of Maximum Frequency</t>
  </si>
  <si>
    <t>Processor Performance(PPM_Processor_0)\% of Maximum Frequency</t>
  </si>
  <si>
    <t>Processor Performance(PPM_Processor_2)\% of Maximum Frequency</t>
  </si>
  <si>
    <t>\% wykorzystania uprzywilejowanego</t>
  </si>
  <si>
    <t>babylon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</si>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</sst>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1"/>
    <xf numFmtId="0" fontId="0" fillId="0" borderId="0" xfId="0" applyAlignment="1">
      <alignment horizontal="center"/>
    </xf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2" xfId="0" applyBorder="1" applyAlignment="1">
      <alignment horizontal="center"/>
    </xf>
  </cellXfs>
  <cellStyles count="2">
    <cellStyle name="Hiperłącze" xfId="1" builtinId="8"/>
    <cellStyle name="Normalny" xfId="0" builtinId="0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1/relationships/FeaturePropertyBag" Target="featurePropertyBag/featurePropertyBag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Statystyki procesora</a:t>
            </a:r>
            <a:r>
              <a:rPr lang="pl-PL" baseline="0"/>
              <a:t> - babylon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'babylon-bathroom-perfmon'!$IC$1:$IC$2</c:f>
              <c:strCache>
                <c:ptCount val="2"/>
                <c:pt idx="0">
                  <c:v>% wydajności procesora</c:v>
                </c:pt>
                <c:pt idx="1">
                  <c:v>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'babylon-bathroom-perfmon'!$IC$3:$IC$103</c:f>
              <c:numCache>
                <c:formatCode>General</c:formatCode>
                <c:ptCount val="100"/>
                <c:pt idx="0">
                  <c:v>107.732425480565</c:v>
                </c:pt>
                <c:pt idx="1">
                  <c:v>105.96669967974</c:v>
                </c:pt>
                <c:pt idx="2">
                  <c:v>104.99940003601</c:v>
                </c:pt>
                <c:pt idx="3">
                  <c:v>104.99977699645299</c:v>
                </c:pt>
                <c:pt idx="4">
                  <c:v>105.000198422447</c:v>
                </c:pt>
                <c:pt idx="5">
                  <c:v>104.999902649021</c:v>
                </c:pt>
                <c:pt idx="6">
                  <c:v>105.00029903295599</c:v>
                </c:pt>
                <c:pt idx="7">
                  <c:v>104.99999873885599</c:v>
                </c:pt>
                <c:pt idx="8">
                  <c:v>104.998443870266</c:v>
                </c:pt>
                <c:pt idx="9">
                  <c:v>105.000064412279</c:v>
                </c:pt>
                <c:pt idx="10">
                  <c:v>104.999054131476</c:v>
                </c:pt>
                <c:pt idx="11">
                  <c:v>105.002388883474</c:v>
                </c:pt>
                <c:pt idx="12">
                  <c:v>104.999851644275</c:v>
                </c:pt>
                <c:pt idx="13">
                  <c:v>105.00733029854599</c:v>
                </c:pt>
                <c:pt idx="14">
                  <c:v>105.00064780757</c:v>
                </c:pt>
                <c:pt idx="15">
                  <c:v>105.00080239041201</c:v>
                </c:pt>
                <c:pt idx="16">
                  <c:v>104.99987171833899</c:v>
                </c:pt>
                <c:pt idx="17">
                  <c:v>104.999327116386</c:v>
                </c:pt>
                <c:pt idx="18">
                  <c:v>104.999180787854</c:v>
                </c:pt>
                <c:pt idx="19">
                  <c:v>105.000974005665</c:v>
                </c:pt>
                <c:pt idx="20">
                  <c:v>105.00065018722201</c:v>
                </c:pt>
                <c:pt idx="21">
                  <c:v>104.99912869604501</c:v>
                </c:pt>
                <c:pt idx="22">
                  <c:v>104.999847968597</c:v>
                </c:pt>
                <c:pt idx="23">
                  <c:v>104.998805661329</c:v>
                </c:pt>
                <c:pt idx="24">
                  <c:v>105.00138884484799</c:v>
                </c:pt>
                <c:pt idx="25">
                  <c:v>104.999911836634</c:v>
                </c:pt>
                <c:pt idx="26">
                  <c:v>104.998801001717</c:v>
                </c:pt>
                <c:pt idx="27">
                  <c:v>105.002101575298</c:v>
                </c:pt>
                <c:pt idx="28">
                  <c:v>104.999837321508</c:v>
                </c:pt>
                <c:pt idx="29">
                  <c:v>104.998978573458</c:v>
                </c:pt>
                <c:pt idx="30">
                  <c:v>105.00046927947</c:v>
                </c:pt>
                <c:pt idx="31">
                  <c:v>104.999877462573</c:v>
                </c:pt>
                <c:pt idx="32">
                  <c:v>104.999757602046</c:v>
                </c:pt>
                <c:pt idx="33">
                  <c:v>105.000132455391</c:v>
                </c:pt>
                <c:pt idx="34">
                  <c:v>105.00015281348</c:v>
                </c:pt>
                <c:pt idx="35">
                  <c:v>104.99985552701401</c:v>
                </c:pt>
                <c:pt idx="36">
                  <c:v>104.99983180498</c:v>
                </c:pt>
                <c:pt idx="37">
                  <c:v>105.00139690787999</c:v>
                </c:pt>
                <c:pt idx="38">
                  <c:v>104.998933242289</c:v>
                </c:pt>
                <c:pt idx="39">
                  <c:v>104.99990979310201</c:v>
                </c:pt>
                <c:pt idx="40">
                  <c:v>104.999927715106</c:v>
                </c:pt>
                <c:pt idx="41">
                  <c:v>105.00044105894899</c:v>
                </c:pt>
                <c:pt idx="42">
                  <c:v>104.99816447937999</c:v>
                </c:pt>
                <c:pt idx="43">
                  <c:v>104.999587695145</c:v>
                </c:pt>
                <c:pt idx="44">
                  <c:v>105.00205261964101</c:v>
                </c:pt>
                <c:pt idx="45">
                  <c:v>105.000350878974</c:v>
                </c:pt>
                <c:pt idx="46">
                  <c:v>104.998637656667</c:v>
                </c:pt>
                <c:pt idx="47">
                  <c:v>104.999913056681</c:v>
                </c:pt>
                <c:pt idx="48">
                  <c:v>105.00024968963</c:v>
                </c:pt>
                <c:pt idx="49">
                  <c:v>105.000922357449</c:v>
                </c:pt>
                <c:pt idx="50">
                  <c:v>105.000922495168</c:v>
                </c:pt>
                <c:pt idx="51">
                  <c:v>104.998840739405</c:v>
                </c:pt>
                <c:pt idx="52">
                  <c:v>105.00077476522701</c:v>
                </c:pt>
                <c:pt idx="53">
                  <c:v>104.999926150069</c:v>
                </c:pt>
                <c:pt idx="54">
                  <c:v>104.999531292132</c:v>
                </c:pt>
                <c:pt idx="55">
                  <c:v>104.99870222259401</c:v>
                </c:pt>
                <c:pt idx="56">
                  <c:v>105.001018143861</c:v>
                </c:pt>
                <c:pt idx="57">
                  <c:v>105.00004987601299</c:v>
                </c:pt>
                <c:pt idx="58">
                  <c:v>105.00030343376299</c:v>
                </c:pt>
                <c:pt idx="59">
                  <c:v>104.99975387754399</c:v>
                </c:pt>
                <c:pt idx="60">
                  <c:v>105.000350274943</c:v>
                </c:pt>
                <c:pt idx="61">
                  <c:v>104.999358020607</c:v>
                </c:pt>
                <c:pt idx="62">
                  <c:v>105.000187585764</c:v>
                </c:pt>
                <c:pt idx="63">
                  <c:v>105.000761075653</c:v>
                </c:pt>
                <c:pt idx="64">
                  <c:v>104.999288716046</c:v>
                </c:pt>
                <c:pt idx="65">
                  <c:v>105.000044798337</c:v>
                </c:pt>
                <c:pt idx="66">
                  <c:v>104.999898290394</c:v>
                </c:pt>
                <c:pt idx="67">
                  <c:v>105.00036049049299</c:v>
                </c:pt>
                <c:pt idx="68">
                  <c:v>104.999944889105</c:v>
                </c:pt>
                <c:pt idx="69">
                  <c:v>104.99952546983501</c:v>
                </c:pt>
                <c:pt idx="70">
                  <c:v>104.99916545360099</c:v>
                </c:pt>
                <c:pt idx="71">
                  <c:v>105.001011883256</c:v>
                </c:pt>
                <c:pt idx="72">
                  <c:v>105.00014226450899</c:v>
                </c:pt>
                <c:pt idx="73">
                  <c:v>104.999732888061</c:v>
                </c:pt>
                <c:pt idx="74">
                  <c:v>105.000417334782</c:v>
                </c:pt>
                <c:pt idx="75">
                  <c:v>105.000540513761</c:v>
                </c:pt>
                <c:pt idx="76">
                  <c:v>104.99811854323301</c:v>
                </c:pt>
                <c:pt idx="77">
                  <c:v>105.001404480228</c:v>
                </c:pt>
                <c:pt idx="78">
                  <c:v>104.99996941163199</c:v>
                </c:pt>
                <c:pt idx="79">
                  <c:v>104.999105746301</c:v>
                </c:pt>
                <c:pt idx="80">
                  <c:v>105.001311900625</c:v>
                </c:pt>
                <c:pt idx="81">
                  <c:v>104.99941618651501</c:v>
                </c:pt>
                <c:pt idx="82">
                  <c:v>104.999973511921</c:v>
                </c:pt>
                <c:pt idx="83">
                  <c:v>104.999987291921</c:v>
                </c:pt>
                <c:pt idx="84">
                  <c:v>105.000058166147</c:v>
                </c:pt>
                <c:pt idx="85">
                  <c:v>104.999721289985</c:v>
                </c:pt>
                <c:pt idx="86">
                  <c:v>105.000579780748</c:v>
                </c:pt>
                <c:pt idx="87">
                  <c:v>105.00032425008401</c:v>
                </c:pt>
                <c:pt idx="88">
                  <c:v>104.999810421251</c:v>
                </c:pt>
                <c:pt idx="89">
                  <c:v>105.00016073432</c:v>
                </c:pt>
                <c:pt idx="90">
                  <c:v>105.00042062240701</c:v>
                </c:pt>
                <c:pt idx="91">
                  <c:v>104.998780202509</c:v>
                </c:pt>
                <c:pt idx="92">
                  <c:v>104.999657753685</c:v>
                </c:pt>
                <c:pt idx="93">
                  <c:v>105.000255261652</c:v>
                </c:pt>
                <c:pt idx="94">
                  <c:v>105.000369872289</c:v>
                </c:pt>
                <c:pt idx="95">
                  <c:v>105.00008779335199</c:v>
                </c:pt>
                <c:pt idx="96">
                  <c:v>104.99930588735999</c:v>
                </c:pt>
                <c:pt idx="97">
                  <c:v>104.99944578139301</c:v>
                </c:pt>
                <c:pt idx="98">
                  <c:v>105.017051405156</c:v>
                </c:pt>
                <c:pt idx="99">
                  <c:v>94.670839499757093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D-46B8-8861-CF1932B281BC}"/>
            </c:ext>
          </c:extLst>
        </c:ser>
        <c:ser>
          <c:idx val="1"/>
          <c:order val="1"/>
          <c:tx>
            <c:strRef>
              <c:f>'babylon-bathroom-perfmon'!$ID$1:$ID$2</c:f>
              <c:strCache>
                <c:ptCount val="2"/>
                <c:pt idx="0">
                  <c:v>% wykorzystania procesora</c:v>
                </c:pt>
                <c:pt idx="1">
                  <c:v>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'babylon-bathroom-perfmon'!$ID$3:$ID$103</c:f>
              <c:numCache>
                <c:formatCode>General</c:formatCode>
                <c:ptCount val="100"/>
                <c:pt idx="0">
                  <c:v>54.364495540790898</c:v>
                </c:pt>
                <c:pt idx="1">
                  <c:v>73.760122278072899</c:v>
                </c:pt>
                <c:pt idx="2">
                  <c:v>88.425950910055306</c:v>
                </c:pt>
                <c:pt idx="3">
                  <c:v>88.412898652678905</c:v>
                </c:pt>
                <c:pt idx="4">
                  <c:v>88.744624802281606</c:v>
                </c:pt>
                <c:pt idx="5">
                  <c:v>88.081928101854302</c:v>
                </c:pt>
                <c:pt idx="6">
                  <c:v>88.204711774079001</c:v>
                </c:pt>
                <c:pt idx="7">
                  <c:v>88.767273989223199</c:v>
                </c:pt>
                <c:pt idx="8">
                  <c:v>87.957522953618593</c:v>
                </c:pt>
                <c:pt idx="9">
                  <c:v>88.092318738921193</c:v>
                </c:pt>
                <c:pt idx="10">
                  <c:v>88.494049471043397</c:v>
                </c:pt>
                <c:pt idx="11">
                  <c:v>88.281723092018893</c:v>
                </c:pt>
                <c:pt idx="12">
                  <c:v>88.369149418663497</c:v>
                </c:pt>
                <c:pt idx="13">
                  <c:v>88.260332045681594</c:v>
                </c:pt>
                <c:pt idx="14">
                  <c:v>89.099897469692706</c:v>
                </c:pt>
                <c:pt idx="15">
                  <c:v>88.172058217555104</c:v>
                </c:pt>
                <c:pt idx="16">
                  <c:v>88.105630057667895</c:v>
                </c:pt>
                <c:pt idx="17">
                  <c:v>88.3779717980876</c:v>
                </c:pt>
                <c:pt idx="18">
                  <c:v>88.017825862737595</c:v>
                </c:pt>
                <c:pt idx="19">
                  <c:v>88.117126599507301</c:v>
                </c:pt>
                <c:pt idx="20">
                  <c:v>88.617064162325306</c:v>
                </c:pt>
                <c:pt idx="21">
                  <c:v>87.890659078870598</c:v>
                </c:pt>
                <c:pt idx="22">
                  <c:v>88.9922285411281</c:v>
                </c:pt>
                <c:pt idx="23">
                  <c:v>88.658224621334497</c:v>
                </c:pt>
                <c:pt idx="24">
                  <c:v>88.6175462935458</c:v>
                </c:pt>
                <c:pt idx="25">
                  <c:v>87.915075077709403</c:v>
                </c:pt>
                <c:pt idx="26">
                  <c:v>88.354888378952495</c:v>
                </c:pt>
                <c:pt idx="27">
                  <c:v>88.767814149001794</c:v>
                </c:pt>
                <c:pt idx="28">
                  <c:v>88.126514678142101</c:v>
                </c:pt>
                <c:pt idx="29">
                  <c:v>87.9671585227034</c:v>
                </c:pt>
                <c:pt idx="30">
                  <c:v>89.070236368345306</c:v>
                </c:pt>
                <c:pt idx="31">
                  <c:v>88.076353302450997</c:v>
                </c:pt>
                <c:pt idx="32">
                  <c:v>88.215532034620395</c:v>
                </c:pt>
                <c:pt idx="33">
                  <c:v>87.835781387754594</c:v>
                </c:pt>
                <c:pt idx="34">
                  <c:v>88.626889212748395</c:v>
                </c:pt>
                <c:pt idx="35">
                  <c:v>87.839846659656303</c:v>
                </c:pt>
                <c:pt idx="36">
                  <c:v>88.064153100817407</c:v>
                </c:pt>
                <c:pt idx="37">
                  <c:v>88.466614167078106</c:v>
                </c:pt>
                <c:pt idx="38">
                  <c:v>88.135477451496797</c:v>
                </c:pt>
                <c:pt idx="39">
                  <c:v>87.964926650008906</c:v>
                </c:pt>
                <c:pt idx="40">
                  <c:v>88.207161306508794</c:v>
                </c:pt>
                <c:pt idx="41">
                  <c:v>88.077773738319095</c:v>
                </c:pt>
                <c:pt idx="42">
                  <c:v>88.210649568062095</c:v>
                </c:pt>
                <c:pt idx="43">
                  <c:v>88.464798728303194</c:v>
                </c:pt>
                <c:pt idx="44">
                  <c:v>88.718826726063497</c:v>
                </c:pt>
                <c:pt idx="45">
                  <c:v>88.160492485446795</c:v>
                </c:pt>
                <c:pt idx="46">
                  <c:v>88.114326932707101</c:v>
                </c:pt>
                <c:pt idx="47">
                  <c:v>88.841384240347494</c:v>
                </c:pt>
                <c:pt idx="48">
                  <c:v>88.298149846597696</c:v>
                </c:pt>
                <c:pt idx="49">
                  <c:v>88.140237822273093</c:v>
                </c:pt>
                <c:pt idx="50">
                  <c:v>88.148095085048098</c:v>
                </c:pt>
                <c:pt idx="51">
                  <c:v>88.673750340040797</c:v>
                </c:pt>
                <c:pt idx="52">
                  <c:v>88.2056927697774</c:v>
                </c:pt>
                <c:pt idx="53">
                  <c:v>87.899158736799393</c:v>
                </c:pt>
                <c:pt idx="54">
                  <c:v>88.368965581838395</c:v>
                </c:pt>
                <c:pt idx="55">
                  <c:v>88.051429325587705</c:v>
                </c:pt>
                <c:pt idx="56">
                  <c:v>88.425488532400095</c:v>
                </c:pt>
                <c:pt idx="57">
                  <c:v>88.520133453942805</c:v>
                </c:pt>
                <c:pt idx="58">
                  <c:v>88.043457342227597</c:v>
                </c:pt>
                <c:pt idx="59">
                  <c:v>88.193376577611005</c:v>
                </c:pt>
                <c:pt idx="60">
                  <c:v>87.850487740013804</c:v>
                </c:pt>
                <c:pt idx="61">
                  <c:v>88.595506156584605</c:v>
                </c:pt>
                <c:pt idx="62">
                  <c:v>88.060278082646093</c:v>
                </c:pt>
                <c:pt idx="63">
                  <c:v>87.988057142430904</c:v>
                </c:pt>
                <c:pt idx="64">
                  <c:v>88.356479601245397</c:v>
                </c:pt>
                <c:pt idx="65">
                  <c:v>87.868766672682696</c:v>
                </c:pt>
                <c:pt idx="66">
                  <c:v>88.218820095007999</c:v>
                </c:pt>
                <c:pt idx="67">
                  <c:v>89.009312793491304</c:v>
                </c:pt>
                <c:pt idx="68">
                  <c:v>87.690493380051194</c:v>
                </c:pt>
                <c:pt idx="69">
                  <c:v>88.117650378481699</c:v>
                </c:pt>
                <c:pt idx="70">
                  <c:v>87.858956713270402</c:v>
                </c:pt>
                <c:pt idx="71">
                  <c:v>88.198882731799401</c:v>
                </c:pt>
                <c:pt idx="72">
                  <c:v>88.001821352697505</c:v>
                </c:pt>
                <c:pt idx="73">
                  <c:v>87.988908815274897</c:v>
                </c:pt>
                <c:pt idx="74">
                  <c:v>88.3070999251686</c:v>
                </c:pt>
                <c:pt idx="75">
                  <c:v>88.063483303484205</c:v>
                </c:pt>
                <c:pt idx="76">
                  <c:v>88.295679935772995</c:v>
                </c:pt>
                <c:pt idx="77">
                  <c:v>88.829110201054306</c:v>
                </c:pt>
                <c:pt idx="78">
                  <c:v>87.789099071547199</c:v>
                </c:pt>
                <c:pt idx="79">
                  <c:v>87.647224044546206</c:v>
                </c:pt>
                <c:pt idx="80">
                  <c:v>89.468834986960999</c:v>
                </c:pt>
                <c:pt idx="81">
                  <c:v>88.356147280644606</c:v>
                </c:pt>
                <c:pt idx="82">
                  <c:v>88.186701145218194</c:v>
                </c:pt>
                <c:pt idx="83">
                  <c:v>88.106170060414001</c:v>
                </c:pt>
                <c:pt idx="84">
                  <c:v>88.4648456684575</c:v>
                </c:pt>
                <c:pt idx="85">
                  <c:v>87.760067238987006</c:v>
                </c:pt>
                <c:pt idx="86">
                  <c:v>88.2007265899083</c:v>
                </c:pt>
                <c:pt idx="87">
                  <c:v>87.970237834733595</c:v>
                </c:pt>
                <c:pt idx="88">
                  <c:v>88.616944710216103</c:v>
                </c:pt>
                <c:pt idx="89">
                  <c:v>88.021143064394195</c:v>
                </c:pt>
                <c:pt idx="90">
                  <c:v>88.708686398158093</c:v>
                </c:pt>
                <c:pt idx="91">
                  <c:v>88.197749406757595</c:v>
                </c:pt>
                <c:pt idx="92">
                  <c:v>87.836243438280206</c:v>
                </c:pt>
                <c:pt idx="93">
                  <c:v>87.850574448086604</c:v>
                </c:pt>
                <c:pt idx="94">
                  <c:v>88.498789524309402</c:v>
                </c:pt>
                <c:pt idx="95">
                  <c:v>88.001677424721095</c:v>
                </c:pt>
                <c:pt idx="96">
                  <c:v>87.888703921747094</c:v>
                </c:pt>
                <c:pt idx="97">
                  <c:v>87.697190831178403</c:v>
                </c:pt>
                <c:pt idx="98">
                  <c:v>92.802251274334793</c:v>
                </c:pt>
                <c:pt idx="99">
                  <c:v>47.171587843771199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D-46B8-8861-CF1932B281BC}"/>
            </c:ext>
          </c:extLst>
        </c:ser>
        <c:ser>
          <c:idx val="2"/>
          <c:order val="2"/>
          <c:tx>
            <c:strRef>
              <c:f>'babylon-bathroom-perfmon'!$IE$1:$IE$2</c:f>
              <c:strCache>
                <c:ptCount val="2"/>
                <c:pt idx="0">
                  <c:v>% wykorzystania uprzywilejowanego</c:v>
                </c:pt>
                <c:pt idx="1">
                  <c:v>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'babylon-bathroom-perfmon'!$IE$3:$IE$103</c:f>
              <c:numCache>
                <c:formatCode>General</c:formatCode>
                <c:ptCount val="100"/>
                <c:pt idx="0">
                  <c:v>39.112353801130503</c:v>
                </c:pt>
                <c:pt idx="1">
                  <c:v>44.496465084830497</c:v>
                </c:pt>
                <c:pt idx="2">
                  <c:v>67.041103318205899</c:v>
                </c:pt>
                <c:pt idx="3">
                  <c:v>69.114822135973199</c:v>
                </c:pt>
                <c:pt idx="4">
                  <c:v>68.108278589769498</c:v>
                </c:pt>
                <c:pt idx="5">
                  <c:v>68.804422216931002</c:v>
                </c:pt>
                <c:pt idx="6">
                  <c:v>67.921667358498098</c:v>
                </c:pt>
                <c:pt idx="7">
                  <c:v>68.196465239854902</c:v>
                </c:pt>
                <c:pt idx="8">
                  <c:v>69.302996822318804</c:v>
                </c:pt>
                <c:pt idx="9">
                  <c:v>69.375644661886497</c:v>
                </c:pt>
                <c:pt idx="10">
                  <c:v>67.088623737768501</c:v>
                </c:pt>
                <c:pt idx="11">
                  <c:v>67.972733831483893</c:v>
                </c:pt>
                <c:pt idx="12">
                  <c:v>67.356380293789599</c:v>
                </c:pt>
                <c:pt idx="13">
                  <c:v>65.420341343216506</c:v>
                </c:pt>
                <c:pt idx="14">
                  <c:v>67.811122965455795</c:v>
                </c:pt>
                <c:pt idx="15">
                  <c:v>68.455948492720097</c:v>
                </c:pt>
                <c:pt idx="16">
                  <c:v>67.628404150897893</c:v>
                </c:pt>
                <c:pt idx="17">
                  <c:v>69.512859010684593</c:v>
                </c:pt>
                <c:pt idx="18">
                  <c:v>69.567940191193799</c:v>
                </c:pt>
                <c:pt idx="19">
                  <c:v>66.062304254693402</c:v>
                </c:pt>
                <c:pt idx="20">
                  <c:v>67.918277340954006</c:v>
                </c:pt>
                <c:pt idx="21">
                  <c:v>67.666389665975501</c:v>
                </c:pt>
                <c:pt idx="22">
                  <c:v>69.729181414462701</c:v>
                </c:pt>
                <c:pt idx="23">
                  <c:v>70.774437934701297</c:v>
                </c:pt>
                <c:pt idx="24">
                  <c:v>66.905511229433003</c:v>
                </c:pt>
                <c:pt idx="25">
                  <c:v>69.966403186369504</c:v>
                </c:pt>
                <c:pt idx="26">
                  <c:v>67.327394408565496</c:v>
                </c:pt>
                <c:pt idx="27">
                  <c:v>65.769016378241702</c:v>
                </c:pt>
                <c:pt idx="28">
                  <c:v>68.93254538747</c:v>
                </c:pt>
                <c:pt idx="29">
                  <c:v>67.768826072134203</c:v>
                </c:pt>
                <c:pt idx="30">
                  <c:v>67.539584796624297</c:v>
                </c:pt>
                <c:pt idx="31">
                  <c:v>69.424501482159201</c:v>
                </c:pt>
                <c:pt idx="32">
                  <c:v>68.595647257429107</c:v>
                </c:pt>
                <c:pt idx="33">
                  <c:v>69.880240570422501</c:v>
                </c:pt>
                <c:pt idx="34">
                  <c:v>69.2565192190049</c:v>
                </c:pt>
                <c:pt idx="35">
                  <c:v>69.140427808910204</c:v>
                </c:pt>
                <c:pt idx="36">
                  <c:v>69.548072372725102</c:v>
                </c:pt>
                <c:pt idx="37">
                  <c:v>67.788014900324697</c:v>
                </c:pt>
                <c:pt idx="38">
                  <c:v>69.752127064009798</c:v>
                </c:pt>
                <c:pt idx="39">
                  <c:v>69.3112524979976</c:v>
                </c:pt>
                <c:pt idx="40">
                  <c:v>66.252968696649802</c:v>
                </c:pt>
                <c:pt idx="41">
                  <c:v>68.799492634472401</c:v>
                </c:pt>
                <c:pt idx="42">
                  <c:v>68.697229250796497</c:v>
                </c:pt>
                <c:pt idx="43">
                  <c:v>69.114963310264997</c:v>
                </c:pt>
                <c:pt idx="44">
                  <c:v>68.377265980847795</c:v>
                </c:pt>
                <c:pt idx="45">
                  <c:v>68.639501760969395</c:v>
                </c:pt>
                <c:pt idx="46">
                  <c:v>69.429242217283104</c:v>
                </c:pt>
                <c:pt idx="47">
                  <c:v>67.418267439337598</c:v>
                </c:pt>
                <c:pt idx="48">
                  <c:v>68.466778829474293</c:v>
                </c:pt>
                <c:pt idx="49">
                  <c:v>68.458736235902606</c:v>
                </c:pt>
                <c:pt idx="50">
                  <c:v>68.416835227881407</c:v>
                </c:pt>
                <c:pt idx="51">
                  <c:v>67.893023560369599</c:v>
                </c:pt>
                <c:pt idx="52">
                  <c:v>67.795830166130102</c:v>
                </c:pt>
                <c:pt idx="53">
                  <c:v>69.455326712304995</c:v>
                </c:pt>
                <c:pt idx="54">
                  <c:v>67.369703668219699</c:v>
                </c:pt>
                <c:pt idx="55">
                  <c:v>67.6673726772827</c:v>
                </c:pt>
                <c:pt idx="56">
                  <c:v>67.659249968379697</c:v>
                </c:pt>
                <c:pt idx="57">
                  <c:v>66.064105439180693</c:v>
                </c:pt>
                <c:pt idx="58">
                  <c:v>69.608495069763606</c:v>
                </c:pt>
                <c:pt idx="59">
                  <c:v>69.004828563502301</c:v>
                </c:pt>
                <c:pt idx="60">
                  <c:v>68.483725333758798</c:v>
                </c:pt>
                <c:pt idx="61">
                  <c:v>67.226872195076197</c:v>
                </c:pt>
                <c:pt idx="62">
                  <c:v>68.214489053002296</c:v>
                </c:pt>
                <c:pt idx="63">
                  <c:v>68.157374521406496</c:v>
                </c:pt>
                <c:pt idx="64">
                  <c:v>68.192438395473502</c:v>
                </c:pt>
                <c:pt idx="65">
                  <c:v>68.204138172590902</c:v>
                </c:pt>
                <c:pt idx="66">
                  <c:v>69.139483028582006</c:v>
                </c:pt>
                <c:pt idx="67">
                  <c:v>64.805123049723804</c:v>
                </c:pt>
                <c:pt idx="68">
                  <c:v>67.954952558684099</c:v>
                </c:pt>
                <c:pt idx="69">
                  <c:v>68.673052248476495</c:v>
                </c:pt>
                <c:pt idx="70">
                  <c:v>69.936141359392195</c:v>
                </c:pt>
                <c:pt idx="71">
                  <c:v>67.941329770749604</c:v>
                </c:pt>
                <c:pt idx="72">
                  <c:v>68.045100868600201</c:v>
                </c:pt>
                <c:pt idx="73">
                  <c:v>67.797988571453004</c:v>
                </c:pt>
                <c:pt idx="74">
                  <c:v>68.831292292369497</c:v>
                </c:pt>
                <c:pt idx="75">
                  <c:v>69.672062062051296</c:v>
                </c:pt>
                <c:pt idx="76">
                  <c:v>68.686259450056795</c:v>
                </c:pt>
                <c:pt idx="77">
                  <c:v>68.292966880966901</c:v>
                </c:pt>
                <c:pt idx="78">
                  <c:v>68.1382305584888</c:v>
                </c:pt>
                <c:pt idx="79">
                  <c:v>69.7236892376811</c:v>
                </c:pt>
                <c:pt idx="80">
                  <c:v>68.882773686958899</c:v>
                </c:pt>
                <c:pt idx="81">
                  <c:v>67.456489618291101</c:v>
                </c:pt>
                <c:pt idx="82">
                  <c:v>69.704512385741594</c:v>
                </c:pt>
                <c:pt idx="83">
                  <c:v>68.108174798206605</c:v>
                </c:pt>
                <c:pt idx="84">
                  <c:v>66.494607211762201</c:v>
                </c:pt>
                <c:pt idx="85">
                  <c:v>68.386013690920194</c:v>
                </c:pt>
                <c:pt idx="86">
                  <c:v>67.145035572852905</c:v>
                </c:pt>
                <c:pt idx="87">
                  <c:v>70.961315162778106</c:v>
                </c:pt>
                <c:pt idx="88">
                  <c:v>67.650452810722697</c:v>
                </c:pt>
                <c:pt idx="89">
                  <c:v>68.610371972857294</c:v>
                </c:pt>
                <c:pt idx="90">
                  <c:v>69.298690032052093</c:v>
                </c:pt>
                <c:pt idx="91">
                  <c:v>66.251706769992296</c:v>
                </c:pt>
                <c:pt idx="92">
                  <c:v>68.985942106823003</c:v>
                </c:pt>
                <c:pt idx="93">
                  <c:v>68.742768548592494</c:v>
                </c:pt>
                <c:pt idx="94">
                  <c:v>68.064823198075104</c:v>
                </c:pt>
                <c:pt idx="95">
                  <c:v>68.000027192835503</c:v>
                </c:pt>
                <c:pt idx="96">
                  <c:v>67.9944312819554</c:v>
                </c:pt>
                <c:pt idx="97">
                  <c:v>69.170517406052994</c:v>
                </c:pt>
                <c:pt idx="98">
                  <c:v>54.1243385305809</c:v>
                </c:pt>
                <c:pt idx="99">
                  <c:v>29.6430790915927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D-46B8-8861-CF1932B281BC}"/>
            </c:ext>
          </c:extLst>
        </c:ser>
        <c:ser>
          <c:idx val="3"/>
          <c:order val="3"/>
          <c:tx>
            <c:strRef>
              <c:f>'babylon-bathroom-perfmon'!$IF$1:$IF$2</c:f>
              <c:strCache>
                <c:ptCount val="2"/>
                <c:pt idx="0">
                  <c:v>Czas bezczynności (%)</c:v>
                </c:pt>
                <c:pt idx="1">
                  <c:v>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'babylon-bathroom-perfmon'!$IF$3:$IF$103</c:f>
              <c:numCache>
                <c:formatCode>General</c:formatCode>
                <c:ptCount val="100"/>
                <c:pt idx="0">
                  <c:v>77.858640914809399</c:v>
                </c:pt>
                <c:pt idx="1">
                  <c:v>66.497952099052497</c:v>
                </c:pt>
                <c:pt idx="2">
                  <c:v>79.407611174630205</c:v>
                </c:pt>
                <c:pt idx="3">
                  <c:v>76.790912008070904</c:v>
                </c:pt>
                <c:pt idx="4">
                  <c:v>77.071515180875096</c:v>
                </c:pt>
                <c:pt idx="5">
                  <c:v>79.620658212838904</c:v>
                </c:pt>
                <c:pt idx="6">
                  <c:v>78.214986472731098</c:v>
                </c:pt>
                <c:pt idx="7">
                  <c:v>78.463813677162307</c:v>
                </c:pt>
                <c:pt idx="8">
                  <c:v>80.502984342067293</c:v>
                </c:pt>
                <c:pt idx="9">
                  <c:v>80.601753084873906</c:v>
                </c:pt>
                <c:pt idx="10">
                  <c:v>77.898682329864897</c:v>
                </c:pt>
                <c:pt idx="11">
                  <c:v>79.635574729548907</c:v>
                </c:pt>
                <c:pt idx="12">
                  <c:v>79.202648429848296</c:v>
                </c:pt>
                <c:pt idx="13">
                  <c:v>74.9706340026611</c:v>
                </c:pt>
                <c:pt idx="14">
                  <c:v>77.058849168324201</c:v>
                </c:pt>
                <c:pt idx="15">
                  <c:v>80.037469634590195</c:v>
                </c:pt>
                <c:pt idx="16">
                  <c:v>78.842185468161404</c:v>
                </c:pt>
                <c:pt idx="17">
                  <c:v>80.517025874470093</c:v>
                </c:pt>
                <c:pt idx="18">
                  <c:v>79.477806894584901</c:v>
                </c:pt>
                <c:pt idx="19">
                  <c:v>78.070632083760202</c:v>
                </c:pt>
                <c:pt idx="20">
                  <c:v>78.020688454444198</c:v>
                </c:pt>
                <c:pt idx="21">
                  <c:v>79.679635815083799</c:v>
                </c:pt>
                <c:pt idx="22">
                  <c:v>78.705317085993102</c:v>
                </c:pt>
                <c:pt idx="23">
                  <c:v>80.860987857724197</c:v>
                </c:pt>
                <c:pt idx="24">
                  <c:v>77.217896538176504</c:v>
                </c:pt>
                <c:pt idx="25">
                  <c:v>80.057901720602203</c:v>
                </c:pt>
                <c:pt idx="26">
                  <c:v>79.035857054184802</c:v>
                </c:pt>
                <c:pt idx="27">
                  <c:v>76.489475497742305</c:v>
                </c:pt>
                <c:pt idx="28">
                  <c:v>79.872961928603402</c:v>
                </c:pt>
                <c:pt idx="29">
                  <c:v>78.968861251331703</c:v>
                </c:pt>
                <c:pt idx="30">
                  <c:v>78.717833410048797</c:v>
                </c:pt>
                <c:pt idx="31">
                  <c:v>79.447385819790199</c:v>
                </c:pt>
                <c:pt idx="32">
                  <c:v>79.927289408128104</c:v>
                </c:pt>
                <c:pt idx="33">
                  <c:v>80.503314012621601</c:v>
                </c:pt>
                <c:pt idx="34">
                  <c:v>79.316366768872896</c:v>
                </c:pt>
                <c:pt idx="35">
                  <c:v>80.5948472941662</c:v>
                </c:pt>
                <c:pt idx="36">
                  <c:v>79.528440468115704</c:v>
                </c:pt>
                <c:pt idx="37">
                  <c:v>77.3329460387924</c:v>
                </c:pt>
                <c:pt idx="38">
                  <c:v>79.971564556894606</c:v>
                </c:pt>
                <c:pt idx="39">
                  <c:v>79.000412931000398</c:v>
                </c:pt>
                <c:pt idx="40">
                  <c:v>77.890932826533501</c:v>
                </c:pt>
                <c:pt idx="41">
                  <c:v>80.131368214602404</c:v>
                </c:pt>
                <c:pt idx="42">
                  <c:v>78.650068806461604</c:v>
                </c:pt>
                <c:pt idx="43">
                  <c:v>79.7281527838757</c:v>
                </c:pt>
                <c:pt idx="44">
                  <c:v>78.478697251796106</c:v>
                </c:pt>
                <c:pt idx="45">
                  <c:v>79.734265433415004</c:v>
                </c:pt>
                <c:pt idx="46">
                  <c:v>79.9881047202811</c:v>
                </c:pt>
                <c:pt idx="47">
                  <c:v>79.398089797542198</c:v>
                </c:pt>
                <c:pt idx="48">
                  <c:v>78.843524719850294</c:v>
                </c:pt>
                <c:pt idx="49">
                  <c:v>79.922860849790197</c:v>
                </c:pt>
                <c:pt idx="50">
                  <c:v>80.155374677284001</c:v>
                </c:pt>
                <c:pt idx="51">
                  <c:v>78.123101231713804</c:v>
                </c:pt>
                <c:pt idx="52">
                  <c:v>78.722827955472297</c:v>
                </c:pt>
                <c:pt idx="53">
                  <c:v>80.680258294088702</c:v>
                </c:pt>
                <c:pt idx="54">
                  <c:v>78.527802846280295</c:v>
                </c:pt>
                <c:pt idx="55">
                  <c:v>79.122014377491894</c:v>
                </c:pt>
                <c:pt idx="56">
                  <c:v>79.001018360697103</c:v>
                </c:pt>
                <c:pt idx="57">
                  <c:v>77.511765744108004</c:v>
                </c:pt>
                <c:pt idx="58">
                  <c:v>80.869159139283795</c:v>
                </c:pt>
                <c:pt idx="59">
                  <c:v>79.244266418407705</c:v>
                </c:pt>
                <c:pt idx="60">
                  <c:v>79.86517880708</c:v>
                </c:pt>
                <c:pt idx="61">
                  <c:v>78.663606817988097</c:v>
                </c:pt>
                <c:pt idx="62">
                  <c:v>79.679125723886401</c:v>
                </c:pt>
                <c:pt idx="63">
                  <c:v>80.394909955036596</c:v>
                </c:pt>
                <c:pt idx="64">
                  <c:v>79.499425018509797</c:v>
                </c:pt>
                <c:pt idx="65">
                  <c:v>79.502618230435701</c:v>
                </c:pt>
                <c:pt idx="66">
                  <c:v>80.078163419377702</c:v>
                </c:pt>
                <c:pt idx="67">
                  <c:v>73.435000762140703</c:v>
                </c:pt>
                <c:pt idx="68">
                  <c:v>79.703329760728707</c:v>
                </c:pt>
                <c:pt idx="69">
                  <c:v>78.768179883088905</c:v>
                </c:pt>
                <c:pt idx="70">
                  <c:v>80.949591536794401</c:v>
                </c:pt>
                <c:pt idx="71">
                  <c:v>78.795405513021706</c:v>
                </c:pt>
                <c:pt idx="72">
                  <c:v>80.601946673208602</c:v>
                </c:pt>
                <c:pt idx="73">
                  <c:v>78.452607629111398</c:v>
                </c:pt>
                <c:pt idx="74">
                  <c:v>79.319515494387502</c:v>
                </c:pt>
                <c:pt idx="75">
                  <c:v>80.489647010395103</c:v>
                </c:pt>
                <c:pt idx="76">
                  <c:v>79.8383956685893</c:v>
                </c:pt>
                <c:pt idx="77">
                  <c:v>78.049372759441795</c:v>
                </c:pt>
                <c:pt idx="78">
                  <c:v>79.6096523745979</c:v>
                </c:pt>
                <c:pt idx="79">
                  <c:v>79.692661785154399</c:v>
                </c:pt>
                <c:pt idx="80">
                  <c:v>78.751657870544804</c:v>
                </c:pt>
                <c:pt idx="81">
                  <c:v>78.781385165337198</c:v>
                </c:pt>
                <c:pt idx="82">
                  <c:v>80.186162014735203</c:v>
                </c:pt>
                <c:pt idx="83">
                  <c:v>79.526598034931695</c:v>
                </c:pt>
                <c:pt idx="84">
                  <c:v>76.857943227841801</c:v>
                </c:pt>
                <c:pt idx="85">
                  <c:v>79.7607998612595</c:v>
                </c:pt>
                <c:pt idx="86">
                  <c:v>77.912301649167304</c:v>
                </c:pt>
                <c:pt idx="87">
                  <c:v>82.740912511817498</c:v>
                </c:pt>
                <c:pt idx="88">
                  <c:v>78.257529220018895</c:v>
                </c:pt>
                <c:pt idx="89">
                  <c:v>80.6145328010236</c:v>
                </c:pt>
                <c:pt idx="90">
                  <c:v>79.831848365169193</c:v>
                </c:pt>
                <c:pt idx="91">
                  <c:v>77.105427909347299</c:v>
                </c:pt>
                <c:pt idx="92">
                  <c:v>79.857508322368801</c:v>
                </c:pt>
                <c:pt idx="93">
                  <c:v>79.194043794952293</c:v>
                </c:pt>
                <c:pt idx="94">
                  <c:v>79.101705709214698</c:v>
                </c:pt>
                <c:pt idx="95">
                  <c:v>79.278287860049304</c:v>
                </c:pt>
                <c:pt idx="96">
                  <c:v>79.9762396032867</c:v>
                </c:pt>
                <c:pt idx="97">
                  <c:v>80.441785913361798</c:v>
                </c:pt>
                <c:pt idx="98">
                  <c:v>54.889059301451297</c:v>
                </c:pt>
                <c:pt idx="99">
                  <c:v>70.496737139380699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D-46B8-8861-CF1932B281BC}"/>
            </c:ext>
          </c:extLst>
        </c:ser>
        <c:ser>
          <c:idx val="4"/>
          <c:order val="4"/>
          <c:tx>
            <c:strRef>
              <c:f>'babylon-bathroom-perfmon'!$IG$1:$IG$2</c:f>
              <c:strCache>
                <c:ptCount val="2"/>
                <c:pt idx="0">
                  <c:v>Czas priorytetowy (%)</c:v>
                </c:pt>
                <c:pt idx="1">
                  <c:v>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'babylon-bathroom-perfmon'!$IG$3:$IG$103</c:f>
              <c:numCache>
                <c:formatCode>General</c:formatCode>
                <c:ptCount val="100"/>
                <c:pt idx="0">
                  <c:v>16.272615512532301</c:v>
                </c:pt>
                <c:pt idx="1">
                  <c:v>27.809616203752299</c:v>
                </c:pt>
                <c:pt idx="2">
                  <c:v>19.938291574820699</c:v>
                </c:pt>
                <c:pt idx="3">
                  <c:v>22.556102374643199</c:v>
                </c:pt>
                <c:pt idx="4">
                  <c:v>22.928484819124801</c:v>
                </c:pt>
                <c:pt idx="5">
                  <c:v>20.379341787161</c:v>
                </c:pt>
                <c:pt idx="6">
                  <c:v>21.785013527268799</c:v>
                </c:pt>
                <c:pt idx="7">
                  <c:v>21.406062243767099</c:v>
                </c:pt>
                <c:pt idx="8">
                  <c:v>19.497018987296599</c:v>
                </c:pt>
                <c:pt idx="9">
                  <c:v>19.398243570871699</c:v>
                </c:pt>
                <c:pt idx="10">
                  <c:v>22.101317670135</c:v>
                </c:pt>
                <c:pt idx="11">
                  <c:v>20.364428618021901</c:v>
                </c:pt>
                <c:pt idx="12">
                  <c:v>20.797351570151601</c:v>
                </c:pt>
                <c:pt idx="13">
                  <c:v>24.508736594542501</c:v>
                </c:pt>
                <c:pt idx="14">
                  <c:v>21.8998150321037</c:v>
                </c:pt>
                <c:pt idx="15">
                  <c:v>19.962527033768598</c:v>
                </c:pt>
                <c:pt idx="16">
                  <c:v>21.1578145318385</c:v>
                </c:pt>
                <c:pt idx="17">
                  <c:v>19.4829774554746</c:v>
                </c:pt>
                <c:pt idx="18">
                  <c:v>20.522189775411899</c:v>
                </c:pt>
                <c:pt idx="19">
                  <c:v>21.79859801489</c:v>
                </c:pt>
                <c:pt idx="20">
                  <c:v>21.979311545555699</c:v>
                </c:pt>
                <c:pt idx="21">
                  <c:v>20.320364184915999</c:v>
                </c:pt>
                <c:pt idx="22">
                  <c:v>21.294682914006799</c:v>
                </c:pt>
                <c:pt idx="23">
                  <c:v>18.748377675940901</c:v>
                </c:pt>
                <c:pt idx="24">
                  <c:v>22.782106806625599</c:v>
                </c:pt>
                <c:pt idx="25">
                  <c:v>19.942094936033399</c:v>
                </c:pt>
                <c:pt idx="26">
                  <c:v>20.964142945815102</c:v>
                </c:pt>
                <c:pt idx="27">
                  <c:v>23.3804420253317</c:v>
                </c:pt>
                <c:pt idx="28">
                  <c:v>20.127038071396498</c:v>
                </c:pt>
                <c:pt idx="29">
                  <c:v>21.031138748668202</c:v>
                </c:pt>
                <c:pt idx="30">
                  <c:v>21.2821665899511</c:v>
                </c:pt>
                <c:pt idx="31">
                  <c:v>20.552614180209702</c:v>
                </c:pt>
                <c:pt idx="32">
                  <c:v>20.0727105918718</c:v>
                </c:pt>
                <c:pt idx="33">
                  <c:v>19.496685987378299</c:v>
                </c:pt>
                <c:pt idx="34">
                  <c:v>20.683633231127001</c:v>
                </c:pt>
                <c:pt idx="35">
                  <c:v>19.4051527058337</c:v>
                </c:pt>
                <c:pt idx="36">
                  <c:v>20.4715595318842</c:v>
                </c:pt>
                <c:pt idx="37">
                  <c:v>22.6670539612075</c:v>
                </c:pt>
                <c:pt idx="38">
                  <c:v>20.028435443105302</c:v>
                </c:pt>
                <c:pt idx="39">
                  <c:v>20.999587068999499</c:v>
                </c:pt>
                <c:pt idx="40">
                  <c:v>22.1090671734664</c:v>
                </c:pt>
                <c:pt idx="41">
                  <c:v>19.868631785397501</c:v>
                </c:pt>
                <c:pt idx="42">
                  <c:v>21.3499311935383</c:v>
                </c:pt>
                <c:pt idx="43">
                  <c:v>20.271847216124101</c:v>
                </c:pt>
                <c:pt idx="44">
                  <c:v>21.521302748203802</c:v>
                </c:pt>
                <c:pt idx="45">
                  <c:v>20.2657345665849</c:v>
                </c:pt>
                <c:pt idx="46">
                  <c:v>20.0118952797188</c:v>
                </c:pt>
                <c:pt idx="47">
                  <c:v>20.601910202457699</c:v>
                </c:pt>
                <c:pt idx="48">
                  <c:v>21.1564752801496</c:v>
                </c:pt>
                <c:pt idx="49">
                  <c:v>20.0771391502097</c:v>
                </c:pt>
                <c:pt idx="50">
                  <c:v>19.844625322715899</c:v>
                </c:pt>
                <c:pt idx="51">
                  <c:v>21.8768987682862</c:v>
                </c:pt>
                <c:pt idx="52">
                  <c:v>21.2771720445276</c:v>
                </c:pt>
                <c:pt idx="53">
                  <c:v>19.319741705911198</c:v>
                </c:pt>
                <c:pt idx="54">
                  <c:v>21.472197153719598</c:v>
                </c:pt>
                <c:pt idx="55">
                  <c:v>20.877985622508</c:v>
                </c:pt>
                <c:pt idx="56">
                  <c:v>20.998981639302801</c:v>
                </c:pt>
                <c:pt idx="57">
                  <c:v>22.4882342558919</c:v>
                </c:pt>
                <c:pt idx="58">
                  <c:v>19.130840860716098</c:v>
                </c:pt>
                <c:pt idx="59">
                  <c:v>20.755733581592199</c:v>
                </c:pt>
                <c:pt idx="60">
                  <c:v>20.134821192919901</c:v>
                </c:pt>
                <c:pt idx="61">
                  <c:v>21.3363931820118</c:v>
                </c:pt>
                <c:pt idx="62">
                  <c:v>20.3208742761135</c:v>
                </c:pt>
                <c:pt idx="63">
                  <c:v>19.605090044963301</c:v>
                </c:pt>
                <c:pt idx="64">
                  <c:v>20.5005749814901</c:v>
                </c:pt>
                <c:pt idx="65">
                  <c:v>20.4973817695642</c:v>
                </c:pt>
                <c:pt idx="66">
                  <c:v>19.921836580622202</c:v>
                </c:pt>
                <c:pt idx="67">
                  <c:v>26.564999237859201</c:v>
                </c:pt>
                <c:pt idx="68">
                  <c:v>20.296670239271201</c:v>
                </c:pt>
                <c:pt idx="69">
                  <c:v>21.231820116910999</c:v>
                </c:pt>
                <c:pt idx="70">
                  <c:v>19.0504084632055</c:v>
                </c:pt>
                <c:pt idx="71">
                  <c:v>21.204594486978198</c:v>
                </c:pt>
                <c:pt idx="72">
                  <c:v>19.398053326791299</c:v>
                </c:pt>
                <c:pt idx="73">
                  <c:v>21.547392370888499</c:v>
                </c:pt>
                <c:pt idx="74">
                  <c:v>20.680484505612402</c:v>
                </c:pt>
                <c:pt idx="75">
                  <c:v>19.510352989604801</c:v>
                </c:pt>
                <c:pt idx="76">
                  <c:v>20.161604331410601</c:v>
                </c:pt>
                <c:pt idx="77">
                  <c:v>21.950627240558099</c:v>
                </c:pt>
                <c:pt idx="78">
                  <c:v>20.390347625402001</c:v>
                </c:pt>
                <c:pt idx="79">
                  <c:v>20.307338214845501</c:v>
                </c:pt>
                <c:pt idx="80">
                  <c:v>21.2483421294551</c:v>
                </c:pt>
                <c:pt idx="81">
                  <c:v>21.218614834662699</c:v>
                </c:pt>
                <c:pt idx="82">
                  <c:v>19.813837985264701</c:v>
                </c:pt>
                <c:pt idx="83">
                  <c:v>20.473401965068199</c:v>
                </c:pt>
                <c:pt idx="84">
                  <c:v>23.142056772158099</c:v>
                </c:pt>
                <c:pt idx="85">
                  <c:v>20.239200138740401</c:v>
                </c:pt>
                <c:pt idx="86">
                  <c:v>22.0876983508326</c:v>
                </c:pt>
                <c:pt idx="87">
                  <c:v>17.259087488182399</c:v>
                </c:pt>
                <c:pt idx="88">
                  <c:v>21.742470779981002</c:v>
                </c:pt>
                <c:pt idx="89">
                  <c:v>19.385467198976301</c:v>
                </c:pt>
                <c:pt idx="90">
                  <c:v>20.037495620354299</c:v>
                </c:pt>
                <c:pt idx="91">
                  <c:v>22.894568761986498</c:v>
                </c:pt>
                <c:pt idx="92">
                  <c:v>20.142494991005801</c:v>
                </c:pt>
                <c:pt idx="93">
                  <c:v>20.8059562050476</c:v>
                </c:pt>
                <c:pt idx="94">
                  <c:v>20.898294290785199</c:v>
                </c:pt>
                <c:pt idx="95">
                  <c:v>20.7217088073985</c:v>
                </c:pt>
                <c:pt idx="96">
                  <c:v>20.023763725805399</c:v>
                </c:pt>
                <c:pt idx="97">
                  <c:v>19.558214086638099</c:v>
                </c:pt>
                <c:pt idx="98">
                  <c:v>45.110940698548603</c:v>
                </c:pt>
                <c:pt idx="99">
                  <c:v>28.816158383328599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8D-46B8-8861-CF1932B281BC}"/>
            </c:ext>
          </c:extLst>
        </c:ser>
        <c:ser>
          <c:idx val="5"/>
          <c:order val="5"/>
          <c:tx>
            <c:strRef>
              <c:f>'babylon-bathroom-perfmon'!$IH$1:$IH$2</c:f>
              <c:strCache>
                <c:ptCount val="2"/>
                <c:pt idx="0">
                  <c:v>Czas procesora (%)</c:v>
                </c:pt>
                <c:pt idx="1">
                  <c:v>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'babylon-bathroom-perfmon'!$IH$3:$IH$103</c:f>
              <c:numCache>
                <c:formatCode>General</c:formatCode>
                <c:ptCount val="100"/>
                <c:pt idx="0">
                  <c:v>22.141359085190501</c:v>
                </c:pt>
                <c:pt idx="1">
                  <c:v>33.502047900947403</c:v>
                </c:pt>
                <c:pt idx="2">
                  <c:v>20.592388825369699</c:v>
                </c:pt>
                <c:pt idx="3">
                  <c:v>23.209087991929</c:v>
                </c:pt>
                <c:pt idx="4">
                  <c:v>22.928484819124801</c:v>
                </c:pt>
                <c:pt idx="5">
                  <c:v>20.379341787161</c:v>
                </c:pt>
                <c:pt idx="6">
                  <c:v>21.785013527268799</c:v>
                </c:pt>
                <c:pt idx="7">
                  <c:v>21.536186322837601</c:v>
                </c:pt>
                <c:pt idx="8">
                  <c:v>19.4970156579326</c:v>
                </c:pt>
                <c:pt idx="9">
                  <c:v>19.398246915125998</c:v>
                </c:pt>
                <c:pt idx="10">
                  <c:v>22.101317670135</c:v>
                </c:pt>
                <c:pt idx="11">
                  <c:v>20.364425270451001</c:v>
                </c:pt>
                <c:pt idx="12">
                  <c:v>20.797351570151601</c:v>
                </c:pt>
                <c:pt idx="13">
                  <c:v>25.0293659973388</c:v>
                </c:pt>
                <c:pt idx="14">
                  <c:v>22.941150831675699</c:v>
                </c:pt>
                <c:pt idx="15">
                  <c:v>19.962530365409702</c:v>
                </c:pt>
                <c:pt idx="16">
                  <c:v>21.1578145318385</c:v>
                </c:pt>
                <c:pt idx="17">
                  <c:v>19.4829741255298</c:v>
                </c:pt>
                <c:pt idx="18">
                  <c:v>20.522193105414999</c:v>
                </c:pt>
                <c:pt idx="19">
                  <c:v>21.929367916239698</c:v>
                </c:pt>
                <c:pt idx="20">
                  <c:v>21.979311545555699</c:v>
                </c:pt>
                <c:pt idx="21">
                  <c:v>20.320364184915999</c:v>
                </c:pt>
                <c:pt idx="22">
                  <c:v>21.294682914006799</c:v>
                </c:pt>
                <c:pt idx="23">
                  <c:v>19.1390121422757</c:v>
                </c:pt>
                <c:pt idx="24">
                  <c:v>22.7821034618234</c:v>
                </c:pt>
                <c:pt idx="25">
                  <c:v>19.942098279397701</c:v>
                </c:pt>
                <c:pt idx="26">
                  <c:v>20.964142945815102</c:v>
                </c:pt>
                <c:pt idx="27">
                  <c:v>23.510524502257599</c:v>
                </c:pt>
                <c:pt idx="28">
                  <c:v>20.127038071396498</c:v>
                </c:pt>
                <c:pt idx="29">
                  <c:v>21.031138748668202</c:v>
                </c:pt>
                <c:pt idx="30">
                  <c:v>21.2821665899511</c:v>
                </c:pt>
                <c:pt idx="31">
                  <c:v>20.552614180209702</c:v>
                </c:pt>
                <c:pt idx="32">
                  <c:v>20.0727105918718</c:v>
                </c:pt>
                <c:pt idx="33">
                  <c:v>19.496685987378299</c:v>
                </c:pt>
                <c:pt idx="34">
                  <c:v>20.683633231127001</c:v>
                </c:pt>
                <c:pt idx="35">
                  <c:v>19.4051527058337</c:v>
                </c:pt>
                <c:pt idx="36">
                  <c:v>20.4715595318842</c:v>
                </c:pt>
                <c:pt idx="37">
                  <c:v>22.6670539612075</c:v>
                </c:pt>
                <c:pt idx="38">
                  <c:v>20.028435443105302</c:v>
                </c:pt>
                <c:pt idx="39">
                  <c:v>20.999587068999499</c:v>
                </c:pt>
                <c:pt idx="40">
                  <c:v>22.1090671734664</c:v>
                </c:pt>
                <c:pt idx="41">
                  <c:v>19.868631785397501</c:v>
                </c:pt>
                <c:pt idx="42">
                  <c:v>21.3499311935383</c:v>
                </c:pt>
                <c:pt idx="43">
                  <c:v>20.271847216124101</c:v>
                </c:pt>
                <c:pt idx="44">
                  <c:v>21.521302748203802</c:v>
                </c:pt>
                <c:pt idx="45">
                  <c:v>20.2657345665849</c:v>
                </c:pt>
                <c:pt idx="46">
                  <c:v>20.0118952797188</c:v>
                </c:pt>
                <c:pt idx="47">
                  <c:v>20.601910202457699</c:v>
                </c:pt>
                <c:pt idx="48">
                  <c:v>21.1564752801496</c:v>
                </c:pt>
                <c:pt idx="49">
                  <c:v>20.0771391502097</c:v>
                </c:pt>
                <c:pt idx="50">
                  <c:v>19.844625322715899</c:v>
                </c:pt>
                <c:pt idx="51">
                  <c:v>21.8768987682862</c:v>
                </c:pt>
                <c:pt idx="52">
                  <c:v>21.2771720445276</c:v>
                </c:pt>
                <c:pt idx="53">
                  <c:v>19.189613922706702</c:v>
                </c:pt>
                <c:pt idx="54">
                  <c:v>21.602857385604501</c:v>
                </c:pt>
                <c:pt idx="55">
                  <c:v>20.877985622508</c:v>
                </c:pt>
                <c:pt idx="56">
                  <c:v>20.998981639302801</c:v>
                </c:pt>
                <c:pt idx="57">
                  <c:v>22.4882342558919</c:v>
                </c:pt>
                <c:pt idx="58">
                  <c:v>19.130840860716098</c:v>
                </c:pt>
                <c:pt idx="59">
                  <c:v>20.755733581592199</c:v>
                </c:pt>
                <c:pt idx="60">
                  <c:v>20.134821192919901</c:v>
                </c:pt>
                <c:pt idx="61">
                  <c:v>21.3363931820118</c:v>
                </c:pt>
                <c:pt idx="62">
                  <c:v>20.3208742761135</c:v>
                </c:pt>
                <c:pt idx="63">
                  <c:v>19.605090044963301</c:v>
                </c:pt>
                <c:pt idx="64">
                  <c:v>20.5005749814901</c:v>
                </c:pt>
                <c:pt idx="65">
                  <c:v>20.4973817695642</c:v>
                </c:pt>
                <c:pt idx="66">
                  <c:v>19.921836580622202</c:v>
                </c:pt>
                <c:pt idx="67">
                  <c:v>26.564999237859201</c:v>
                </c:pt>
                <c:pt idx="68">
                  <c:v>20.296670239271201</c:v>
                </c:pt>
                <c:pt idx="69">
                  <c:v>21.231820116910999</c:v>
                </c:pt>
                <c:pt idx="70">
                  <c:v>19.0504084632055</c:v>
                </c:pt>
                <c:pt idx="71">
                  <c:v>21.204594486978198</c:v>
                </c:pt>
                <c:pt idx="72">
                  <c:v>19.398053326791299</c:v>
                </c:pt>
                <c:pt idx="73">
                  <c:v>21.547392370888499</c:v>
                </c:pt>
                <c:pt idx="74">
                  <c:v>20.680484505612402</c:v>
                </c:pt>
                <c:pt idx="75">
                  <c:v>19.510352989604801</c:v>
                </c:pt>
                <c:pt idx="76">
                  <c:v>20.161604331410601</c:v>
                </c:pt>
                <c:pt idx="77">
                  <c:v>21.950627240558099</c:v>
                </c:pt>
                <c:pt idx="78">
                  <c:v>20.390347625402001</c:v>
                </c:pt>
                <c:pt idx="79">
                  <c:v>20.307338214845501</c:v>
                </c:pt>
                <c:pt idx="80">
                  <c:v>21.2483421294551</c:v>
                </c:pt>
                <c:pt idx="81">
                  <c:v>21.218614834662699</c:v>
                </c:pt>
                <c:pt idx="82">
                  <c:v>19.813837985264701</c:v>
                </c:pt>
                <c:pt idx="83">
                  <c:v>20.473401965068199</c:v>
                </c:pt>
                <c:pt idx="84">
                  <c:v>23.142056772158099</c:v>
                </c:pt>
                <c:pt idx="85">
                  <c:v>20.239200138740401</c:v>
                </c:pt>
                <c:pt idx="86">
                  <c:v>22.0876983508326</c:v>
                </c:pt>
                <c:pt idx="87">
                  <c:v>17.259087488182399</c:v>
                </c:pt>
                <c:pt idx="88">
                  <c:v>21.742470779981002</c:v>
                </c:pt>
                <c:pt idx="89">
                  <c:v>19.385467198976301</c:v>
                </c:pt>
                <c:pt idx="90">
                  <c:v>20.1681516348307</c:v>
                </c:pt>
                <c:pt idx="91">
                  <c:v>22.894572090652598</c:v>
                </c:pt>
                <c:pt idx="92">
                  <c:v>20.142491677631099</c:v>
                </c:pt>
                <c:pt idx="93">
                  <c:v>20.8059562050476</c:v>
                </c:pt>
                <c:pt idx="94">
                  <c:v>20.898294290785199</c:v>
                </c:pt>
                <c:pt idx="95">
                  <c:v>20.721712139950601</c:v>
                </c:pt>
                <c:pt idx="96">
                  <c:v>20.0237603967132</c:v>
                </c:pt>
                <c:pt idx="97">
                  <c:v>19.558214086638099</c:v>
                </c:pt>
                <c:pt idx="98">
                  <c:v>45.110940698548603</c:v>
                </c:pt>
                <c:pt idx="99">
                  <c:v>29.503262860619198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8D-46B8-8861-CF1932B281BC}"/>
            </c:ext>
          </c:extLst>
        </c:ser>
        <c:ser>
          <c:idx val="6"/>
          <c:order val="6"/>
          <c:tx>
            <c:strRef>
              <c:f>'babylon-bathroom-perfmon'!$II$1:$II$2</c:f>
              <c:strCache>
                <c:ptCount val="2"/>
                <c:pt idx="0">
                  <c:v>Czas przerwań (%)</c:v>
                </c:pt>
                <c:pt idx="1">
                  <c:v>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'babylon-bathroom-perfmon'!$II$3:$II$103</c:f>
              <c:numCache>
                <c:formatCode>General</c:formatCode>
                <c:ptCount val="100"/>
                <c:pt idx="0">
                  <c:v>0.13041815607163401</c:v>
                </c:pt>
                <c:pt idx="1">
                  <c:v>0.25874689532705197</c:v>
                </c:pt>
                <c:pt idx="2">
                  <c:v>0.261639570016925</c:v>
                </c:pt>
                <c:pt idx="3">
                  <c:v>0.52238715651748902</c:v>
                </c:pt>
                <c:pt idx="4">
                  <c:v>0.25993766220733899</c:v>
                </c:pt>
                <c:pt idx="5">
                  <c:v>0.25892896440875901</c:v>
                </c:pt>
                <c:pt idx="6">
                  <c:v>0.52317716704168005</c:v>
                </c:pt>
                <c:pt idx="7">
                  <c:v>0.52048965401478697</c:v>
                </c:pt>
                <c:pt idx="8">
                  <c:v>0.26010656761675299</c:v>
                </c:pt>
                <c:pt idx="9">
                  <c:v>0.261269869552677</c:v>
                </c:pt>
                <c:pt idx="10">
                  <c:v>0.129398148217161</c:v>
                </c:pt>
                <c:pt idx="11">
                  <c:v>0.39229513711432701</c:v>
                </c:pt>
                <c:pt idx="12">
                  <c:v>0</c:v>
                </c:pt>
                <c:pt idx="13">
                  <c:v>0.65078508748123298</c:v>
                </c:pt>
                <c:pt idx="14">
                  <c:v>0.52066789978597405</c:v>
                </c:pt>
                <c:pt idx="15">
                  <c:v>0.26028445951353102</c:v>
                </c:pt>
                <c:pt idx="16">
                  <c:v>0</c:v>
                </c:pt>
                <c:pt idx="17">
                  <c:v>0.52030387211307105</c:v>
                </c:pt>
                <c:pt idx="18">
                  <c:v>0.13007991141658901</c:v>
                </c:pt>
                <c:pt idx="19">
                  <c:v>0.26154315045187199</c:v>
                </c:pt>
                <c:pt idx="20">
                  <c:v>0.130686250355805</c:v>
                </c:pt>
                <c:pt idx="21">
                  <c:v>0.38995093369203598</c:v>
                </c:pt>
                <c:pt idx="22">
                  <c:v>0.258899069361819</c:v>
                </c:pt>
                <c:pt idx="23">
                  <c:v>0.52084373284653196</c:v>
                </c:pt>
                <c:pt idx="24">
                  <c:v>0.391967337069834</c:v>
                </c:pt>
                <c:pt idx="25">
                  <c:v>0.39180217768028802</c:v>
                </c:pt>
                <c:pt idx="26">
                  <c:v>0.38997789392036802</c:v>
                </c:pt>
                <c:pt idx="27">
                  <c:v>0.13008580707997999</c:v>
                </c:pt>
                <c:pt idx="28">
                  <c:v>0.130723302588269</c:v>
                </c:pt>
                <c:pt idx="29">
                  <c:v>0</c:v>
                </c:pt>
                <c:pt idx="30">
                  <c:v>0.13011378952689701</c:v>
                </c:pt>
                <c:pt idx="31">
                  <c:v>0.52011380789149597</c:v>
                </c:pt>
                <c:pt idx="32">
                  <c:v>0.39244001665844802</c:v>
                </c:pt>
                <c:pt idx="33">
                  <c:v>0</c:v>
                </c:pt>
                <c:pt idx="34">
                  <c:v>0.91468796431566801</c:v>
                </c:pt>
                <c:pt idx="35">
                  <c:v>0</c:v>
                </c:pt>
                <c:pt idx="36">
                  <c:v>0.3898436330724</c:v>
                </c:pt>
                <c:pt idx="37">
                  <c:v>0</c:v>
                </c:pt>
                <c:pt idx="38">
                  <c:v>0.39010684928998701</c:v>
                </c:pt>
                <c:pt idx="39">
                  <c:v>0.25986977937829098</c:v>
                </c:pt>
                <c:pt idx="40">
                  <c:v>0.78020969440047605</c:v>
                </c:pt>
                <c:pt idx="41">
                  <c:v>0.26144002134220601</c:v>
                </c:pt>
                <c:pt idx="42">
                  <c:v>0.129998452478613</c:v>
                </c:pt>
                <c:pt idx="43">
                  <c:v>0.39210734241308598</c:v>
                </c:pt>
                <c:pt idx="44">
                  <c:v>0.77958970779929904</c:v>
                </c:pt>
                <c:pt idx="45">
                  <c:v>0.26014441686293899</c:v>
                </c:pt>
                <c:pt idx="46">
                  <c:v>0.39018422001213099</c:v>
                </c:pt>
                <c:pt idx="47">
                  <c:v>0.260321605893581</c:v>
                </c:pt>
                <c:pt idx="48">
                  <c:v>0.39031614415291599</c:v>
                </c:pt>
                <c:pt idx="49">
                  <c:v>0.13016585966965999</c:v>
                </c:pt>
                <c:pt idx="50">
                  <c:v>0.39036875003351901</c:v>
                </c:pt>
                <c:pt idx="51">
                  <c:v>0.25997703683148299</c:v>
                </c:pt>
                <c:pt idx="52">
                  <c:v>0.13076714336092099</c:v>
                </c:pt>
                <c:pt idx="53">
                  <c:v>0.26025889772286698</c:v>
                </c:pt>
                <c:pt idx="54">
                  <c:v>0.13066357682970101</c:v>
                </c:pt>
                <c:pt idx="55">
                  <c:v>0.38976194643963602</c:v>
                </c:pt>
                <c:pt idx="56">
                  <c:v>0.514664614727669</c:v>
                </c:pt>
                <c:pt idx="57">
                  <c:v>0.26319785204948798</c:v>
                </c:pt>
                <c:pt idx="58">
                  <c:v>0.13022575297525099</c:v>
                </c:pt>
                <c:pt idx="59">
                  <c:v>0.39229667479969099</c:v>
                </c:pt>
                <c:pt idx="60">
                  <c:v>0.38958790842642899</c:v>
                </c:pt>
                <c:pt idx="61">
                  <c:v>0.26004497571471102</c:v>
                </c:pt>
                <c:pt idx="62">
                  <c:v>0.130192983384112</c:v>
                </c:pt>
                <c:pt idx="63">
                  <c:v>0.26017770211985902</c:v>
                </c:pt>
                <c:pt idx="64">
                  <c:v>0.130115293415099</c:v>
                </c:pt>
                <c:pt idx="65">
                  <c:v>0.39228098200294997</c:v>
                </c:pt>
                <c:pt idx="66">
                  <c:v>0.129577974789432</c:v>
                </c:pt>
                <c:pt idx="67">
                  <c:v>0.52081560824213202</c:v>
                </c:pt>
                <c:pt idx="68">
                  <c:v>0.13065952386575</c:v>
                </c:pt>
                <c:pt idx="69">
                  <c:v>0.129982158606916</c:v>
                </c:pt>
                <c:pt idx="70">
                  <c:v>0.26028807568101098</c:v>
                </c:pt>
                <c:pt idx="71">
                  <c:v>0.26134462301962202</c:v>
                </c:pt>
                <c:pt idx="72">
                  <c:v>0</c:v>
                </c:pt>
                <c:pt idx="73">
                  <c:v>0.13075267239288901</c:v>
                </c:pt>
                <c:pt idx="74">
                  <c:v>0.65016162747825501</c:v>
                </c:pt>
                <c:pt idx="75">
                  <c:v>0.39009354728676299</c:v>
                </c:pt>
                <c:pt idx="76">
                  <c:v>0.13067008064260299</c:v>
                </c:pt>
                <c:pt idx="77">
                  <c:v>0.39024519874392299</c:v>
                </c:pt>
                <c:pt idx="78">
                  <c:v>0.390245059031608</c:v>
                </c:pt>
                <c:pt idx="79">
                  <c:v>0.26128741568903002</c:v>
                </c:pt>
                <c:pt idx="80">
                  <c:v>0</c:v>
                </c:pt>
                <c:pt idx="81">
                  <c:v>0.26129812103823902</c:v>
                </c:pt>
                <c:pt idx="82">
                  <c:v>0.12933086392235699</c:v>
                </c:pt>
                <c:pt idx="83">
                  <c:v>0.26031620196712002</c:v>
                </c:pt>
                <c:pt idx="84">
                  <c:v>0.91033261374671504</c:v>
                </c:pt>
                <c:pt idx="85">
                  <c:v>0</c:v>
                </c:pt>
                <c:pt idx="86">
                  <c:v>0.26014124645766701</c:v>
                </c:pt>
                <c:pt idx="87">
                  <c:v>0.26060129399675303</c:v>
                </c:pt>
                <c:pt idx="88">
                  <c:v>0.26129392618464098</c:v>
                </c:pt>
                <c:pt idx="89">
                  <c:v>0</c:v>
                </c:pt>
                <c:pt idx="90">
                  <c:v>0.261315373789691</c:v>
                </c:pt>
                <c:pt idx="91">
                  <c:v>0.26005203903433499</c:v>
                </c:pt>
                <c:pt idx="92">
                  <c:v>0</c:v>
                </c:pt>
                <c:pt idx="93">
                  <c:v>0.261366481171459</c:v>
                </c:pt>
                <c:pt idx="94">
                  <c:v>0.520405958613254</c:v>
                </c:pt>
                <c:pt idx="95">
                  <c:v>0.13017614903812699</c:v>
                </c:pt>
                <c:pt idx="96">
                  <c:v>0.52017065326010103</c:v>
                </c:pt>
                <c:pt idx="97">
                  <c:v>0</c:v>
                </c:pt>
                <c:pt idx="98">
                  <c:v>1.35986566418</c:v>
                </c:pt>
                <c:pt idx="99">
                  <c:v>0.137418784678568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8D-46B8-8861-CF1932B281BC}"/>
            </c:ext>
          </c:extLst>
        </c:ser>
        <c:ser>
          <c:idx val="7"/>
          <c:order val="7"/>
          <c:tx>
            <c:strRef>
              <c:f>'babylon-bathroom-perfmon'!$IJ$1:$IJ$2</c:f>
              <c:strCache>
                <c:ptCount val="2"/>
                <c:pt idx="0">
                  <c:v>Czas uprzywilejowany (%)</c:v>
                </c:pt>
                <c:pt idx="1">
                  <c:v>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'babylon-bathroom-perfmon'!$IJ$3:$IJ$103</c:f>
              <c:numCache>
                <c:formatCode>General</c:formatCode>
                <c:ptCount val="100"/>
                <c:pt idx="0">
                  <c:v>10.954984886210701</c:v>
                </c:pt>
                <c:pt idx="1">
                  <c:v>10.4792509167257</c:v>
                </c:pt>
                <c:pt idx="2">
                  <c:v>2.7472138106844701</c:v>
                </c:pt>
                <c:pt idx="3">
                  <c:v>5.0932764476844197</c:v>
                </c:pt>
                <c:pt idx="4">
                  <c:v>4.8088450872347401</c:v>
                </c:pt>
                <c:pt idx="5">
                  <c:v>3.1071475729051099</c:v>
                </c:pt>
                <c:pt idx="6">
                  <c:v>3.5314475516982702</c:v>
                </c:pt>
                <c:pt idx="7">
                  <c:v>4.1639172321182896</c:v>
                </c:pt>
                <c:pt idx="8">
                  <c:v>3.1212788114010399</c:v>
                </c:pt>
                <c:pt idx="9">
                  <c:v>3.2658716972813</c:v>
                </c:pt>
                <c:pt idx="10">
                  <c:v>3.75259598782262</c:v>
                </c:pt>
                <c:pt idx="11">
                  <c:v>2.4845235939641501</c:v>
                </c:pt>
                <c:pt idx="12">
                  <c:v>2.7356194585867</c:v>
                </c:pt>
                <c:pt idx="13">
                  <c:v>5.4666087293606997</c:v>
                </c:pt>
                <c:pt idx="14">
                  <c:v>4.55584245698999</c:v>
                </c:pt>
                <c:pt idx="15">
                  <c:v>2.47270403119908</c:v>
                </c:pt>
                <c:pt idx="16">
                  <c:v>2.0816418605455098</c:v>
                </c:pt>
                <c:pt idx="17">
                  <c:v>4.0323533439038997</c:v>
                </c:pt>
                <c:pt idx="18">
                  <c:v>3.6421908996209802</c:v>
                </c:pt>
                <c:pt idx="19">
                  <c:v>2.8769746549706001</c:v>
                </c:pt>
                <c:pt idx="20">
                  <c:v>3.2671997518359701</c:v>
                </c:pt>
                <c:pt idx="21">
                  <c:v>3.7695079453317901</c:v>
                </c:pt>
                <c:pt idx="22">
                  <c:v>4.4012841791509301</c:v>
                </c:pt>
                <c:pt idx="23">
                  <c:v>3.7761187298372998</c:v>
                </c:pt>
                <c:pt idx="24">
                  <c:v>3.6583774217287801</c:v>
                </c:pt>
                <c:pt idx="25">
                  <c:v>3.7874032196330898</c:v>
                </c:pt>
                <c:pt idx="26">
                  <c:v>3.11983646266519</c:v>
                </c:pt>
                <c:pt idx="27">
                  <c:v>3.1220194080711101</c:v>
                </c:pt>
                <c:pt idx="28">
                  <c:v>3.0066761182427699</c:v>
                </c:pt>
                <c:pt idx="29">
                  <c:v>1.29457149592347</c:v>
                </c:pt>
                <c:pt idx="30">
                  <c:v>3.64313947456785</c:v>
                </c:pt>
                <c:pt idx="31">
                  <c:v>4.5509941546863999</c:v>
                </c:pt>
                <c:pt idx="32">
                  <c:v>3.9244169107632998</c:v>
                </c:pt>
                <c:pt idx="33">
                  <c:v>2.7311318089644301</c:v>
                </c:pt>
                <c:pt idx="34">
                  <c:v>3.6587451669857902</c:v>
                </c:pt>
                <c:pt idx="35">
                  <c:v>2.0798670269462201</c:v>
                </c:pt>
                <c:pt idx="36">
                  <c:v>3.5086060043710501</c:v>
                </c:pt>
                <c:pt idx="37">
                  <c:v>4.7026791510076498</c:v>
                </c:pt>
                <c:pt idx="38">
                  <c:v>3.64098172518452</c:v>
                </c:pt>
                <c:pt idx="39">
                  <c:v>3.7681134641518002</c:v>
                </c:pt>
                <c:pt idx="40">
                  <c:v>4.1611183701358696</c:v>
                </c:pt>
                <c:pt idx="41">
                  <c:v>2.6144002134220599</c:v>
                </c:pt>
                <c:pt idx="42">
                  <c:v>3.51000148096132</c:v>
                </c:pt>
                <c:pt idx="43">
                  <c:v>3.6596529146696999</c:v>
                </c:pt>
                <c:pt idx="44">
                  <c:v>4.4176750108626903</c:v>
                </c:pt>
                <c:pt idx="45">
                  <c:v>2.7315180419851202</c:v>
                </c:pt>
                <c:pt idx="46">
                  <c:v>3.1214870784419202</c:v>
                </c:pt>
                <c:pt idx="47">
                  <c:v>1.95241037814358</c:v>
                </c:pt>
                <c:pt idx="48">
                  <c:v>3.1225158304891201</c:v>
                </c:pt>
                <c:pt idx="49">
                  <c:v>2.6033505162798098</c:v>
                </c:pt>
                <c:pt idx="50">
                  <c:v>2.9928159798154601</c:v>
                </c:pt>
                <c:pt idx="51">
                  <c:v>2.7297572228775402</c:v>
                </c:pt>
                <c:pt idx="52">
                  <c:v>2.7461468350782599</c:v>
                </c:pt>
                <c:pt idx="53">
                  <c:v>2.8628478749515298</c:v>
                </c:pt>
                <c:pt idx="54">
                  <c:v>3.3972095132904601</c:v>
                </c:pt>
                <c:pt idx="55">
                  <c:v>3.5078708218879302</c:v>
                </c:pt>
                <c:pt idx="56">
                  <c:v>3.3453199957298398</c:v>
                </c:pt>
                <c:pt idx="57">
                  <c:v>3.8163705391838301</c:v>
                </c:pt>
                <c:pt idx="58">
                  <c:v>2.3440335499250802</c:v>
                </c:pt>
                <c:pt idx="59">
                  <c:v>3.26915123124353</c:v>
                </c:pt>
                <c:pt idx="60">
                  <c:v>3.2465537138328</c:v>
                </c:pt>
                <c:pt idx="61">
                  <c:v>2.6004497571471101</c:v>
                </c:pt>
                <c:pt idx="62">
                  <c:v>2.6038929975126202</c:v>
                </c:pt>
                <c:pt idx="63">
                  <c:v>2.8619547233184499</c:v>
                </c:pt>
                <c:pt idx="64">
                  <c:v>3.5130662894834201</c:v>
                </c:pt>
                <c:pt idx="65">
                  <c:v>4.1843483279176699</c:v>
                </c:pt>
                <c:pt idx="66">
                  <c:v>2.7211042990411398</c:v>
                </c:pt>
                <c:pt idx="67">
                  <c:v>5.0779505137508396</c:v>
                </c:pt>
                <c:pt idx="68">
                  <c:v>2.0905791412650099</c:v>
                </c:pt>
                <c:pt idx="69">
                  <c:v>4.4193368251237999</c:v>
                </c:pt>
                <c:pt idx="70">
                  <c:v>2.86316883249112</c:v>
                </c:pt>
                <c:pt idx="71">
                  <c:v>4.1815139683139497</c:v>
                </c:pt>
                <c:pt idx="72">
                  <c:v>2.5875424824794799</c:v>
                </c:pt>
                <c:pt idx="73">
                  <c:v>2.87659561306742</c:v>
                </c:pt>
                <c:pt idx="74">
                  <c:v>4.1610237636400003</c:v>
                </c:pt>
                <c:pt idx="75">
                  <c:v>3.9009521169299899</c:v>
                </c:pt>
                <c:pt idx="76">
                  <c:v>3.00537505855617</c:v>
                </c:pt>
                <c:pt idx="77">
                  <c:v>4.5528784125808199</c:v>
                </c:pt>
                <c:pt idx="78">
                  <c:v>2.47154316032828</c:v>
                </c:pt>
                <c:pt idx="79">
                  <c:v>3.0048036081843899</c:v>
                </c:pt>
                <c:pt idx="80">
                  <c:v>3.6386904626654299</c:v>
                </c:pt>
                <c:pt idx="81">
                  <c:v>3.26622818528597</c:v>
                </c:pt>
                <c:pt idx="82">
                  <c:v>2.9746462902516702</c:v>
                </c:pt>
                <c:pt idx="83">
                  <c:v>2.9936379886455802</c:v>
                </c:pt>
                <c:pt idx="84">
                  <c:v>4.1615129103613704</c:v>
                </c:pt>
                <c:pt idx="85">
                  <c:v>3.79190520498079</c:v>
                </c:pt>
                <c:pt idx="86">
                  <c:v>3.5119084920824801</c:v>
                </c:pt>
                <c:pt idx="87">
                  <c:v>2.9969132131143801</c:v>
                </c:pt>
                <c:pt idx="88">
                  <c:v>3.52746967577378</c:v>
                </c:pt>
                <c:pt idx="89">
                  <c:v>2.3404219200297098</c:v>
                </c:pt>
                <c:pt idx="90">
                  <c:v>3.5277558737424402</c:v>
                </c:pt>
                <c:pt idx="91">
                  <c:v>3.3806765074463501</c:v>
                </c:pt>
                <c:pt idx="92">
                  <c:v>3.6240035439855398</c:v>
                </c:pt>
                <c:pt idx="93">
                  <c:v>3.6591307364004302</c:v>
                </c:pt>
                <c:pt idx="94">
                  <c:v>3.5127418859385302</c:v>
                </c:pt>
                <c:pt idx="95">
                  <c:v>3.38462319816824</c:v>
                </c:pt>
                <c:pt idx="96">
                  <c:v>2.2107236118093399</c:v>
                </c:pt>
                <c:pt idx="97">
                  <c:v>3.7747780277384302</c:v>
                </c:pt>
                <c:pt idx="98">
                  <c:v>14.9585033173325</c:v>
                </c:pt>
                <c:pt idx="99">
                  <c:v>15.116259802768001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8D-46B8-8861-CF1932B281BC}"/>
            </c:ext>
          </c:extLst>
        </c:ser>
        <c:ser>
          <c:idx val="8"/>
          <c:order val="8"/>
          <c:tx>
            <c:strRef>
              <c:f>'babylon-bathroom-perfmon'!$IK$1:$IK$2</c:f>
              <c:strCache>
                <c:ptCount val="2"/>
                <c:pt idx="0">
                  <c:v>Czas użytkownika (%)</c:v>
                </c:pt>
                <c:pt idx="1">
                  <c:v>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'babylon-bathroom-perfmon'!$IK$3:$IK$103</c:f>
              <c:numCache>
                <c:formatCode>General</c:formatCode>
                <c:ptCount val="100"/>
                <c:pt idx="0">
                  <c:v>11.3462360157635</c:v>
                </c:pt>
                <c:pt idx="1">
                  <c:v>22.899098580463999</c:v>
                </c:pt>
                <c:pt idx="2">
                  <c:v>17.7914907611509</c:v>
                </c:pt>
                <c:pt idx="3">
                  <c:v>18.414148938880398</c:v>
                </c:pt>
                <c:pt idx="4">
                  <c:v>17.935698692306399</c:v>
                </c:pt>
                <c:pt idx="5">
                  <c:v>17.218774476037101</c:v>
                </c:pt>
                <c:pt idx="6">
                  <c:v>18.1804082288653</c:v>
                </c:pt>
                <c:pt idx="7">
                  <c:v>17.6966482365027</c:v>
                </c:pt>
                <c:pt idx="8">
                  <c:v>16.3867137598554</c:v>
                </c:pt>
                <c:pt idx="9">
                  <c:v>15.9374620427133</c:v>
                </c:pt>
                <c:pt idx="10">
                  <c:v>18.245370783069401</c:v>
                </c:pt>
                <c:pt idx="11">
                  <c:v>18.1762654746904</c:v>
                </c:pt>
                <c:pt idx="12">
                  <c:v>17.7163818856239</c:v>
                </c:pt>
                <c:pt idx="13">
                  <c:v>19.783917306257798</c:v>
                </c:pt>
                <c:pt idx="14">
                  <c:v>18.6138757512113</c:v>
                </c:pt>
                <c:pt idx="15">
                  <c:v>17.439058787406498</c:v>
                </c:pt>
                <c:pt idx="16">
                  <c:v>18.994981977477799</c:v>
                </c:pt>
                <c:pt idx="17">
                  <c:v>15.3489642273355</c:v>
                </c:pt>
                <c:pt idx="18">
                  <c:v>16.780095452541001</c:v>
                </c:pt>
                <c:pt idx="19">
                  <c:v>18.961876733884601</c:v>
                </c:pt>
                <c:pt idx="20">
                  <c:v>19.080436781538399</c:v>
                </c:pt>
                <c:pt idx="21">
                  <c:v>16.377869336156301</c:v>
                </c:pt>
                <c:pt idx="22">
                  <c:v>16.828439508518201</c:v>
                </c:pt>
                <c:pt idx="23">
                  <c:v>15.364890118972699</c:v>
                </c:pt>
                <c:pt idx="24">
                  <c:v>18.945170463496599</c:v>
                </c:pt>
                <c:pt idx="25">
                  <c:v>16.4556212519214</c:v>
                </c:pt>
                <c:pt idx="26">
                  <c:v>17.679073288436001</c:v>
                </c:pt>
                <c:pt idx="27">
                  <c:v>20.2931261524622</c:v>
                </c:pt>
                <c:pt idx="28">
                  <c:v>17.517146766306599</c:v>
                </c:pt>
                <c:pt idx="29">
                  <c:v>19.677486738036698</c:v>
                </c:pt>
                <c:pt idx="30">
                  <c:v>17.565135086945499</c:v>
                </c:pt>
                <c:pt idx="31">
                  <c:v>15.863471140690599</c:v>
                </c:pt>
                <c:pt idx="32">
                  <c:v>16.0901110085474</c:v>
                </c:pt>
                <c:pt idx="33">
                  <c:v>16.9069961312298</c:v>
                </c:pt>
                <c:pt idx="34">
                  <c:v>17.117698930114301</c:v>
                </c:pt>
                <c:pt idx="35">
                  <c:v>17.158902972306301</c:v>
                </c:pt>
                <c:pt idx="36">
                  <c:v>17.1531930421426</c:v>
                </c:pt>
                <c:pt idx="37">
                  <c:v>17.8963084411761</c:v>
                </c:pt>
                <c:pt idx="38">
                  <c:v>16.254381037267802</c:v>
                </c:pt>
                <c:pt idx="39">
                  <c:v>17.541211771201201</c:v>
                </c:pt>
                <c:pt idx="40">
                  <c:v>17.8147863576968</c:v>
                </c:pt>
                <c:pt idx="41">
                  <c:v>17.1243230711306</c:v>
                </c:pt>
                <c:pt idx="42">
                  <c:v>17.6800158412941</c:v>
                </c:pt>
                <c:pt idx="43">
                  <c:v>16.991245675252198</c:v>
                </c:pt>
                <c:pt idx="44">
                  <c:v>16.891110335651401</c:v>
                </c:pt>
                <c:pt idx="45">
                  <c:v>17.429675929816899</c:v>
                </c:pt>
                <c:pt idx="46">
                  <c:v>16.777991381832202</c:v>
                </c:pt>
                <c:pt idx="47">
                  <c:v>19.0034772302314</c:v>
                </c:pt>
                <c:pt idx="48">
                  <c:v>17.954466025312399</c:v>
                </c:pt>
                <c:pt idx="49">
                  <c:v>17.572617651032999</c:v>
                </c:pt>
                <c:pt idx="50">
                  <c:v>16.7857829665273</c:v>
                </c:pt>
                <c:pt idx="51">
                  <c:v>18.9783236886982</c:v>
                </c:pt>
                <c:pt idx="52">
                  <c:v>18.438404899291999</c:v>
                </c:pt>
                <c:pt idx="53">
                  <c:v>16.786697237467902</c:v>
                </c:pt>
                <c:pt idx="54">
                  <c:v>18.031342801310899</c:v>
                </c:pt>
                <c:pt idx="55">
                  <c:v>17.1495988149656</c:v>
                </c:pt>
                <c:pt idx="56">
                  <c:v>17.755929208104501</c:v>
                </c:pt>
                <c:pt idx="57">
                  <c:v>18.6870474955136</c:v>
                </c:pt>
                <c:pt idx="58">
                  <c:v>17.059356946878601</c:v>
                </c:pt>
                <c:pt idx="59">
                  <c:v>17.3918917810587</c:v>
                </c:pt>
                <c:pt idx="60">
                  <c:v>16.622346504182499</c:v>
                </c:pt>
                <c:pt idx="61">
                  <c:v>18.983283227173899</c:v>
                </c:pt>
                <c:pt idx="62">
                  <c:v>17.576279399701701</c:v>
                </c:pt>
                <c:pt idx="63">
                  <c:v>16.9115506377908</c:v>
                </c:pt>
                <c:pt idx="64">
                  <c:v>16.914771634886002</c:v>
                </c:pt>
                <c:pt idx="65">
                  <c:v>16.214349770680901</c:v>
                </c:pt>
                <c:pt idx="66">
                  <c:v>17.233648397696999</c:v>
                </c:pt>
                <c:pt idx="67">
                  <c:v>21.483645506597899</c:v>
                </c:pt>
                <c:pt idx="68">
                  <c:v>18.0312450934107</c:v>
                </c:pt>
                <c:pt idx="69">
                  <c:v>17.1574253210688</c:v>
                </c:pt>
                <c:pt idx="70">
                  <c:v>16.137860692222599</c:v>
                </c:pt>
                <c:pt idx="71">
                  <c:v>16.856726512160002</c:v>
                </c:pt>
                <c:pt idx="72">
                  <c:v>16.689650668019802</c:v>
                </c:pt>
                <c:pt idx="73">
                  <c:v>18.697869811282601</c:v>
                </c:pt>
                <c:pt idx="74">
                  <c:v>16.774128711583199</c:v>
                </c:pt>
                <c:pt idx="75">
                  <c:v>15.4737750660827</c:v>
                </c:pt>
                <c:pt idx="76">
                  <c:v>16.986893051307401</c:v>
                </c:pt>
                <c:pt idx="77">
                  <c:v>17.821275111792499</c:v>
                </c:pt>
                <c:pt idx="78">
                  <c:v>17.821113327314301</c:v>
                </c:pt>
                <c:pt idx="79">
                  <c:v>17.114327399870898</c:v>
                </c:pt>
                <c:pt idx="80">
                  <c:v>17.413732928470299</c:v>
                </c:pt>
                <c:pt idx="81">
                  <c:v>18.290868472676699</c:v>
                </c:pt>
                <c:pt idx="82">
                  <c:v>16.683893344383801</c:v>
                </c:pt>
                <c:pt idx="83">
                  <c:v>17.441185531797</c:v>
                </c:pt>
                <c:pt idx="84">
                  <c:v>18.856857039680101</c:v>
                </c:pt>
                <c:pt idx="85">
                  <c:v>16.867446165842999</c:v>
                </c:pt>
                <c:pt idx="86">
                  <c:v>18.470028498494301</c:v>
                </c:pt>
                <c:pt idx="87">
                  <c:v>14.3330711698214</c:v>
                </c:pt>
                <c:pt idx="88">
                  <c:v>18.029280906740201</c:v>
                </c:pt>
                <c:pt idx="89">
                  <c:v>16.903047200214601</c:v>
                </c:pt>
                <c:pt idx="90">
                  <c:v>16.985499296329898</c:v>
                </c:pt>
                <c:pt idx="91">
                  <c:v>19.373878572391</c:v>
                </c:pt>
                <c:pt idx="92">
                  <c:v>16.437442989247099</c:v>
                </c:pt>
                <c:pt idx="93">
                  <c:v>16.988821276144801</c:v>
                </c:pt>
                <c:pt idx="94">
                  <c:v>17.693802592850599</c:v>
                </c:pt>
                <c:pt idx="95">
                  <c:v>17.443827252097801</c:v>
                </c:pt>
                <c:pt idx="96">
                  <c:v>17.685802210843399</c:v>
                </c:pt>
                <c:pt idx="97">
                  <c:v>15.749930623255</c:v>
                </c:pt>
                <c:pt idx="98">
                  <c:v>30.040632224488</c:v>
                </c:pt>
                <c:pt idx="99">
                  <c:v>14.4291588434433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8D-46B8-8861-CF1932B2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531136"/>
        <c:axId val="1671521536"/>
      </c:lineChart>
      <c:catAx>
        <c:axId val="167153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521536"/>
        <c:crosses val="autoZero"/>
        <c:auto val="1"/>
        <c:lblAlgn val="ctr"/>
        <c:lblOffset val="100"/>
        <c:noMultiLvlLbl val="0"/>
      </c:catAx>
      <c:valAx>
        <c:axId val="16715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5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'babylon-bathroom-perfmon'!$IL$1</c:f>
              <c:strCache>
                <c:ptCount val="1"/>
                <c:pt idx="0">
                  <c:v>Bajty pamięci podręcznej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'babylon-bathroom-perfmon'!$IL$2:$IL$103</c:f>
              <c:numCache>
                <c:formatCode>General</c:formatCode>
                <c:ptCount val="101"/>
                <c:pt idx="0">
                  <c:v>300703744</c:v>
                </c:pt>
                <c:pt idx="1">
                  <c:v>298991616</c:v>
                </c:pt>
                <c:pt idx="2">
                  <c:v>298991616</c:v>
                </c:pt>
                <c:pt idx="3">
                  <c:v>298954752</c:v>
                </c:pt>
                <c:pt idx="4">
                  <c:v>299216896</c:v>
                </c:pt>
                <c:pt idx="5">
                  <c:v>299212800</c:v>
                </c:pt>
                <c:pt idx="6">
                  <c:v>299212800</c:v>
                </c:pt>
                <c:pt idx="7">
                  <c:v>299261952</c:v>
                </c:pt>
                <c:pt idx="8">
                  <c:v>299237376</c:v>
                </c:pt>
                <c:pt idx="9">
                  <c:v>299261952</c:v>
                </c:pt>
                <c:pt idx="10">
                  <c:v>299261952</c:v>
                </c:pt>
                <c:pt idx="11">
                  <c:v>299769856</c:v>
                </c:pt>
                <c:pt idx="12">
                  <c:v>299769856</c:v>
                </c:pt>
                <c:pt idx="13">
                  <c:v>299790336</c:v>
                </c:pt>
                <c:pt idx="14">
                  <c:v>299790336</c:v>
                </c:pt>
                <c:pt idx="15">
                  <c:v>299790336</c:v>
                </c:pt>
                <c:pt idx="16">
                  <c:v>299790336</c:v>
                </c:pt>
                <c:pt idx="17">
                  <c:v>299786240</c:v>
                </c:pt>
                <c:pt idx="18">
                  <c:v>299786240</c:v>
                </c:pt>
                <c:pt idx="19">
                  <c:v>299786240</c:v>
                </c:pt>
                <c:pt idx="20">
                  <c:v>299786240</c:v>
                </c:pt>
                <c:pt idx="21">
                  <c:v>300310528</c:v>
                </c:pt>
                <c:pt idx="22">
                  <c:v>300314624</c:v>
                </c:pt>
                <c:pt idx="23">
                  <c:v>300306432</c:v>
                </c:pt>
                <c:pt idx="24">
                  <c:v>300732416</c:v>
                </c:pt>
                <c:pt idx="25">
                  <c:v>300990464</c:v>
                </c:pt>
                <c:pt idx="26">
                  <c:v>300961792</c:v>
                </c:pt>
                <c:pt idx="27">
                  <c:v>300978176</c:v>
                </c:pt>
                <c:pt idx="28">
                  <c:v>300433408</c:v>
                </c:pt>
                <c:pt idx="29">
                  <c:v>300167168</c:v>
                </c:pt>
                <c:pt idx="30">
                  <c:v>300167168</c:v>
                </c:pt>
                <c:pt idx="31">
                  <c:v>300167168</c:v>
                </c:pt>
                <c:pt idx="32">
                  <c:v>300167168</c:v>
                </c:pt>
                <c:pt idx="33">
                  <c:v>300232704</c:v>
                </c:pt>
                <c:pt idx="34">
                  <c:v>300232704</c:v>
                </c:pt>
                <c:pt idx="35">
                  <c:v>299442176</c:v>
                </c:pt>
                <c:pt idx="36">
                  <c:v>299433984</c:v>
                </c:pt>
                <c:pt idx="37">
                  <c:v>299433984</c:v>
                </c:pt>
                <c:pt idx="38">
                  <c:v>299433984</c:v>
                </c:pt>
                <c:pt idx="39">
                  <c:v>299429888</c:v>
                </c:pt>
                <c:pt idx="40">
                  <c:v>299425792</c:v>
                </c:pt>
                <c:pt idx="41">
                  <c:v>299425792</c:v>
                </c:pt>
                <c:pt idx="42">
                  <c:v>299421696</c:v>
                </c:pt>
                <c:pt idx="43">
                  <c:v>299687936</c:v>
                </c:pt>
                <c:pt idx="44">
                  <c:v>299683840</c:v>
                </c:pt>
                <c:pt idx="45">
                  <c:v>299679744</c:v>
                </c:pt>
                <c:pt idx="46">
                  <c:v>299929600</c:v>
                </c:pt>
                <c:pt idx="47">
                  <c:v>299945984</c:v>
                </c:pt>
                <c:pt idx="48">
                  <c:v>299929600</c:v>
                </c:pt>
                <c:pt idx="49">
                  <c:v>299929600</c:v>
                </c:pt>
                <c:pt idx="50">
                  <c:v>299900928</c:v>
                </c:pt>
                <c:pt idx="51">
                  <c:v>299900928</c:v>
                </c:pt>
                <c:pt idx="52">
                  <c:v>300134400</c:v>
                </c:pt>
                <c:pt idx="53">
                  <c:v>300130304</c:v>
                </c:pt>
                <c:pt idx="54">
                  <c:v>300126208</c:v>
                </c:pt>
                <c:pt idx="55">
                  <c:v>300126208</c:v>
                </c:pt>
                <c:pt idx="56">
                  <c:v>300122112</c:v>
                </c:pt>
                <c:pt idx="57">
                  <c:v>300359680</c:v>
                </c:pt>
                <c:pt idx="58">
                  <c:v>300355584</c:v>
                </c:pt>
                <c:pt idx="59">
                  <c:v>300617728</c:v>
                </c:pt>
                <c:pt idx="60">
                  <c:v>300617728</c:v>
                </c:pt>
                <c:pt idx="61">
                  <c:v>300609536</c:v>
                </c:pt>
                <c:pt idx="62">
                  <c:v>300605440</c:v>
                </c:pt>
                <c:pt idx="63">
                  <c:v>300716032</c:v>
                </c:pt>
                <c:pt idx="64">
                  <c:v>299929600</c:v>
                </c:pt>
                <c:pt idx="65">
                  <c:v>299405312</c:v>
                </c:pt>
                <c:pt idx="66">
                  <c:v>299143168</c:v>
                </c:pt>
                <c:pt idx="67">
                  <c:v>299098112</c:v>
                </c:pt>
                <c:pt idx="68">
                  <c:v>299098112</c:v>
                </c:pt>
                <c:pt idx="69">
                  <c:v>299094016</c:v>
                </c:pt>
                <c:pt idx="70">
                  <c:v>299057152</c:v>
                </c:pt>
                <c:pt idx="71">
                  <c:v>299057152</c:v>
                </c:pt>
                <c:pt idx="72">
                  <c:v>299298816</c:v>
                </c:pt>
                <c:pt idx="73">
                  <c:v>299298816</c:v>
                </c:pt>
                <c:pt idx="74">
                  <c:v>299552768</c:v>
                </c:pt>
                <c:pt idx="75">
                  <c:v>299524096</c:v>
                </c:pt>
                <c:pt idx="76">
                  <c:v>299520000</c:v>
                </c:pt>
                <c:pt idx="77">
                  <c:v>299511808</c:v>
                </c:pt>
                <c:pt idx="78">
                  <c:v>299511808</c:v>
                </c:pt>
                <c:pt idx="79">
                  <c:v>299769856</c:v>
                </c:pt>
                <c:pt idx="80">
                  <c:v>299765760</c:v>
                </c:pt>
                <c:pt idx="81">
                  <c:v>299888640</c:v>
                </c:pt>
                <c:pt idx="82">
                  <c:v>300023808</c:v>
                </c:pt>
                <c:pt idx="83">
                  <c:v>300101632</c:v>
                </c:pt>
                <c:pt idx="84">
                  <c:v>300068864</c:v>
                </c:pt>
                <c:pt idx="85">
                  <c:v>300068864</c:v>
                </c:pt>
                <c:pt idx="86">
                  <c:v>300318720</c:v>
                </c:pt>
                <c:pt idx="87">
                  <c:v>300335104</c:v>
                </c:pt>
                <c:pt idx="88">
                  <c:v>300302336</c:v>
                </c:pt>
                <c:pt idx="89">
                  <c:v>300285952</c:v>
                </c:pt>
                <c:pt idx="90">
                  <c:v>300294144</c:v>
                </c:pt>
                <c:pt idx="91">
                  <c:v>300548096</c:v>
                </c:pt>
                <c:pt idx="92">
                  <c:v>300548096</c:v>
                </c:pt>
                <c:pt idx="93">
                  <c:v>300556288</c:v>
                </c:pt>
                <c:pt idx="94">
                  <c:v>300023808</c:v>
                </c:pt>
                <c:pt idx="95">
                  <c:v>300015616</c:v>
                </c:pt>
                <c:pt idx="96">
                  <c:v>299765760</c:v>
                </c:pt>
                <c:pt idx="97">
                  <c:v>299745280</c:v>
                </c:pt>
                <c:pt idx="98">
                  <c:v>299220992</c:v>
                </c:pt>
                <c:pt idx="99">
                  <c:v>299851776</c:v>
                </c:pt>
                <c:pt idx="100">
                  <c:v>299491328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357-BA75-B45B5C942280}"/>
            </c:ext>
          </c:extLst>
        </c:ser>
        <c:ser>
          <c:idx val="1"/>
          <c:order val="1"/>
          <c:tx>
            <c:strRef>
              <c:f>'babylon-bathroom-perfmon'!$IO$1</c:f>
              <c:strCache>
                <c:ptCount val="1"/>
                <c:pt idx="0">
                  <c:v>Dostępne bajty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'babylon-bathroom-perfmon'!$IO$2:$IO$103</c:f>
              <c:numCache>
                <c:formatCode>General</c:formatCode>
                <c:ptCount val="101"/>
                <c:pt idx="0">
                  <c:v>9203593216</c:v>
                </c:pt>
                <c:pt idx="1">
                  <c:v>8758718464</c:v>
                </c:pt>
                <c:pt idx="2">
                  <c:v>8828710912</c:v>
                </c:pt>
                <c:pt idx="3">
                  <c:v>8858939392</c:v>
                </c:pt>
                <c:pt idx="4">
                  <c:v>8957247488</c:v>
                </c:pt>
                <c:pt idx="5">
                  <c:v>8986632192</c:v>
                </c:pt>
                <c:pt idx="6">
                  <c:v>9004060672</c:v>
                </c:pt>
                <c:pt idx="7">
                  <c:v>9014484992</c:v>
                </c:pt>
                <c:pt idx="8">
                  <c:v>9029267456</c:v>
                </c:pt>
                <c:pt idx="9">
                  <c:v>9037455360</c:v>
                </c:pt>
                <c:pt idx="10">
                  <c:v>9048399872</c:v>
                </c:pt>
                <c:pt idx="11">
                  <c:v>9054527488</c:v>
                </c:pt>
                <c:pt idx="12">
                  <c:v>9063243776</c:v>
                </c:pt>
                <c:pt idx="13">
                  <c:v>9071505408</c:v>
                </c:pt>
                <c:pt idx="14">
                  <c:v>9521774592</c:v>
                </c:pt>
                <c:pt idx="15">
                  <c:v>9528885248</c:v>
                </c:pt>
                <c:pt idx="16">
                  <c:v>9533440000</c:v>
                </c:pt>
                <c:pt idx="17">
                  <c:v>9538179072</c:v>
                </c:pt>
                <c:pt idx="18">
                  <c:v>9560670208</c:v>
                </c:pt>
                <c:pt idx="19">
                  <c:v>9560989696</c:v>
                </c:pt>
                <c:pt idx="20">
                  <c:v>9561071616</c:v>
                </c:pt>
                <c:pt idx="21">
                  <c:v>9561128960</c:v>
                </c:pt>
                <c:pt idx="22">
                  <c:v>9561272320</c:v>
                </c:pt>
                <c:pt idx="23">
                  <c:v>9561755648</c:v>
                </c:pt>
                <c:pt idx="24">
                  <c:v>9561657344</c:v>
                </c:pt>
                <c:pt idx="25">
                  <c:v>9561681920</c:v>
                </c:pt>
                <c:pt idx="26">
                  <c:v>9562656768</c:v>
                </c:pt>
                <c:pt idx="27">
                  <c:v>9562218496</c:v>
                </c:pt>
                <c:pt idx="28">
                  <c:v>9562796032</c:v>
                </c:pt>
                <c:pt idx="29">
                  <c:v>9568788480</c:v>
                </c:pt>
                <c:pt idx="30">
                  <c:v>9568866304</c:v>
                </c:pt>
                <c:pt idx="31">
                  <c:v>9569325056</c:v>
                </c:pt>
                <c:pt idx="32">
                  <c:v>9568518144</c:v>
                </c:pt>
                <c:pt idx="33">
                  <c:v>9568686080</c:v>
                </c:pt>
                <c:pt idx="34">
                  <c:v>9569230848</c:v>
                </c:pt>
                <c:pt idx="35">
                  <c:v>9570193408</c:v>
                </c:pt>
                <c:pt idx="36">
                  <c:v>9569951744</c:v>
                </c:pt>
                <c:pt idx="37">
                  <c:v>9571479552</c:v>
                </c:pt>
                <c:pt idx="38">
                  <c:v>9572302848</c:v>
                </c:pt>
                <c:pt idx="39">
                  <c:v>9573117952</c:v>
                </c:pt>
                <c:pt idx="40">
                  <c:v>9572958208</c:v>
                </c:pt>
                <c:pt idx="41">
                  <c:v>9572790272</c:v>
                </c:pt>
                <c:pt idx="42">
                  <c:v>9573031936</c:v>
                </c:pt>
                <c:pt idx="43">
                  <c:v>9572888576</c:v>
                </c:pt>
                <c:pt idx="44">
                  <c:v>9572442112</c:v>
                </c:pt>
                <c:pt idx="45">
                  <c:v>9572683776</c:v>
                </c:pt>
                <c:pt idx="46">
                  <c:v>9572765696</c:v>
                </c:pt>
                <c:pt idx="47">
                  <c:v>9573191680</c:v>
                </c:pt>
                <c:pt idx="48">
                  <c:v>9572757504</c:v>
                </c:pt>
                <c:pt idx="49">
                  <c:v>9572810752</c:v>
                </c:pt>
                <c:pt idx="50">
                  <c:v>9572937728</c:v>
                </c:pt>
                <c:pt idx="51">
                  <c:v>9573605376</c:v>
                </c:pt>
                <c:pt idx="52">
                  <c:v>9572433920</c:v>
                </c:pt>
                <c:pt idx="53">
                  <c:v>9572696064</c:v>
                </c:pt>
                <c:pt idx="54">
                  <c:v>9573269504</c:v>
                </c:pt>
                <c:pt idx="55">
                  <c:v>9573269504</c:v>
                </c:pt>
                <c:pt idx="56">
                  <c:v>9573007360</c:v>
                </c:pt>
                <c:pt idx="57">
                  <c:v>9573212160</c:v>
                </c:pt>
                <c:pt idx="58">
                  <c:v>9572925440</c:v>
                </c:pt>
                <c:pt idx="59">
                  <c:v>9573765120</c:v>
                </c:pt>
                <c:pt idx="60">
                  <c:v>9573728256</c:v>
                </c:pt>
                <c:pt idx="61">
                  <c:v>9574002688</c:v>
                </c:pt>
                <c:pt idx="62">
                  <c:v>9573945344</c:v>
                </c:pt>
                <c:pt idx="63">
                  <c:v>9574428672</c:v>
                </c:pt>
                <c:pt idx="64">
                  <c:v>9574879232</c:v>
                </c:pt>
                <c:pt idx="65">
                  <c:v>9575903232</c:v>
                </c:pt>
                <c:pt idx="66">
                  <c:v>9576054784</c:v>
                </c:pt>
                <c:pt idx="67">
                  <c:v>9570590720</c:v>
                </c:pt>
                <c:pt idx="68">
                  <c:v>9569947648</c:v>
                </c:pt>
                <c:pt idx="69">
                  <c:v>9569992704</c:v>
                </c:pt>
                <c:pt idx="70">
                  <c:v>9570553856</c:v>
                </c:pt>
                <c:pt idx="71">
                  <c:v>9570476032</c:v>
                </c:pt>
                <c:pt idx="72">
                  <c:v>9569783808</c:v>
                </c:pt>
                <c:pt idx="73">
                  <c:v>9569988608</c:v>
                </c:pt>
                <c:pt idx="74">
                  <c:v>9569673216</c:v>
                </c:pt>
                <c:pt idx="75">
                  <c:v>9569398784</c:v>
                </c:pt>
                <c:pt idx="76">
                  <c:v>9569312768</c:v>
                </c:pt>
                <c:pt idx="77">
                  <c:v>9569533952</c:v>
                </c:pt>
                <c:pt idx="78">
                  <c:v>9563320320</c:v>
                </c:pt>
                <c:pt idx="79">
                  <c:v>9563185152</c:v>
                </c:pt>
                <c:pt idx="80">
                  <c:v>9562787840</c:v>
                </c:pt>
                <c:pt idx="81">
                  <c:v>9559834624</c:v>
                </c:pt>
                <c:pt idx="82">
                  <c:v>9559949312</c:v>
                </c:pt>
                <c:pt idx="83">
                  <c:v>9560059904</c:v>
                </c:pt>
                <c:pt idx="84">
                  <c:v>9559961600</c:v>
                </c:pt>
                <c:pt idx="85">
                  <c:v>9559629824</c:v>
                </c:pt>
                <c:pt idx="86">
                  <c:v>9559425024</c:v>
                </c:pt>
                <c:pt idx="87">
                  <c:v>9557889024</c:v>
                </c:pt>
                <c:pt idx="88">
                  <c:v>9557876736</c:v>
                </c:pt>
                <c:pt idx="89">
                  <c:v>9555263488</c:v>
                </c:pt>
                <c:pt idx="90">
                  <c:v>9555312640</c:v>
                </c:pt>
                <c:pt idx="91">
                  <c:v>9554612224</c:v>
                </c:pt>
                <c:pt idx="92">
                  <c:v>9556905984</c:v>
                </c:pt>
                <c:pt idx="93">
                  <c:v>9557057536</c:v>
                </c:pt>
                <c:pt idx="94">
                  <c:v>9558265856</c:v>
                </c:pt>
                <c:pt idx="95">
                  <c:v>9558474752</c:v>
                </c:pt>
                <c:pt idx="96">
                  <c:v>9558220800</c:v>
                </c:pt>
                <c:pt idx="97">
                  <c:v>9558712320</c:v>
                </c:pt>
                <c:pt idx="98">
                  <c:v>9559592960</c:v>
                </c:pt>
                <c:pt idx="99">
                  <c:v>9529020416</c:v>
                </c:pt>
                <c:pt idx="100">
                  <c:v>9530019840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357-BA75-B45B5C942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680704"/>
        <c:axId val="661689344"/>
      </c:lineChart>
      <c:catAx>
        <c:axId val="6616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89344"/>
        <c:crosses val="autoZero"/>
        <c:auto val="1"/>
        <c:lblAlgn val="ctr"/>
        <c:lblOffset val="100"/>
        <c:noMultiLvlLbl val="0"/>
      </c:catAx>
      <c:valAx>
        <c:axId val="6616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'babylon-bathroom-perfmon'!$IR$1</c:f>
              <c:strCache>
                <c:ptCount val="1"/>
                <c:pt idx="0">
                  <c:v>Zadeklarowane bajty pamięci w użyciu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'babylon-bathroom-perfmon'!$IR$2:$IR$103</c:f>
              <c:numCache>
                <c:formatCode>General</c:formatCode>
                <c:ptCount val="101"/>
                <c:pt idx="0">
                  <c:v>41.9298283154912</c:v>
                </c:pt>
                <c:pt idx="1">
                  <c:v>45.269490882118497</c:v>
                </c:pt>
                <c:pt idx="2">
                  <c:v>45.665764213927503</c:v>
                </c:pt>
                <c:pt idx="3">
                  <c:v>45.425505900156097</c:v>
                </c:pt>
                <c:pt idx="4">
                  <c:v>45.172251329098799</c:v>
                </c:pt>
                <c:pt idx="5">
                  <c:v>45.077335193072699</c:v>
                </c:pt>
                <c:pt idx="6">
                  <c:v>45.014272640695303</c:v>
                </c:pt>
                <c:pt idx="7">
                  <c:v>45.015786621956103</c:v>
                </c:pt>
                <c:pt idx="8">
                  <c:v>45.016386207429697</c:v>
                </c:pt>
                <c:pt idx="9">
                  <c:v>45.014932180059802</c:v>
                </c:pt>
                <c:pt idx="10">
                  <c:v>44.961553100720401</c:v>
                </c:pt>
                <c:pt idx="11">
                  <c:v>44.947192781825301</c:v>
                </c:pt>
                <c:pt idx="12">
                  <c:v>44.940747121568002</c:v>
                </c:pt>
                <c:pt idx="13">
                  <c:v>44.939457984859899</c:v>
                </c:pt>
                <c:pt idx="14">
                  <c:v>43.3013753367823</c:v>
                </c:pt>
                <c:pt idx="15">
                  <c:v>43.299171804287198</c:v>
                </c:pt>
                <c:pt idx="16">
                  <c:v>43.2944949584301</c:v>
                </c:pt>
                <c:pt idx="17">
                  <c:v>43.284721542914497</c:v>
                </c:pt>
                <c:pt idx="18">
                  <c:v>43.290702519773198</c:v>
                </c:pt>
                <c:pt idx="19">
                  <c:v>43.288259148431997</c:v>
                </c:pt>
                <c:pt idx="20">
                  <c:v>43.285725857896203</c:v>
                </c:pt>
                <c:pt idx="21">
                  <c:v>43.282862786036603</c:v>
                </c:pt>
                <c:pt idx="22">
                  <c:v>43.2822482062695</c:v>
                </c:pt>
                <c:pt idx="23">
                  <c:v>43.281873442065397</c:v>
                </c:pt>
                <c:pt idx="24">
                  <c:v>43.284481704068398</c:v>
                </c:pt>
                <c:pt idx="25">
                  <c:v>43.283762187530201</c:v>
                </c:pt>
                <c:pt idx="26">
                  <c:v>43.282862786036603</c:v>
                </c:pt>
                <c:pt idx="27">
                  <c:v>43.280224558729699</c:v>
                </c:pt>
                <c:pt idx="28">
                  <c:v>43.280224558729699</c:v>
                </c:pt>
                <c:pt idx="29">
                  <c:v>43.280224558729699</c:v>
                </c:pt>
                <c:pt idx="30">
                  <c:v>43.283717204649797</c:v>
                </c:pt>
                <c:pt idx="31">
                  <c:v>43.287674557251698</c:v>
                </c:pt>
                <c:pt idx="32">
                  <c:v>43.282727883961599</c:v>
                </c:pt>
                <c:pt idx="33">
                  <c:v>43.280344489794302</c:v>
                </c:pt>
                <c:pt idx="34">
                  <c:v>43.274828196334298</c:v>
                </c:pt>
                <c:pt idx="35">
                  <c:v>43.278860473837398</c:v>
                </c:pt>
                <c:pt idx="36">
                  <c:v>43.278860473837398</c:v>
                </c:pt>
                <c:pt idx="37">
                  <c:v>43.302694438794298</c:v>
                </c:pt>
                <c:pt idx="38">
                  <c:v>43.297208133921302</c:v>
                </c:pt>
                <c:pt idx="39">
                  <c:v>43.292291449218098</c:v>
                </c:pt>
                <c:pt idx="40">
                  <c:v>43.291841736829802</c:v>
                </c:pt>
                <c:pt idx="41">
                  <c:v>43.294464969843197</c:v>
                </c:pt>
                <c:pt idx="42">
                  <c:v>43.294464969843197</c:v>
                </c:pt>
                <c:pt idx="43">
                  <c:v>43.301780066290299</c:v>
                </c:pt>
                <c:pt idx="44">
                  <c:v>43.305182769732802</c:v>
                </c:pt>
                <c:pt idx="45">
                  <c:v>43.261412215247098</c:v>
                </c:pt>
                <c:pt idx="46">
                  <c:v>43.261412215247098</c:v>
                </c:pt>
                <c:pt idx="47">
                  <c:v>43.262146726078797</c:v>
                </c:pt>
                <c:pt idx="48">
                  <c:v>43.265819256954302</c:v>
                </c:pt>
                <c:pt idx="49">
                  <c:v>43.265819256954302</c:v>
                </c:pt>
                <c:pt idx="50">
                  <c:v>43.265819256954302</c:v>
                </c:pt>
                <c:pt idx="51">
                  <c:v>43.276057355868602</c:v>
                </c:pt>
                <c:pt idx="52">
                  <c:v>43.270196310074503</c:v>
                </c:pt>
                <c:pt idx="53">
                  <c:v>43.3077610198659</c:v>
                </c:pt>
                <c:pt idx="54">
                  <c:v>43.236379056059803</c:v>
                </c:pt>
                <c:pt idx="55">
                  <c:v>43.258429235606002</c:v>
                </c:pt>
                <c:pt idx="56">
                  <c:v>43.257140098897999</c:v>
                </c:pt>
                <c:pt idx="57">
                  <c:v>43.254756704730603</c:v>
                </c:pt>
                <c:pt idx="58">
                  <c:v>43.257304989559799</c:v>
                </c:pt>
                <c:pt idx="59">
                  <c:v>43.251548857253802</c:v>
                </c:pt>
                <c:pt idx="60">
                  <c:v>43.250964242790502</c:v>
                </c:pt>
                <c:pt idx="61">
                  <c:v>43.246946959580903</c:v>
                </c:pt>
                <c:pt idx="62">
                  <c:v>43.246062552380799</c:v>
                </c:pt>
                <c:pt idx="63">
                  <c:v>43.249210422683703</c:v>
                </c:pt>
                <c:pt idx="64">
                  <c:v>43.249210422683703</c:v>
                </c:pt>
                <c:pt idx="65">
                  <c:v>43.245867673131997</c:v>
                </c:pt>
                <c:pt idx="66">
                  <c:v>43.245867673131997</c:v>
                </c:pt>
                <c:pt idx="67">
                  <c:v>43.249390307639104</c:v>
                </c:pt>
                <c:pt idx="68">
                  <c:v>43.256750363683501</c:v>
                </c:pt>
                <c:pt idx="69">
                  <c:v>43.258504183790301</c:v>
                </c:pt>
                <c:pt idx="70">
                  <c:v>43.260692698708802</c:v>
                </c:pt>
                <c:pt idx="71">
                  <c:v>43.264230327509303</c:v>
                </c:pt>
                <c:pt idx="72">
                  <c:v>43.259298648512697</c:v>
                </c:pt>
                <c:pt idx="73">
                  <c:v>43.2590887749705</c:v>
                </c:pt>
                <c:pt idx="74">
                  <c:v>43.262716346248602</c:v>
                </c:pt>
                <c:pt idx="75">
                  <c:v>43.262716346248602</c:v>
                </c:pt>
                <c:pt idx="76">
                  <c:v>43.265594412401597</c:v>
                </c:pt>
                <c:pt idx="77">
                  <c:v>43.260317957787798</c:v>
                </c:pt>
                <c:pt idx="78">
                  <c:v>43.253617464390899</c:v>
                </c:pt>
                <c:pt idx="79">
                  <c:v>43.252343321976298</c:v>
                </c:pt>
                <c:pt idx="80">
                  <c:v>43.250919283193198</c:v>
                </c:pt>
                <c:pt idx="81">
                  <c:v>43.253062838514502</c:v>
                </c:pt>
                <c:pt idx="82">
                  <c:v>43.252178431314398</c:v>
                </c:pt>
                <c:pt idx="83">
                  <c:v>43.2483410097771</c:v>
                </c:pt>
                <c:pt idx="84">
                  <c:v>43.2483410097771</c:v>
                </c:pt>
                <c:pt idx="85">
                  <c:v>43.2523733105632</c:v>
                </c:pt>
                <c:pt idx="86">
                  <c:v>43.2523733105632</c:v>
                </c:pt>
                <c:pt idx="87">
                  <c:v>43.256570478728101</c:v>
                </c:pt>
                <c:pt idx="88">
                  <c:v>43.263540799558001</c:v>
                </c:pt>
                <c:pt idx="89">
                  <c:v>43.264680016614598</c:v>
                </c:pt>
                <c:pt idx="90">
                  <c:v>43.267603065647997</c:v>
                </c:pt>
                <c:pt idx="91">
                  <c:v>43.2715004410761</c:v>
                </c:pt>
                <c:pt idx="92">
                  <c:v>43.248985578131098</c:v>
                </c:pt>
                <c:pt idx="93">
                  <c:v>43.248985578131098</c:v>
                </c:pt>
                <c:pt idx="94">
                  <c:v>43.281798493881098</c:v>
                </c:pt>
                <c:pt idx="95">
                  <c:v>43.249690100375901</c:v>
                </c:pt>
                <c:pt idx="96">
                  <c:v>43.249540204007502</c:v>
                </c:pt>
                <c:pt idx="97">
                  <c:v>43.249540204007502</c:v>
                </c:pt>
                <c:pt idx="98">
                  <c:v>43.248101170931001</c:v>
                </c:pt>
                <c:pt idx="99">
                  <c:v>43.946855944568902</c:v>
                </c:pt>
                <c:pt idx="100">
                  <c:v>43.479710315233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6-4E02-94DC-552BA900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545872"/>
        <c:axId val="1782544432"/>
      </c:lineChart>
      <c:catAx>
        <c:axId val="17825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544432"/>
        <c:crosses val="autoZero"/>
        <c:auto val="1"/>
        <c:lblAlgn val="ctr"/>
        <c:lblOffset val="100"/>
        <c:noMultiLvlLbl val="0"/>
      </c:catAx>
      <c:valAx>
        <c:axId val="17825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5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Zadeklarowane bajty</a:t>
            </a:r>
            <a:r>
              <a:rPr lang="pl-PL" baseline="0"/>
              <a:t> pamięci w użyciu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Arkusz4!$B$1:$B$2</c:f>
              <c:strCache>
                <c:ptCount val="2"/>
                <c:pt idx="0">
                  <c:v>babylon</c:v>
                </c:pt>
                <c:pt idx="1">
                  <c:v>41.92982832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Arkusz4!$A$3:$A$102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cat>
          <c:val>
            <c:numRef>
              <c:f>Arkusz4!$B$3:$B$102</c:f>
              <c:numCache>
                <c:formatCode>General</c:formatCode>
                <c:ptCount val="100"/>
                <c:pt idx="0">
                  <c:v>45.269490882118497</c:v>
                </c:pt>
                <c:pt idx="1">
                  <c:v>45.665764213927503</c:v>
                </c:pt>
                <c:pt idx="2">
                  <c:v>45.425505900156097</c:v>
                </c:pt>
                <c:pt idx="3">
                  <c:v>45.172251329098799</c:v>
                </c:pt>
                <c:pt idx="4">
                  <c:v>45.077335193072699</c:v>
                </c:pt>
                <c:pt idx="5">
                  <c:v>45.014272640695303</c:v>
                </c:pt>
                <c:pt idx="6">
                  <c:v>45.015786621956103</c:v>
                </c:pt>
                <c:pt idx="7">
                  <c:v>45.016386207429697</c:v>
                </c:pt>
                <c:pt idx="8">
                  <c:v>45.014932180059802</c:v>
                </c:pt>
                <c:pt idx="9">
                  <c:v>44.961553100720401</c:v>
                </c:pt>
                <c:pt idx="10">
                  <c:v>44.947192781825301</c:v>
                </c:pt>
                <c:pt idx="11">
                  <c:v>44.940747121568002</c:v>
                </c:pt>
                <c:pt idx="12">
                  <c:v>44.939457984859899</c:v>
                </c:pt>
                <c:pt idx="13">
                  <c:v>43.3013753367823</c:v>
                </c:pt>
                <c:pt idx="14">
                  <c:v>43.299171804287198</c:v>
                </c:pt>
                <c:pt idx="15">
                  <c:v>43.2944949584301</c:v>
                </c:pt>
                <c:pt idx="16">
                  <c:v>43.284721542914497</c:v>
                </c:pt>
                <c:pt idx="17">
                  <c:v>43.290702519773198</c:v>
                </c:pt>
                <c:pt idx="18">
                  <c:v>43.288259148431997</c:v>
                </c:pt>
                <c:pt idx="19">
                  <c:v>43.285725857896203</c:v>
                </c:pt>
                <c:pt idx="20">
                  <c:v>43.282862786036603</c:v>
                </c:pt>
                <c:pt idx="21">
                  <c:v>43.2822482062695</c:v>
                </c:pt>
                <c:pt idx="22">
                  <c:v>43.281873442065397</c:v>
                </c:pt>
                <c:pt idx="23">
                  <c:v>43.284481704068398</c:v>
                </c:pt>
                <c:pt idx="24">
                  <c:v>43.283762187530201</c:v>
                </c:pt>
                <c:pt idx="25">
                  <c:v>43.282862786036603</c:v>
                </c:pt>
                <c:pt idx="26">
                  <c:v>43.280224558729699</c:v>
                </c:pt>
                <c:pt idx="27">
                  <c:v>43.280224558729699</c:v>
                </c:pt>
                <c:pt idx="28">
                  <c:v>43.280224558729699</c:v>
                </c:pt>
                <c:pt idx="29">
                  <c:v>43.283717204649797</c:v>
                </c:pt>
                <c:pt idx="30">
                  <c:v>43.287674557251698</c:v>
                </c:pt>
                <c:pt idx="31">
                  <c:v>43.282727883961599</c:v>
                </c:pt>
                <c:pt idx="32">
                  <c:v>43.280344489794302</c:v>
                </c:pt>
                <c:pt idx="33">
                  <c:v>43.274828196334298</c:v>
                </c:pt>
                <c:pt idx="34">
                  <c:v>43.278860473837398</c:v>
                </c:pt>
                <c:pt idx="35">
                  <c:v>43.278860473837398</c:v>
                </c:pt>
                <c:pt idx="36">
                  <c:v>43.302694438794298</c:v>
                </c:pt>
                <c:pt idx="37">
                  <c:v>43.297208133921302</c:v>
                </c:pt>
                <c:pt idx="38">
                  <c:v>43.292291449218098</c:v>
                </c:pt>
                <c:pt idx="39">
                  <c:v>43.291841736829802</c:v>
                </c:pt>
                <c:pt idx="40">
                  <c:v>43.294464969843197</c:v>
                </c:pt>
                <c:pt idx="41">
                  <c:v>43.294464969843197</c:v>
                </c:pt>
                <c:pt idx="42">
                  <c:v>43.301780066290299</c:v>
                </c:pt>
                <c:pt idx="43">
                  <c:v>43.305182769732802</c:v>
                </c:pt>
                <c:pt idx="44">
                  <c:v>43.261412215247098</c:v>
                </c:pt>
                <c:pt idx="45">
                  <c:v>43.261412215247098</c:v>
                </c:pt>
                <c:pt idx="46">
                  <c:v>43.262146726078797</c:v>
                </c:pt>
                <c:pt idx="47">
                  <c:v>43.265819256954302</c:v>
                </c:pt>
                <c:pt idx="48">
                  <c:v>43.265819256954302</c:v>
                </c:pt>
                <c:pt idx="49">
                  <c:v>43.265819256954302</c:v>
                </c:pt>
                <c:pt idx="50">
                  <c:v>43.276057355868602</c:v>
                </c:pt>
                <c:pt idx="51">
                  <c:v>43.270196310074503</c:v>
                </c:pt>
                <c:pt idx="52">
                  <c:v>43.3077610198659</c:v>
                </c:pt>
                <c:pt idx="53">
                  <c:v>43.236379056059803</c:v>
                </c:pt>
                <c:pt idx="54">
                  <c:v>43.258429235606002</c:v>
                </c:pt>
                <c:pt idx="55">
                  <c:v>43.257140098897999</c:v>
                </c:pt>
                <c:pt idx="56">
                  <c:v>43.254756704730603</c:v>
                </c:pt>
                <c:pt idx="57">
                  <c:v>43.257304989559799</c:v>
                </c:pt>
                <c:pt idx="58">
                  <c:v>43.251548857253802</c:v>
                </c:pt>
                <c:pt idx="59">
                  <c:v>43.250964242790502</c:v>
                </c:pt>
                <c:pt idx="60">
                  <c:v>43.246946959580903</c:v>
                </c:pt>
                <c:pt idx="61">
                  <c:v>43.246062552380799</c:v>
                </c:pt>
                <c:pt idx="62">
                  <c:v>43.249210422683703</c:v>
                </c:pt>
                <c:pt idx="63">
                  <c:v>43.249210422683703</c:v>
                </c:pt>
                <c:pt idx="64">
                  <c:v>43.245867673131997</c:v>
                </c:pt>
                <c:pt idx="65">
                  <c:v>43.245867673131997</c:v>
                </c:pt>
                <c:pt idx="66">
                  <c:v>43.249390307639104</c:v>
                </c:pt>
                <c:pt idx="67">
                  <c:v>43.256750363683501</c:v>
                </c:pt>
                <c:pt idx="68">
                  <c:v>43.258504183790301</c:v>
                </c:pt>
                <c:pt idx="69">
                  <c:v>43.260692698708802</c:v>
                </c:pt>
                <c:pt idx="70">
                  <c:v>43.264230327509303</c:v>
                </c:pt>
                <c:pt idx="71">
                  <c:v>43.259298648512697</c:v>
                </c:pt>
                <c:pt idx="72">
                  <c:v>43.2590887749705</c:v>
                </c:pt>
                <c:pt idx="73">
                  <c:v>43.262716346248602</c:v>
                </c:pt>
                <c:pt idx="74">
                  <c:v>43.262716346248602</c:v>
                </c:pt>
                <c:pt idx="75">
                  <c:v>43.265594412401597</c:v>
                </c:pt>
                <c:pt idx="76">
                  <c:v>43.260317957787798</c:v>
                </c:pt>
                <c:pt idx="77">
                  <c:v>43.253617464390899</c:v>
                </c:pt>
                <c:pt idx="78">
                  <c:v>43.252343321976298</c:v>
                </c:pt>
                <c:pt idx="79">
                  <c:v>43.250919283193198</c:v>
                </c:pt>
                <c:pt idx="80">
                  <c:v>43.253062838514502</c:v>
                </c:pt>
                <c:pt idx="81">
                  <c:v>43.252178431314398</c:v>
                </c:pt>
                <c:pt idx="82">
                  <c:v>43.2483410097771</c:v>
                </c:pt>
                <c:pt idx="83">
                  <c:v>43.2483410097771</c:v>
                </c:pt>
                <c:pt idx="84">
                  <c:v>43.2523733105632</c:v>
                </c:pt>
                <c:pt idx="85">
                  <c:v>43.2523733105632</c:v>
                </c:pt>
                <c:pt idx="86">
                  <c:v>43.256570478728101</c:v>
                </c:pt>
                <c:pt idx="87">
                  <c:v>43.263540799558001</c:v>
                </c:pt>
                <c:pt idx="88">
                  <c:v>43.264680016614598</c:v>
                </c:pt>
                <c:pt idx="89">
                  <c:v>43.267603065647997</c:v>
                </c:pt>
                <c:pt idx="90">
                  <c:v>43.2715004410761</c:v>
                </c:pt>
                <c:pt idx="91">
                  <c:v>43.248985578131098</c:v>
                </c:pt>
                <c:pt idx="92">
                  <c:v>43.248985578131098</c:v>
                </c:pt>
                <c:pt idx="93">
                  <c:v>43.281798493881098</c:v>
                </c:pt>
                <c:pt idx="94">
                  <c:v>43.249690100375901</c:v>
                </c:pt>
                <c:pt idx="95">
                  <c:v>43.249540204007502</c:v>
                </c:pt>
                <c:pt idx="96">
                  <c:v>43.249540204007502</c:v>
                </c:pt>
                <c:pt idx="97">
                  <c:v>43.248101170931001</c:v>
                </c:pt>
                <c:pt idx="98">
                  <c:v>43.946855944568902</c:v>
                </c:pt>
                <c:pt idx="99">
                  <c:v>43.479710315233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F-487C-A81E-66DFD24B9C33}"/>
            </c:ext>
          </c:extLst>
        </c:ser>
        <c:ser>
          <c:idx val="1"/>
          <c:order val="1"/>
          <c:tx>
            <c:strRef>
              <c:f>Arkusz4!$C$1:$C$2</c:f>
              <c:strCache>
                <c:ptCount val="2"/>
                <c:pt idx="0">
                  <c:v>three</c:v>
                </c:pt>
                <c:pt idx="1">
                  <c:v>43.63509576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Arkusz4!$A$3:$A$102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cat>
          <c:val>
            <c:numRef>
              <c:f>Arkusz4!$C$3:$C$102</c:f>
              <c:numCache>
                <c:formatCode>General</c:formatCode>
                <c:ptCount val="100"/>
                <c:pt idx="0">
                  <c:v>43.864936089111701</c:v>
                </c:pt>
                <c:pt idx="1">
                  <c:v>45.364451977742</c:v>
                </c:pt>
                <c:pt idx="2">
                  <c:v>44.925592314667398</c:v>
                </c:pt>
                <c:pt idx="3">
                  <c:v>44.912371212828901</c:v>
                </c:pt>
                <c:pt idx="4">
                  <c:v>44.855949176674599</c:v>
                </c:pt>
                <c:pt idx="5">
                  <c:v>44.859411857290901</c:v>
                </c:pt>
                <c:pt idx="6">
                  <c:v>44.864718277208603</c:v>
                </c:pt>
                <c:pt idx="7">
                  <c:v>44.864718277208603</c:v>
                </c:pt>
                <c:pt idx="8">
                  <c:v>44.864718277208603</c:v>
                </c:pt>
                <c:pt idx="9">
                  <c:v>44.831905361458602</c:v>
                </c:pt>
                <c:pt idx="10">
                  <c:v>44.817515030693599</c:v>
                </c:pt>
                <c:pt idx="11">
                  <c:v>44.814966745864297</c:v>
                </c:pt>
                <c:pt idx="12">
                  <c:v>44.812058714407499</c:v>
                </c:pt>
                <c:pt idx="13">
                  <c:v>44.811159312913901</c:v>
                </c:pt>
                <c:pt idx="14">
                  <c:v>44.810799566286299</c:v>
                </c:pt>
                <c:pt idx="15">
                  <c:v>44.807921500133297</c:v>
                </c:pt>
                <c:pt idx="16">
                  <c:v>44.806242628210697</c:v>
                </c:pt>
                <c:pt idx="17">
                  <c:v>44.802180362120701</c:v>
                </c:pt>
                <c:pt idx="18">
                  <c:v>44.8183694725899</c:v>
                </c:pt>
                <c:pt idx="19">
                  <c:v>44.8174400825094</c:v>
                </c:pt>
                <c:pt idx="20">
                  <c:v>44.820333142955803</c:v>
                </c:pt>
                <c:pt idx="21">
                  <c:v>44.811998760516701</c:v>
                </c:pt>
                <c:pt idx="22">
                  <c:v>44.8115640424218</c:v>
                </c:pt>
                <c:pt idx="23">
                  <c:v>44.806227633917203</c:v>
                </c:pt>
                <c:pt idx="24">
                  <c:v>44.793486209770997</c:v>
                </c:pt>
                <c:pt idx="25">
                  <c:v>44.789603828636302</c:v>
                </c:pt>
                <c:pt idx="26">
                  <c:v>44.8488289594763</c:v>
                </c:pt>
                <c:pt idx="27">
                  <c:v>44.804968485796103</c:v>
                </c:pt>
                <c:pt idx="28">
                  <c:v>44.792871630003802</c:v>
                </c:pt>
                <c:pt idx="29">
                  <c:v>44.811474099944199</c:v>
                </c:pt>
                <c:pt idx="30">
                  <c:v>44.799092445708602</c:v>
                </c:pt>
                <c:pt idx="31">
                  <c:v>44.797308637014801</c:v>
                </c:pt>
                <c:pt idx="32">
                  <c:v>44.781554244640603</c:v>
                </c:pt>
                <c:pt idx="33">
                  <c:v>44.780130205857503</c:v>
                </c:pt>
                <c:pt idx="34">
                  <c:v>44.7794256836127</c:v>
                </c:pt>
                <c:pt idx="35">
                  <c:v>44.7726202534447</c:v>
                </c:pt>
                <c:pt idx="36">
                  <c:v>44.771496007398497</c:v>
                </c:pt>
                <c:pt idx="37">
                  <c:v>44.767823476523098</c:v>
                </c:pt>
                <c:pt idx="38">
                  <c:v>44.758229945962803</c:v>
                </c:pt>
                <c:pt idx="39">
                  <c:v>44.75332823227</c:v>
                </c:pt>
                <c:pt idx="40">
                  <c:v>44.752458819363298</c:v>
                </c:pt>
                <c:pt idx="41">
                  <c:v>44.7523239172884</c:v>
                </c:pt>
                <c:pt idx="42">
                  <c:v>44.759893823591902</c:v>
                </c:pt>
                <c:pt idx="43">
                  <c:v>44.489685665929997</c:v>
                </c:pt>
                <c:pt idx="44">
                  <c:v>44.489265942128597</c:v>
                </c:pt>
                <c:pt idx="45">
                  <c:v>44.488846218327197</c:v>
                </c:pt>
                <c:pt idx="46">
                  <c:v>44.488006794007397</c:v>
                </c:pt>
                <c:pt idx="47">
                  <c:v>44.491874180848598</c:v>
                </c:pt>
                <c:pt idx="48">
                  <c:v>44.491274595375003</c:v>
                </c:pt>
                <c:pt idx="49">
                  <c:v>44.495531717430602</c:v>
                </c:pt>
                <c:pt idx="50">
                  <c:v>44.454069632211201</c:v>
                </c:pt>
                <c:pt idx="51">
                  <c:v>44.453679873713597</c:v>
                </c:pt>
                <c:pt idx="52">
                  <c:v>44.446814512937898</c:v>
                </c:pt>
                <c:pt idx="53">
                  <c:v>44.412637512295603</c:v>
                </c:pt>
                <c:pt idx="54">
                  <c:v>44.411813058986198</c:v>
                </c:pt>
                <c:pt idx="55">
                  <c:v>44.414106510676</c:v>
                </c:pt>
                <c:pt idx="56">
                  <c:v>44.414031562491701</c:v>
                </c:pt>
                <c:pt idx="57">
                  <c:v>44.413027247510101</c:v>
                </c:pt>
                <c:pt idx="58">
                  <c:v>44.411543231553203</c:v>
                </c:pt>
                <c:pt idx="59">
                  <c:v>45.043203175310701</c:v>
                </c:pt>
                <c:pt idx="60">
                  <c:v>45.007811986144503</c:v>
                </c:pt>
                <c:pt idx="61">
                  <c:v>44.926251877314897</c:v>
                </c:pt>
                <c:pt idx="62">
                  <c:v>44.899824644648398</c:v>
                </c:pt>
                <c:pt idx="63">
                  <c:v>44.771481013105102</c:v>
                </c:pt>
                <c:pt idx="64">
                  <c:v>44.708478414618497</c:v>
                </c:pt>
                <c:pt idx="65">
                  <c:v>44.620262771989204</c:v>
                </c:pt>
                <c:pt idx="66">
                  <c:v>44.610204558030198</c:v>
                </c:pt>
                <c:pt idx="67">
                  <c:v>44.610714201026198</c:v>
                </c:pt>
                <c:pt idx="68">
                  <c:v>44.607986054524702</c:v>
                </c:pt>
                <c:pt idx="69">
                  <c:v>44.604148632987403</c:v>
                </c:pt>
                <c:pt idx="70">
                  <c:v>44.585785978610097</c:v>
                </c:pt>
                <c:pt idx="71">
                  <c:v>44.562506639529602</c:v>
                </c:pt>
                <c:pt idx="72">
                  <c:v>44.560662900228202</c:v>
                </c:pt>
                <c:pt idx="73">
                  <c:v>44.559148918967402</c:v>
                </c:pt>
                <c:pt idx="74">
                  <c:v>44.629946268310199</c:v>
                </c:pt>
                <c:pt idx="75">
                  <c:v>44.620367708760298</c:v>
                </c:pt>
                <c:pt idx="76">
                  <c:v>44.618763785021997</c:v>
                </c:pt>
                <c:pt idx="77">
                  <c:v>44.617804429637602</c:v>
                </c:pt>
                <c:pt idx="78">
                  <c:v>44.5602131878398</c:v>
                </c:pt>
                <c:pt idx="79">
                  <c:v>44.577211757324903</c:v>
                </c:pt>
                <c:pt idx="80">
                  <c:v>44.5674383418093</c:v>
                </c:pt>
                <c:pt idx="81">
                  <c:v>44.565519631040601</c:v>
                </c:pt>
                <c:pt idx="82">
                  <c:v>44.523592839139397</c:v>
                </c:pt>
                <c:pt idx="83">
                  <c:v>44.519185797432201</c:v>
                </c:pt>
                <c:pt idx="84">
                  <c:v>44.517342034847701</c:v>
                </c:pt>
                <c:pt idx="85">
                  <c:v>44.480556795485398</c:v>
                </c:pt>
                <c:pt idx="86">
                  <c:v>44.483974493221297</c:v>
                </c:pt>
                <c:pt idx="87">
                  <c:v>44.476584471873103</c:v>
                </c:pt>
                <c:pt idx="88">
                  <c:v>44.468175141249802</c:v>
                </c:pt>
                <c:pt idx="89">
                  <c:v>44.469014565569502</c:v>
                </c:pt>
                <c:pt idx="90">
                  <c:v>44.431284965116298</c:v>
                </c:pt>
                <c:pt idx="91">
                  <c:v>44.433698324587503</c:v>
                </c:pt>
                <c:pt idx="92">
                  <c:v>44.423655081638898</c:v>
                </c:pt>
                <c:pt idx="93">
                  <c:v>44.422875611209903</c:v>
                </c:pt>
                <c:pt idx="94">
                  <c:v>44.610624258548597</c:v>
                </c:pt>
                <c:pt idx="95">
                  <c:v>44.4256037809945</c:v>
                </c:pt>
                <c:pt idx="96">
                  <c:v>44.424779327685101</c:v>
                </c:pt>
                <c:pt idx="97">
                  <c:v>44.424449546361402</c:v>
                </c:pt>
                <c:pt idx="98">
                  <c:v>44.839835014389699</c:v>
                </c:pt>
                <c:pt idx="99">
                  <c:v>44.481980834268398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F-487C-A81E-66DFD24B9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556288"/>
        <c:axId val="1795565888"/>
      </c:lineChart>
      <c:catAx>
        <c:axId val="17955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565888"/>
        <c:crosses val="autoZero"/>
        <c:auto val="1"/>
        <c:lblAlgn val="ctr"/>
        <c:lblOffset val="100"/>
        <c:noMultiLvlLbl val="0"/>
      </c:catAx>
      <c:valAx>
        <c:axId val="1795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5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FPS!$B$1</c:f>
              <c:strCache>
                <c:ptCount val="1"/>
                <c:pt idx="0">
                  <c:v>BABYLON_FPS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FPS!$B$2:$B$383</c:f>
              <c:numCache>
                <c:formatCode>General</c:formatCode>
                <c:ptCount val="373"/>
                <c:pt idx="0">
                  <c:v>867.22</c:v>
                </c:pt>
                <c:pt idx="1">
                  <c:v>913.82</c:v>
                </c:pt>
                <c:pt idx="2">
                  <c:v>907</c:v>
                </c:pt>
                <c:pt idx="3">
                  <c:v>927.54</c:v>
                </c:pt>
                <c:pt idx="4">
                  <c:v>910.64</c:v>
                </c:pt>
                <c:pt idx="5">
                  <c:v>923.72</c:v>
                </c:pt>
                <c:pt idx="6">
                  <c:v>923.72</c:v>
                </c:pt>
                <c:pt idx="7">
                  <c:v>927.54</c:v>
                </c:pt>
                <c:pt idx="8">
                  <c:v>938.44</c:v>
                </c:pt>
                <c:pt idx="9">
                  <c:v>931</c:v>
                </c:pt>
                <c:pt idx="10">
                  <c:v>944.81</c:v>
                </c:pt>
                <c:pt idx="11">
                  <c:v>932.35</c:v>
                </c:pt>
                <c:pt idx="12">
                  <c:v>940.53</c:v>
                </c:pt>
                <c:pt idx="13">
                  <c:v>927.54</c:v>
                </c:pt>
                <c:pt idx="14">
                  <c:v>934.53</c:v>
                </c:pt>
                <c:pt idx="15">
                  <c:v>929.54</c:v>
                </c:pt>
                <c:pt idx="16">
                  <c:v>937.53</c:v>
                </c:pt>
                <c:pt idx="17">
                  <c:v>933</c:v>
                </c:pt>
                <c:pt idx="18">
                  <c:v>943.25</c:v>
                </c:pt>
                <c:pt idx="19">
                  <c:v>924.17</c:v>
                </c:pt>
                <c:pt idx="20">
                  <c:v>941.53</c:v>
                </c:pt>
                <c:pt idx="21">
                  <c:v>927.44</c:v>
                </c:pt>
                <c:pt idx="22">
                  <c:v>944.81</c:v>
                </c:pt>
                <c:pt idx="23">
                  <c:v>926.91</c:v>
                </c:pt>
                <c:pt idx="24">
                  <c:v>947.43</c:v>
                </c:pt>
                <c:pt idx="25">
                  <c:v>912.18</c:v>
                </c:pt>
                <c:pt idx="26">
                  <c:v>949.34</c:v>
                </c:pt>
                <c:pt idx="27">
                  <c:v>925.54</c:v>
                </c:pt>
                <c:pt idx="28">
                  <c:v>943.53</c:v>
                </c:pt>
                <c:pt idx="29">
                  <c:v>925.8</c:v>
                </c:pt>
                <c:pt idx="30">
                  <c:v>941.62</c:v>
                </c:pt>
                <c:pt idx="31">
                  <c:v>926.8</c:v>
                </c:pt>
                <c:pt idx="32">
                  <c:v>947.81</c:v>
                </c:pt>
                <c:pt idx="33">
                  <c:v>929.44</c:v>
                </c:pt>
                <c:pt idx="34">
                  <c:v>903.55</c:v>
                </c:pt>
                <c:pt idx="35">
                  <c:v>921</c:v>
                </c:pt>
                <c:pt idx="36">
                  <c:v>947.91</c:v>
                </c:pt>
                <c:pt idx="37">
                  <c:v>933.72</c:v>
                </c:pt>
                <c:pt idx="38">
                  <c:v>945.81</c:v>
                </c:pt>
                <c:pt idx="39">
                  <c:v>938.34</c:v>
                </c:pt>
                <c:pt idx="40">
                  <c:v>943.62</c:v>
                </c:pt>
                <c:pt idx="41">
                  <c:v>939.72</c:v>
                </c:pt>
                <c:pt idx="42">
                  <c:v>938.16</c:v>
                </c:pt>
                <c:pt idx="43">
                  <c:v>936</c:v>
                </c:pt>
                <c:pt idx="44">
                  <c:v>939.15</c:v>
                </c:pt>
                <c:pt idx="45">
                  <c:v>921.72</c:v>
                </c:pt>
                <c:pt idx="46">
                  <c:v>941.81</c:v>
                </c:pt>
                <c:pt idx="47">
                  <c:v>948.24</c:v>
                </c:pt>
                <c:pt idx="48">
                  <c:v>938.81</c:v>
                </c:pt>
                <c:pt idx="49">
                  <c:v>939.44</c:v>
                </c:pt>
                <c:pt idx="50">
                  <c:v>942.53</c:v>
                </c:pt>
                <c:pt idx="51">
                  <c:v>945.43</c:v>
                </c:pt>
                <c:pt idx="52">
                  <c:v>931.91</c:v>
                </c:pt>
                <c:pt idx="53">
                  <c:v>947.34</c:v>
                </c:pt>
                <c:pt idx="54">
                  <c:v>946.24</c:v>
                </c:pt>
                <c:pt idx="55">
                  <c:v>931</c:v>
                </c:pt>
                <c:pt idx="56">
                  <c:v>945.05</c:v>
                </c:pt>
                <c:pt idx="57">
                  <c:v>948.62</c:v>
                </c:pt>
                <c:pt idx="58">
                  <c:v>945</c:v>
                </c:pt>
                <c:pt idx="59">
                  <c:v>926.72</c:v>
                </c:pt>
                <c:pt idx="60">
                  <c:v>934</c:v>
                </c:pt>
                <c:pt idx="61">
                  <c:v>945</c:v>
                </c:pt>
                <c:pt idx="62">
                  <c:v>923.63</c:v>
                </c:pt>
                <c:pt idx="63">
                  <c:v>953.33</c:v>
                </c:pt>
                <c:pt idx="64">
                  <c:v>939.44</c:v>
                </c:pt>
                <c:pt idx="65">
                  <c:v>937</c:v>
                </c:pt>
                <c:pt idx="66">
                  <c:v>941.34</c:v>
                </c:pt>
                <c:pt idx="67">
                  <c:v>949.43</c:v>
                </c:pt>
                <c:pt idx="68">
                  <c:v>946.15</c:v>
                </c:pt>
                <c:pt idx="69">
                  <c:v>950.14</c:v>
                </c:pt>
                <c:pt idx="70">
                  <c:v>945.24</c:v>
                </c:pt>
                <c:pt idx="71">
                  <c:v>937.25</c:v>
                </c:pt>
                <c:pt idx="72">
                  <c:v>948.24</c:v>
                </c:pt>
                <c:pt idx="73">
                  <c:v>946.53</c:v>
                </c:pt>
                <c:pt idx="74">
                  <c:v>943.81</c:v>
                </c:pt>
                <c:pt idx="75">
                  <c:v>935.78</c:v>
                </c:pt>
                <c:pt idx="76">
                  <c:v>941.34</c:v>
                </c:pt>
                <c:pt idx="77">
                  <c:v>954</c:v>
                </c:pt>
                <c:pt idx="78">
                  <c:v>957.52</c:v>
                </c:pt>
                <c:pt idx="79">
                  <c:v>945.91</c:v>
                </c:pt>
                <c:pt idx="80">
                  <c:v>949.15</c:v>
                </c:pt>
                <c:pt idx="81">
                  <c:v>948.05</c:v>
                </c:pt>
                <c:pt idx="82">
                  <c:v>946.43</c:v>
                </c:pt>
                <c:pt idx="83">
                  <c:v>945.72</c:v>
                </c:pt>
                <c:pt idx="84">
                  <c:v>950.43</c:v>
                </c:pt>
                <c:pt idx="85">
                  <c:v>926.26</c:v>
                </c:pt>
                <c:pt idx="86">
                  <c:v>950.81</c:v>
                </c:pt>
                <c:pt idx="87">
                  <c:v>941.91</c:v>
                </c:pt>
                <c:pt idx="88">
                  <c:v>952.62</c:v>
                </c:pt>
                <c:pt idx="89">
                  <c:v>928.54</c:v>
                </c:pt>
                <c:pt idx="90">
                  <c:v>946.91</c:v>
                </c:pt>
                <c:pt idx="91">
                  <c:v>935.25</c:v>
                </c:pt>
                <c:pt idx="92">
                  <c:v>949.72</c:v>
                </c:pt>
                <c:pt idx="93">
                  <c:v>945.05</c:v>
                </c:pt>
                <c:pt idx="94">
                  <c:v>952.81</c:v>
                </c:pt>
                <c:pt idx="95">
                  <c:v>931.35</c:v>
                </c:pt>
                <c:pt idx="96">
                  <c:v>959.52</c:v>
                </c:pt>
                <c:pt idx="97">
                  <c:v>939.72</c:v>
                </c:pt>
                <c:pt idx="98">
                  <c:v>956.14</c:v>
                </c:pt>
                <c:pt idx="99">
                  <c:v>946.72</c:v>
                </c:pt>
                <c:pt idx="100">
                  <c:v>960.62</c:v>
                </c:pt>
                <c:pt idx="101">
                  <c:v>941.44</c:v>
                </c:pt>
                <c:pt idx="102">
                  <c:v>957.62</c:v>
                </c:pt>
                <c:pt idx="103">
                  <c:v>933.16</c:v>
                </c:pt>
                <c:pt idx="104">
                  <c:v>960.81</c:v>
                </c:pt>
                <c:pt idx="105">
                  <c:v>921.72</c:v>
                </c:pt>
                <c:pt idx="106">
                  <c:v>953.33</c:v>
                </c:pt>
                <c:pt idx="107">
                  <c:v>941.44</c:v>
                </c:pt>
                <c:pt idx="108">
                  <c:v>950.9</c:v>
                </c:pt>
                <c:pt idx="109">
                  <c:v>937.25</c:v>
                </c:pt>
                <c:pt idx="110">
                  <c:v>956.43</c:v>
                </c:pt>
                <c:pt idx="111">
                  <c:v>940.62</c:v>
                </c:pt>
                <c:pt idx="112">
                  <c:v>957.95</c:v>
                </c:pt>
                <c:pt idx="113">
                  <c:v>937.91</c:v>
                </c:pt>
                <c:pt idx="114">
                  <c:v>953.24</c:v>
                </c:pt>
                <c:pt idx="115">
                  <c:v>931</c:v>
                </c:pt>
                <c:pt idx="116">
                  <c:v>966.81</c:v>
                </c:pt>
                <c:pt idx="117">
                  <c:v>937.97</c:v>
                </c:pt>
                <c:pt idx="118">
                  <c:v>953.95</c:v>
                </c:pt>
                <c:pt idx="119">
                  <c:v>939.44</c:v>
                </c:pt>
                <c:pt idx="120">
                  <c:v>955</c:v>
                </c:pt>
                <c:pt idx="121">
                  <c:v>930.72</c:v>
                </c:pt>
                <c:pt idx="122">
                  <c:v>954.05</c:v>
                </c:pt>
                <c:pt idx="123">
                  <c:v>944.77</c:v>
                </c:pt>
                <c:pt idx="124">
                  <c:v>959.56</c:v>
                </c:pt>
                <c:pt idx="125">
                  <c:v>926.44</c:v>
                </c:pt>
                <c:pt idx="126">
                  <c:v>947.91</c:v>
                </c:pt>
                <c:pt idx="127">
                  <c:v>940.96</c:v>
                </c:pt>
                <c:pt idx="128">
                  <c:v>957.71</c:v>
                </c:pt>
                <c:pt idx="129">
                  <c:v>944.91</c:v>
                </c:pt>
                <c:pt idx="130">
                  <c:v>952.71</c:v>
                </c:pt>
                <c:pt idx="131">
                  <c:v>937.72</c:v>
                </c:pt>
                <c:pt idx="132">
                  <c:v>958.23</c:v>
                </c:pt>
                <c:pt idx="133">
                  <c:v>938.44</c:v>
                </c:pt>
                <c:pt idx="134">
                  <c:v>951.43</c:v>
                </c:pt>
                <c:pt idx="135">
                  <c:v>928.35</c:v>
                </c:pt>
                <c:pt idx="136">
                  <c:v>942.53</c:v>
                </c:pt>
                <c:pt idx="137">
                  <c:v>940.34</c:v>
                </c:pt>
                <c:pt idx="138">
                  <c:v>964</c:v>
                </c:pt>
                <c:pt idx="139">
                  <c:v>945.62</c:v>
                </c:pt>
                <c:pt idx="140">
                  <c:v>955.43</c:v>
                </c:pt>
                <c:pt idx="141">
                  <c:v>938.62</c:v>
                </c:pt>
                <c:pt idx="142">
                  <c:v>950</c:v>
                </c:pt>
                <c:pt idx="143">
                  <c:v>941.81</c:v>
                </c:pt>
                <c:pt idx="144">
                  <c:v>946.53</c:v>
                </c:pt>
                <c:pt idx="145">
                  <c:v>919</c:v>
                </c:pt>
                <c:pt idx="146">
                  <c:v>948.91</c:v>
                </c:pt>
                <c:pt idx="147">
                  <c:v>938.81</c:v>
                </c:pt>
                <c:pt idx="148">
                  <c:v>946.81</c:v>
                </c:pt>
                <c:pt idx="149">
                  <c:v>944.91</c:v>
                </c:pt>
                <c:pt idx="150">
                  <c:v>949</c:v>
                </c:pt>
                <c:pt idx="151">
                  <c:v>942</c:v>
                </c:pt>
                <c:pt idx="152">
                  <c:v>952.81</c:v>
                </c:pt>
                <c:pt idx="153">
                  <c:v>943.91</c:v>
                </c:pt>
                <c:pt idx="154">
                  <c:v>945</c:v>
                </c:pt>
                <c:pt idx="155">
                  <c:v>935</c:v>
                </c:pt>
                <c:pt idx="156">
                  <c:v>946.3</c:v>
                </c:pt>
                <c:pt idx="157">
                  <c:v>946.15</c:v>
                </c:pt>
                <c:pt idx="158">
                  <c:v>953.52</c:v>
                </c:pt>
                <c:pt idx="159">
                  <c:v>949.72</c:v>
                </c:pt>
                <c:pt idx="160">
                  <c:v>952.9</c:v>
                </c:pt>
                <c:pt idx="161">
                  <c:v>946.43</c:v>
                </c:pt>
                <c:pt idx="162">
                  <c:v>945.72</c:v>
                </c:pt>
                <c:pt idx="163">
                  <c:v>938.25</c:v>
                </c:pt>
                <c:pt idx="164">
                  <c:v>946.53</c:v>
                </c:pt>
                <c:pt idx="165">
                  <c:v>948.91</c:v>
                </c:pt>
                <c:pt idx="166">
                  <c:v>927.63</c:v>
                </c:pt>
                <c:pt idx="167">
                  <c:v>948.53</c:v>
                </c:pt>
                <c:pt idx="168">
                  <c:v>943.62</c:v>
                </c:pt>
                <c:pt idx="169">
                  <c:v>944.91</c:v>
                </c:pt>
                <c:pt idx="170">
                  <c:v>948.72</c:v>
                </c:pt>
                <c:pt idx="171">
                  <c:v>950</c:v>
                </c:pt>
                <c:pt idx="172">
                  <c:v>944.72</c:v>
                </c:pt>
                <c:pt idx="173">
                  <c:v>953.81</c:v>
                </c:pt>
                <c:pt idx="174">
                  <c:v>944.62</c:v>
                </c:pt>
                <c:pt idx="175">
                  <c:v>956.95</c:v>
                </c:pt>
                <c:pt idx="176">
                  <c:v>926.44</c:v>
                </c:pt>
                <c:pt idx="177">
                  <c:v>958.33</c:v>
                </c:pt>
                <c:pt idx="178">
                  <c:v>946.72</c:v>
                </c:pt>
                <c:pt idx="179">
                  <c:v>949.96</c:v>
                </c:pt>
                <c:pt idx="180">
                  <c:v>936.06</c:v>
                </c:pt>
                <c:pt idx="181">
                  <c:v>956.62</c:v>
                </c:pt>
                <c:pt idx="182">
                  <c:v>931.25</c:v>
                </c:pt>
                <c:pt idx="183">
                  <c:v>947</c:v>
                </c:pt>
                <c:pt idx="184">
                  <c:v>929.44</c:v>
                </c:pt>
                <c:pt idx="185">
                  <c:v>949.91</c:v>
                </c:pt>
                <c:pt idx="186">
                  <c:v>921.82</c:v>
                </c:pt>
                <c:pt idx="187">
                  <c:v>949.53</c:v>
                </c:pt>
                <c:pt idx="188">
                  <c:v>934.25</c:v>
                </c:pt>
                <c:pt idx="189">
                  <c:v>944</c:v>
                </c:pt>
                <c:pt idx="190">
                  <c:v>933.35</c:v>
                </c:pt>
                <c:pt idx="191">
                  <c:v>944.06</c:v>
                </c:pt>
                <c:pt idx="192">
                  <c:v>936.81</c:v>
                </c:pt>
                <c:pt idx="193">
                  <c:v>936.81</c:v>
                </c:pt>
                <c:pt idx="194">
                  <c:v>934.78</c:v>
                </c:pt>
                <c:pt idx="195">
                  <c:v>924.91</c:v>
                </c:pt>
                <c:pt idx="196">
                  <c:v>925.07</c:v>
                </c:pt>
                <c:pt idx="197">
                  <c:v>943.25</c:v>
                </c:pt>
                <c:pt idx="198">
                  <c:v>944</c:v>
                </c:pt>
                <c:pt idx="199">
                  <c:v>945.53</c:v>
                </c:pt>
                <c:pt idx="200">
                  <c:v>940.72</c:v>
                </c:pt>
                <c:pt idx="201">
                  <c:v>937.62</c:v>
                </c:pt>
                <c:pt idx="202">
                  <c:v>941.44</c:v>
                </c:pt>
                <c:pt idx="203">
                  <c:v>939.81</c:v>
                </c:pt>
                <c:pt idx="204">
                  <c:v>943.43</c:v>
                </c:pt>
                <c:pt idx="205">
                  <c:v>929</c:v>
                </c:pt>
                <c:pt idx="206">
                  <c:v>928.35</c:v>
                </c:pt>
                <c:pt idx="207">
                  <c:v>934.81</c:v>
                </c:pt>
                <c:pt idx="208">
                  <c:v>940.15</c:v>
                </c:pt>
                <c:pt idx="209">
                  <c:v>932.44</c:v>
                </c:pt>
                <c:pt idx="210">
                  <c:v>941.15</c:v>
                </c:pt>
                <c:pt idx="211">
                  <c:v>938</c:v>
                </c:pt>
                <c:pt idx="212">
                  <c:v>947</c:v>
                </c:pt>
                <c:pt idx="213">
                  <c:v>934.63</c:v>
                </c:pt>
                <c:pt idx="214">
                  <c:v>947.24</c:v>
                </c:pt>
                <c:pt idx="215">
                  <c:v>937.53</c:v>
                </c:pt>
                <c:pt idx="216">
                  <c:v>934.72</c:v>
                </c:pt>
                <c:pt idx="217">
                  <c:v>935.81</c:v>
                </c:pt>
                <c:pt idx="218">
                  <c:v>953.71</c:v>
                </c:pt>
                <c:pt idx="219">
                  <c:v>930.98</c:v>
                </c:pt>
                <c:pt idx="220">
                  <c:v>949.72</c:v>
                </c:pt>
                <c:pt idx="221">
                  <c:v>940.81</c:v>
                </c:pt>
                <c:pt idx="222">
                  <c:v>948.81</c:v>
                </c:pt>
                <c:pt idx="223">
                  <c:v>933.53</c:v>
                </c:pt>
                <c:pt idx="224">
                  <c:v>947.53</c:v>
                </c:pt>
                <c:pt idx="225">
                  <c:v>930.81</c:v>
                </c:pt>
                <c:pt idx="226">
                  <c:v>936.44</c:v>
                </c:pt>
                <c:pt idx="227">
                  <c:v>932.35</c:v>
                </c:pt>
                <c:pt idx="228">
                  <c:v>947.24</c:v>
                </c:pt>
                <c:pt idx="229">
                  <c:v>934</c:v>
                </c:pt>
                <c:pt idx="230">
                  <c:v>945.43</c:v>
                </c:pt>
                <c:pt idx="231">
                  <c:v>932</c:v>
                </c:pt>
                <c:pt idx="232">
                  <c:v>946.62</c:v>
                </c:pt>
                <c:pt idx="233">
                  <c:v>899.55</c:v>
                </c:pt>
                <c:pt idx="234">
                  <c:v>949</c:v>
                </c:pt>
                <c:pt idx="235">
                  <c:v>937.59</c:v>
                </c:pt>
                <c:pt idx="236">
                  <c:v>942.06</c:v>
                </c:pt>
                <c:pt idx="237">
                  <c:v>940</c:v>
                </c:pt>
                <c:pt idx="238">
                  <c:v>941.91</c:v>
                </c:pt>
                <c:pt idx="239">
                  <c:v>934.72</c:v>
                </c:pt>
                <c:pt idx="240">
                  <c:v>952.62</c:v>
                </c:pt>
                <c:pt idx="241">
                  <c:v>929.91</c:v>
                </c:pt>
                <c:pt idx="242">
                  <c:v>944.62</c:v>
                </c:pt>
                <c:pt idx="243">
                  <c:v>934.44</c:v>
                </c:pt>
                <c:pt idx="244">
                  <c:v>952.81</c:v>
                </c:pt>
                <c:pt idx="245">
                  <c:v>932.81</c:v>
                </c:pt>
                <c:pt idx="246">
                  <c:v>940.91</c:v>
                </c:pt>
                <c:pt idx="247">
                  <c:v>934.53</c:v>
                </c:pt>
                <c:pt idx="248">
                  <c:v>952.9</c:v>
                </c:pt>
                <c:pt idx="249">
                  <c:v>934.35</c:v>
                </c:pt>
                <c:pt idx="250">
                  <c:v>947.43</c:v>
                </c:pt>
                <c:pt idx="251">
                  <c:v>928.91</c:v>
                </c:pt>
                <c:pt idx="252">
                  <c:v>960.23</c:v>
                </c:pt>
                <c:pt idx="253">
                  <c:v>931.72</c:v>
                </c:pt>
                <c:pt idx="254">
                  <c:v>952.62</c:v>
                </c:pt>
                <c:pt idx="255">
                  <c:v>935.72</c:v>
                </c:pt>
                <c:pt idx="256">
                  <c:v>929.72</c:v>
                </c:pt>
                <c:pt idx="257">
                  <c:v>920.82</c:v>
                </c:pt>
                <c:pt idx="258">
                  <c:v>952.24</c:v>
                </c:pt>
                <c:pt idx="259">
                  <c:v>933.63</c:v>
                </c:pt>
                <c:pt idx="260">
                  <c:v>954.33</c:v>
                </c:pt>
                <c:pt idx="261">
                  <c:v>932.72</c:v>
                </c:pt>
                <c:pt idx="262">
                  <c:v>947.62</c:v>
                </c:pt>
                <c:pt idx="263">
                  <c:v>935.63</c:v>
                </c:pt>
                <c:pt idx="264">
                  <c:v>938.91</c:v>
                </c:pt>
                <c:pt idx="265">
                  <c:v>930.26</c:v>
                </c:pt>
                <c:pt idx="266">
                  <c:v>932.25</c:v>
                </c:pt>
                <c:pt idx="267">
                  <c:v>935.35</c:v>
                </c:pt>
                <c:pt idx="268">
                  <c:v>945.43</c:v>
                </c:pt>
                <c:pt idx="269">
                  <c:v>928.26</c:v>
                </c:pt>
                <c:pt idx="270">
                  <c:v>942.62</c:v>
                </c:pt>
                <c:pt idx="271">
                  <c:v>933.79</c:v>
                </c:pt>
                <c:pt idx="272">
                  <c:v>956.81</c:v>
                </c:pt>
                <c:pt idx="273">
                  <c:v>935.35</c:v>
                </c:pt>
                <c:pt idx="274">
                  <c:v>959.81</c:v>
                </c:pt>
                <c:pt idx="275">
                  <c:v>925.7</c:v>
                </c:pt>
                <c:pt idx="276">
                  <c:v>941.06</c:v>
                </c:pt>
                <c:pt idx="277">
                  <c:v>933.44</c:v>
                </c:pt>
                <c:pt idx="278">
                  <c:v>948</c:v>
                </c:pt>
                <c:pt idx="279">
                  <c:v>936.25</c:v>
                </c:pt>
                <c:pt idx="280">
                  <c:v>952.33</c:v>
                </c:pt>
                <c:pt idx="281">
                  <c:v>938.34</c:v>
                </c:pt>
                <c:pt idx="282">
                  <c:v>952.81</c:v>
                </c:pt>
                <c:pt idx="283">
                  <c:v>930.91</c:v>
                </c:pt>
                <c:pt idx="284">
                  <c:v>951.62</c:v>
                </c:pt>
                <c:pt idx="285">
                  <c:v>932.35</c:v>
                </c:pt>
                <c:pt idx="286">
                  <c:v>941.91</c:v>
                </c:pt>
                <c:pt idx="287">
                  <c:v>926.54</c:v>
                </c:pt>
                <c:pt idx="288">
                  <c:v>927.4300673400669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C-46B4-B330-A071AE29CE70}"/>
            </c:ext>
          </c:extLst>
        </c:ser>
        <c:ser>
          <c:idx val="1"/>
          <c:order val="1"/>
          <c:tx>
            <c:strRef>
              <c:f>FPS!$C$1</c:f>
              <c:strCache>
                <c:ptCount val="1"/>
                <c:pt idx="0">
                  <c:v>THREE_FPS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FPS!$C$2:$C$383</c:f>
              <c:numCache>
                <c:formatCode>General</c:formatCode>
                <c:ptCount val="373"/>
                <c:pt idx="0">
                  <c:v>962.52</c:v>
                </c:pt>
                <c:pt idx="1">
                  <c:v>986.31</c:v>
                </c:pt>
                <c:pt idx="2">
                  <c:v>967.9</c:v>
                </c:pt>
                <c:pt idx="3">
                  <c:v>991.8</c:v>
                </c:pt>
                <c:pt idx="4">
                  <c:v>970.22</c:v>
                </c:pt>
                <c:pt idx="5">
                  <c:v>990.5</c:v>
                </c:pt>
                <c:pt idx="6">
                  <c:v>981.51</c:v>
                </c:pt>
                <c:pt idx="7">
                  <c:v>987.9</c:v>
                </c:pt>
                <c:pt idx="8">
                  <c:v>993</c:v>
                </c:pt>
                <c:pt idx="9">
                  <c:v>952.81</c:v>
                </c:pt>
                <c:pt idx="10">
                  <c:v>995.1</c:v>
                </c:pt>
                <c:pt idx="11">
                  <c:v>972.81</c:v>
                </c:pt>
                <c:pt idx="12">
                  <c:v>993.81</c:v>
                </c:pt>
                <c:pt idx="13">
                  <c:v>971.71</c:v>
                </c:pt>
                <c:pt idx="14">
                  <c:v>986.61</c:v>
                </c:pt>
                <c:pt idx="15">
                  <c:v>986.61</c:v>
                </c:pt>
                <c:pt idx="16">
                  <c:v>975</c:v>
                </c:pt>
                <c:pt idx="17">
                  <c:v>994.9</c:v>
                </c:pt>
                <c:pt idx="18">
                  <c:v>968.71</c:v>
                </c:pt>
                <c:pt idx="19">
                  <c:v>984.7</c:v>
                </c:pt>
                <c:pt idx="20">
                  <c:v>974.71</c:v>
                </c:pt>
                <c:pt idx="21">
                  <c:v>981.61</c:v>
                </c:pt>
                <c:pt idx="22">
                  <c:v>950.62</c:v>
                </c:pt>
                <c:pt idx="23">
                  <c:v>894.46</c:v>
                </c:pt>
                <c:pt idx="24">
                  <c:v>972.22</c:v>
                </c:pt>
                <c:pt idx="25">
                  <c:v>986</c:v>
                </c:pt>
                <c:pt idx="26">
                  <c:v>978.61</c:v>
                </c:pt>
                <c:pt idx="27">
                  <c:v>972.93</c:v>
                </c:pt>
                <c:pt idx="28">
                  <c:v>992</c:v>
                </c:pt>
                <c:pt idx="29">
                  <c:v>960</c:v>
                </c:pt>
                <c:pt idx="30">
                  <c:v>995.9</c:v>
                </c:pt>
                <c:pt idx="31">
                  <c:v>971.61</c:v>
                </c:pt>
                <c:pt idx="32">
                  <c:v>992.31</c:v>
                </c:pt>
                <c:pt idx="33">
                  <c:v>980.12</c:v>
                </c:pt>
                <c:pt idx="34">
                  <c:v>991</c:v>
                </c:pt>
                <c:pt idx="35">
                  <c:v>991.9</c:v>
                </c:pt>
                <c:pt idx="36">
                  <c:v>979.9</c:v>
                </c:pt>
                <c:pt idx="37">
                  <c:v>996.1</c:v>
                </c:pt>
                <c:pt idx="38">
                  <c:v>980.22</c:v>
                </c:pt>
                <c:pt idx="39">
                  <c:v>987.31</c:v>
                </c:pt>
                <c:pt idx="40">
                  <c:v>976.61</c:v>
                </c:pt>
                <c:pt idx="41">
                  <c:v>990.5</c:v>
                </c:pt>
                <c:pt idx="42">
                  <c:v>994.3</c:v>
                </c:pt>
                <c:pt idx="43">
                  <c:v>982.41</c:v>
                </c:pt>
                <c:pt idx="44">
                  <c:v>998.5</c:v>
                </c:pt>
                <c:pt idx="45">
                  <c:v>977.41</c:v>
                </c:pt>
                <c:pt idx="46">
                  <c:v>999.3</c:v>
                </c:pt>
                <c:pt idx="47">
                  <c:v>975.8</c:v>
                </c:pt>
                <c:pt idx="48">
                  <c:v>986.21</c:v>
                </c:pt>
                <c:pt idx="49">
                  <c:v>976.63</c:v>
                </c:pt>
                <c:pt idx="50">
                  <c:v>974.42</c:v>
                </c:pt>
                <c:pt idx="51">
                  <c:v>1002.7</c:v>
                </c:pt>
                <c:pt idx="52">
                  <c:v>971.81</c:v>
                </c:pt>
                <c:pt idx="53">
                  <c:v>999.3</c:v>
                </c:pt>
                <c:pt idx="54">
                  <c:v>980.31</c:v>
                </c:pt>
                <c:pt idx="55">
                  <c:v>983.31</c:v>
                </c:pt>
                <c:pt idx="56">
                  <c:v>988.11</c:v>
                </c:pt>
                <c:pt idx="57">
                  <c:v>975.61</c:v>
                </c:pt>
                <c:pt idx="58">
                  <c:v>993.9</c:v>
                </c:pt>
                <c:pt idx="59">
                  <c:v>948.15</c:v>
                </c:pt>
                <c:pt idx="60">
                  <c:v>998.2</c:v>
                </c:pt>
                <c:pt idx="61">
                  <c:v>979.31</c:v>
                </c:pt>
                <c:pt idx="62">
                  <c:v>995</c:v>
                </c:pt>
                <c:pt idx="63">
                  <c:v>989.6</c:v>
                </c:pt>
                <c:pt idx="64">
                  <c:v>984</c:v>
                </c:pt>
                <c:pt idx="65">
                  <c:v>997.3</c:v>
                </c:pt>
                <c:pt idx="66">
                  <c:v>969</c:v>
                </c:pt>
                <c:pt idx="67">
                  <c:v>999.9</c:v>
                </c:pt>
                <c:pt idx="68">
                  <c:v>971.61</c:v>
                </c:pt>
                <c:pt idx="69">
                  <c:v>982</c:v>
                </c:pt>
                <c:pt idx="70">
                  <c:v>981.9</c:v>
                </c:pt>
                <c:pt idx="71">
                  <c:v>971</c:v>
                </c:pt>
                <c:pt idx="72">
                  <c:v>994.4</c:v>
                </c:pt>
                <c:pt idx="73">
                  <c:v>976</c:v>
                </c:pt>
                <c:pt idx="74">
                  <c:v>990</c:v>
                </c:pt>
                <c:pt idx="75">
                  <c:v>974.51</c:v>
                </c:pt>
                <c:pt idx="76">
                  <c:v>1005</c:v>
                </c:pt>
                <c:pt idx="77">
                  <c:v>984.41</c:v>
                </c:pt>
                <c:pt idx="78">
                  <c:v>984.11</c:v>
                </c:pt>
                <c:pt idx="79">
                  <c:v>984.11</c:v>
                </c:pt>
                <c:pt idx="80">
                  <c:v>978.41</c:v>
                </c:pt>
                <c:pt idx="81">
                  <c:v>999.8</c:v>
                </c:pt>
                <c:pt idx="82">
                  <c:v>889.91</c:v>
                </c:pt>
                <c:pt idx="83">
                  <c:v>994.4</c:v>
                </c:pt>
                <c:pt idx="84">
                  <c:v>972.51</c:v>
                </c:pt>
                <c:pt idx="85">
                  <c:v>992.7</c:v>
                </c:pt>
                <c:pt idx="86">
                  <c:v>979.61</c:v>
                </c:pt>
                <c:pt idx="87">
                  <c:v>980.22</c:v>
                </c:pt>
                <c:pt idx="88">
                  <c:v>986.82</c:v>
                </c:pt>
                <c:pt idx="89">
                  <c:v>964.55</c:v>
                </c:pt>
                <c:pt idx="90">
                  <c:v>990.31</c:v>
                </c:pt>
                <c:pt idx="91">
                  <c:v>975.73</c:v>
                </c:pt>
                <c:pt idx="92">
                  <c:v>997.7</c:v>
                </c:pt>
                <c:pt idx="93">
                  <c:v>981.12</c:v>
                </c:pt>
                <c:pt idx="94">
                  <c:v>996.7</c:v>
                </c:pt>
                <c:pt idx="95">
                  <c:v>985.31</c:v>
                </c:pt>
                <c:pt idx="96">
                  <c:v>982.71</c:v>
                </c:pt>
                <c:pt idx="97">
                  <c:v>998</c:v>
                </c:pt>
                <c:pt idx="98">
                  <c:v>972.61</c:v>
                </c:pt>
                <c:pt idx="99">
                  <c:v>997.6</c:v>
                </c:pt>
                <c:pt idx="100">
                  <c:v>965.61</c:v>
                </c:pt>
                <c:pt idx="101">
                  <c:v>995.6</c:v>
                </c:pt>
                <c:pt idx="102">
                  <c:v>987.6</c:v>
                </c:pt>
                <c:pt idx="103">
                  <c:v>984.51</c:v>
                </c:pt>
                <c:pt idx="104">
                  <c:v>993.7</c:v>
                </c:pt>
                <c:pt idx="105">
                  <c:v>975.32</c:v>
                </c:pt>
                <c:pt idx="106">
                  <c:v>998.7</c:v>
                </c:pt>
                <c:pt idx="107">
                  <c:v>971.42</c:v>
                </c:pt>
                <c:pt idx="108">
                  <c:v>993.11</c:v>
                </c:pt>
                <c:pt idx="109">
                  <c:v>987.51</c:v>
                </c:pt>
                <c:pt idx="110">
                  <c:v>966.03</c:v>
                </c:pt>
                <c:pt idx="111">
                  <c:v>993.9</c:v>
                </c:pt>
                <c:pt idx="112">
                  <c:v>972.9</c:v>
                </c:pt>
                <c:pt idx="113">
                  <c:v>996.7</c:v>
                </c:pt>
                <c:pt idx="114">
                  <c:v>975.22</c:v>
                </c:pt>
                <c:pt idx="115">
                  <c:v>998.6</c:v>
                </c:pt>
                <c:pt idx="116">
                  <c:v>984.31</c:v>
                </c:pt>
                <c:pt idx="117">
                  <c:v>984.9</c:v>
                </c:pt>
                <c:pt idx="118">
                  <c:v>992.4</c:v>
                </c:pt>
                <c:pt idx="119">
                  <c:v>963.33</c:v>
                </c:pt>
                <c:pt idx="120">
                  <c:v>993.4</c:v>
                </c:pt>
                <c:pt idx="121">
                  <c:v>978.71</c:v>
                </c:pt>
                <c:pt idx="122">
                  <c:v>992.4</c:v>
                </c:pt>
                <c:pt idx="123">
                  <c:v>982.8</c:v>
                </c:pt>
                <c:pt idx="124">
                  <c:v>992.7</c:v>
                </c:pt>
                <c:pt idx="125">
                  <c:v>995.2</c:v>
                </c:pt>
                <c:pt idx="126">
                  <c:v>972.51</c:v>
                </c:pt>
                <c:pt idx="127">
                  <c:v>997.7</c:v>
                </c:pt>
                <c:pt idx="128">
                  <c:v>973</c:v>
                </c:pt>
                <c:pt idx="129">
                  <c:v>999</c:v>
                </c:pt>
                <c:pt idx="130">
                  <c:v>965.9</c:v>
                </c:pt>
                <c:pt idx="131">
                  <c:v>992</c:v>
                </c:pt>
                <c:pt idx="132">
                  <c:v>992.9</c:v>
                </c:pt>
                <c:pt idx="133">
                  <c:v>976.71</c:v>
                </c:pt>
                <c:pt idx="134">
                  <c:v>992</c:v>
                </c:pt>
                <c:pt idx="135">
                  <c:v>975.71</c:v>
                </c:pt>
                <c:pt idx="136">
                  <c:v>1001.2</c:v>
                </c:pt>
                <c:pt idx="137">
                  <c:v>979.51</c:v>
                </c:pt>
                <c:pt idx="138">
                  <c:v>994.8</c:v>
                </c:pt>
                <c:pt idx="139">
                  <c:v>990.5</c:v>
                </c:pt>
                <c:pt idx="140">
                  <c:v>960.62</c:v>
                </c:pt>
                <c:pt idx="141">
                  <c:v>1004.1</c:v>
                </c:pt>
                <c:pt idx="142">
                  <c:v>968.23</c:v>
                </c:pt>
                <c:pt idx="143">
                  <c:v>982.41</c:v>
                </c:pt>
                <c:pt idx="144">
                  <c:v>965.32</c:v>
                </c:pt>
                <c:pt idx="145">
                  <c:v>987.51</c:v>
                </c:pt>
                <c:pt idx="146">
                  <c:v>984.41</c:v>
                </c:pt>
                <c:pt idx="147">
                  <c:v>976.51</c:v>
                </c:pt>
                <c:pt idx="148">
                  <c:v>993.4</c:v>
                </c:pt>
                <c:pt idx="149">
                  <c:v>968.52</c:v>
                </c:pt>
                <c:pt idx="150">
                  <c:v>991.9</c:v>
                </c:pt>
                <c:pt idx="151">
                  <c:v>975.9</c:v>
                </c:pt>
                <c:pt idx="152">
                  <c:v>996.9</c:v>
                </c:pt>
                <c:pt idx="153">
                  <c:v>984.51</c:v>
                </c:pt>
                <c:pt idx="154">
                  <c:v>986.7</c:v>
                </c:pt>
                <c:pt idx="155">
                  <c:v>997.4</c:v>
                </c:pt>
                <c:pt idx="156">
                  <c:v>978.32</c:v>
                </c:pt>
                <c:pt idx="157">
                  <c:v>1001.5</c:v>
                </c:pt>
                <c:pt idx="158">
                  <c:v>971.61</c:v>
                </c:pt>
                <c:pt idx="159">
                  <c:v>993.8</c:v>
                </c:pt>
                <c:pt idx="160">
                  <c:v>964.42</c:v>
                </c:pt>
                <c:pt idx="161">
                  <c:v>990</c:v>
                </c:pt>
                <c:pt idx="162">
                  <c:v>992.11</c:v>
                </c:pt>
                <c:pt idx="163">
                  <c:v>977.9</c:v>
                </c:pt>
                <c:pt idx="164">
                  <c:v>1003.1</c:v>
                </c:pt>
                <c:pt idx="165">
                  <c:v>975.22</c:v>
                </c:pt>
                <c:pt idx="166">
                  <c:v>1003.3</c:v>
                </c:pt>
                <c:pt idx="167">
                  <c:v>984.8</c:v>
                </c:pt>
                <c:pt idx="168">
                  <c:v>985.61</c:v>
                </c:pt>
                <c:pt idx="169">
                  <c:v>992.01</c:v>
                </c:pt>
                <c:pt idx="170">
                  <c:v>961.23</c:v>
                </c:pt>
                <c:pt idx="171">
                  <c:v>837.16</c:v>
                </c:pt>
                <c:pt idx="172">
                  <c:v>769.46</c:v>
                </c:pt>
                <c:pt idx="173">
                  <c:v>814.19</c:v>
                </c:pt>
                <c:pt idx="174">
                  <c:v>900.74</c:v>
                </c:pt>
                <c:pt idx="175">
                  <c:v>918.08</c:v>
                </c:pt>
                <c:pt idx="176">
                  <c:v>875.74</c:v>
                </c:pt>
                <c:pt idx="177">
                  <c:v>933.16</c:v>
                </c:pt>
                <c:pt idx="178">
                  <c:v>876.56</c:v>
                </c:pt>
                <c:pt idx="179">
                  <c:v>928.7</c:v>
                </c:pt>
                <c:pt idx="180">
                  <c:v>871.74</c:v>
                </c:pt>
                <c:pt idx="181">
                  <c:v>906.82</c:v>
                </c:pt>
                <c:pt idx="182">
                  <c:v>969.64</c:v>
                </c:pt>
                <c:pt idx="183">
                  <c:v>986.51</c:v>
                </c:pt>
                <c:pt idx="184">
                  <c:v>969.03</c:v>
                </c:pt>
                <c:pt idx="185">
                  <c:v>994.5</c:v>
                </c:pt>
                <c:pt idx="186">
                  <c:v>975.41</c:v>
                </c:pt>
                <c:pt idx="187">
                  <c:v>994.9</c:v>
                </c:pt>
                <c:pt idx="188">
                  <c:v>976.8</c:v>
                </c:pt>
                <c:pt idx="189">
                  <c:v>970.9</c:v>
                </c:pt>
                <c:pt idx="190">
                  <c:v>973.42</c:v>
                </c:pt>
                <c:pt idx="191">
                  <c:v>977.61</c:v>
                </c:pt>
                <c:pt idx="192">
                  <c:v>994.4</c:v>
                </c:pt>
                <c:pt idx="193">
                  <c:v>969.22</c:v>
                </c:pt>
                <c:pt idx="194">
                  <c:v>996.5</c:v>
                </c:pt>
                <c:pt idx="195">
                  <c:v>971.32</c:v>
                </c:pt>
                <c:pt idx="196">
                  <c:v>877.47</c:v>
                </c:pt>
                <c:pt idx="197">
                  <c:v>976.32</c:v>
                </c:pt>
                <c:pt idx="198">
                  <c:v>995.9</c:v>
                </c:pt>
                <c:pt idx="199">
                  <c:v>981.22</c:v>
                </c:pt>
                <c:pt idx="200">
                  <c:v>985.11</c:v>
                </c:pt>
                <c:pt idx="201">
                  <c:v>996</c:v>
                </c:pt>
                <c:pt idx="202">
                  <c:v>968.13</c:v>
                </c:pt>
                <c:pt idx="203">
                  <c:v>995.4</c:v>
                </c:pt>
                <c:pt idx="204">
                  <c:v>971.71</c:v>
                </c:pt>
                <c:pt idx="205">
                  <c:v>996.4</c:v>
                </c:pt>
                <c:pt idx="206">
                  <c:v>980.51</c:v>
                </c:pt>
                <c:pt idx="207">
                  <c:v>981</c:v>
                </c:pt>
                <c:pt idx="208">
                  <c:v>993.9</c:v>
                </c:pt>
                <c:pt idx="209">
                  <c:v>980</c:v>
                </c:pt>
                <c:pt idx="210">
                  <c:v>982.31</c:v>
                </c:pt>
                <c:pt idx="211">
                  <c:v>971.42</c:v>
                </c:pt>
                <c:pt idx="212">
                  <c:v>997</c:v>
                </c:pt>
                <c:pt idx="213">
                  <c:v>977.71</c:v>
                </c:pt>
                <c:pt idx="214">
                  <c:v>994.3</c:v>
                </c:pt>
                <c:pt idx="215">
                  <c:v>993.3</c:v>
                </c:pt>
                <c:pt idx="216">
                  <c:v>982.92</c:v>
                </c:pt>
                <c:pt idx="217">
                  <c:v>918.72</c:v>
                </c:pt>
                <c:pt idx="218">
                  <c:v>972.13</c:v>
                </c:pt>
                <c:pt idx="219">
                  <c:v>996.2</c:v>
                </c:pt>
                <c:pt idx="220">
                  <c:v>964.04</c:v>
                </c:pt>
                <c:pt idx="221">
                  <c:v>1000</c:v>
                </c:pt>
                <c:pt idx="222">
                  <c:v>980.92</c:v>
                </c:pt>
                <c:pt idx="223">
                  <c:v>995.7</c:v>
                </c:pt>
                <c:pt idx="224">
                  <c:v>996.8</c:v>
                </c:pt>
                <c:pt idx="225">
                  <c:v>977.41</c:v>
                </c:pt>
                <c:pt idx="226">
                  <c:v>999.8</c:v>
                </c:pt>
                <c:pt idx="227">
                  <c:v>969.22</c:v>
                </c:pt>
                <c:pt idx="228">
                  <c:v>991.31</c:v>
                </c:pt>
                <c:pt idx="229">
                  <c:v>978.92</c:v>
                </c:pt>
                <c:pt idx="230">
                  <c:v>983.61</c:v>
                </c:pt>
                <c:pt idx="231">
                  <c:v>971.93</c:v>
                </c:pt>
                <c:pt idx="232">
                  <c:v>975.71</c:v>
                </c:pt>
                <c:pt idx="233">
                  <c:v>958.81</c:v>
                </c:pt>
                <c:pt idx="234">
                  <c:v>972.13</c:v>
                </c:pt>
                <c:pt idx="235">
                  <c:v>997.3</c:v>
                </c:pt>
                <c:pt idx="236">
                  <c:v>973.42</c:v>
                </c:pt>
                <c:pt idx="237">
                  <c:v>994.01</c:v>
                </c:pt>
                <c:pt idx="238">
                  <c:v>974.93</c:v>
                </c:pt>
                <c:pt idx="239">
                  <c:v>984.41</c:v>
                </c:pt>
                <c:pt idx="240">
                  <c:v>997.6</c:v>
                </c:pt>
                <c:pt idx="241">
                  <c:v>962.84</c:v>
                </c:pt>
                <c:pt idx="242">
                  <c:v>984.11</c:v>
                </c:pt>
                <c:pt idx="243">
                  <c:v>972.71</c:v>
                </c:pt>
                <c:pt idx="244">
                  <c:v>1006.2</c:v>
                </c:pt>
                <c:pt idx="245">
                  <c:v>983.72</c:v>
                </c:pt>
                <c:pt idx="246">
                  <c:v>986.11</c:v>
                </c:pt>
                <c:pt idx="247">
                  <c:v>993.21</c:v>
                </c:pt>
                <c:pt idx="248">
                  <c:v>969.03</c:v>
                </c:pt>
                <c:pt idx="249">
                  <c:v>997.2</c:v>
                </c:pt>
                <c:pt idx="250">
                  <c:v>970.03</c:v>
                </c:pt>
                <c:pt idx="251">
                  <c:v>981.92</c:v>
                </c:pt>
                <c:pt idx="252">
                  <c:v>961.52</c:v>
                </c:pt>
                <c:pt idx="253">
                  <c:v>986.52</c:v>
                </c:pt>
                <c:pt idx="254">
                  <c:v>977.41</c:v>
                </c:pt>
                <c:pt idx="255">
                  <c:v>989.71</c:v>
                </c:pt>
                <c:pt idx="256">
                  <c:v>998.2</c:v>
                </c:pt>
                <c:pt idx="257">
                  <c:v>965.94</c:v>
                </c:pt>
                <c:pt idx="258">
                  <c:v>1001.2</c:v>
                </c:pt>
                <c:pt idx="259">
                  <c:v>978.92</c:v>
                </c:pt>
                <c:pt idx="260">
                  <c:v>998.1</c:v>
                </c:pt>
                <c:pt idx="261">
                  <c:v>974.93</c:v>
                </c:pt>
                <c:pt idx="262">
                  <c:v>987.91</c:v>
                </c:pt>
                <c:pt idx="263">
                  <c:v>991.5</c:v>
                </c:pt>
                <c:pt idx="264">
                  <c:v>971.03</c:v>
                </c:pt>
                <c:pt idx="265">
                  <c:v>994.7</c:v>
                </c:pt>
                <c:pt idx="266">
                  <c:v>970.9</c:v>
                </c:pt>
                <c:pt idx="267">
                  <c:v>992.5</c:v>
                </c:pt>
                <c:pt idx="268">
                  <c:v>972.93</c:v>
                </c:pt>
                <c:pt idx="269">
                  <c:v>990</c:v>
                </c:pt>
                <c:pt idx="270">
                  <c:v>992.6</c:v>
                </c:pt>
                <c:pt idx="271">
                  <c:v>962.71</c:v>
                </c:pt>
                <c:pt idx="272">
                  <c:v>994.4</c:v>
                </c:pt>
                <c:pt idx="273">
                  <c:v>972.51</c:v>
                </c:pt>
                <c:pt idx="274">
                  <c:v>996.8</c:v>
                </c:pt>
                <c:pt idx="275">
                  <c:v>972</c:v>
                </c:pt>
                <c:pt idx="276">
                  <c:v>953.71</c:v>
                </c:pt>
                <c:pt idx="277">
                  <c:v>888.29</c:v>
                </c:pt>
                <c:pt idx="278">
                  <c:v>969</c:v>
                </c:pt>
                <c:pt idx="279">
                  <c:v>921.91</c:v>
                </c:pt>
                <c:pt idx="280">
                  <c:v>980.71</c:v>
                </c:pt>
                <c:pt idx="281">
                  <c:v>965.61</c:v>
                </c:pt>
                <c:pt idx="282">
                  <c:v>998.5</c:v>
                </c:pt>
                <c:pt idx="283">
                  <c:v>992.8</c:v>
                </c:pt>
                <c:pt idx="284">
                  <c:v>982.31</c:v>
                </c:pt>
                <c:pt idx="285">
                  <c:v>1004</c:v>
                </c:pt>
                <c:pt idx="286">
                  <c:v>978.9</c:v>
                </c:pt>
                <c:pt idx="287">
                  <c:v>999.1</c:v>
                </c:pt>
                <c:pt idx="288">
                  <c:v>977.93461279461246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C-46B4-B330-A071AE29C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546016"/>
        <c:axId val="1671517696"/>
      </c:lineChart>
      <c:catAx>
        <c:axId val="16715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517696"/>
        <c:crosses val="autoZero"/>
        <c:auto val="1"/>
        <c:lblAlgn val="ctr"/>
        <c:lblOffset val="100"/>
        <c:noMultiLvlLbl val="0"/>
      </c:catAx>
      <c:valAx>
        <c:axId val="16715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5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Wykorzystanie pamięci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MEMORY!$B$1</c:f>
              <c:strCache>
                <c:ptCount val="1"/>
                <c:pt idx="0">
                  <c:v>babylon memory used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MEMORY!$B$2:$B$300</c:f>
              <c:numCache>
                <c:formatCode>General</c:formatCode>
                <c:ptCount val="299"/>
                <c:pt idx="0">
                  <c:v>19.59</c:v>
                </c:pt>
                <c:pt idx="1">
                  <c:v>19.28</c:v>
                </c:pt>
                <c:pt idx="2">
                  <c:v>391.78</c:v>
                </c:pt>
                <c:pt idx="3">
                  <c:v>391.66</c:v>
                </c:pt>
                <c:pt idx="4">
                  <c:v>391.71</c:v>
                </c:pt>
                <c:pt idx="5">
                  <c:v>399.73</c:v>
                </c:pt>
                <c:pt idx="6">
                  <c:v>397.48</c:v>
                </c:pt>
                <c:pt idx="7">
                  <c:v>397.65</c:v>
                </c:pt>
                <c:pt idx="8">
                  <c:v>398.07</c:v>
                </c:pt>
                <c:pt idx="9">
                  <c:v>398.63</c:v>
                </c:pt>
                <c:pt idx="10">
                  <c:v>398.97</c:v>
                </c:pt>
                <c:pt idx="11">
                  <c:v>399.47</c:v>
                </c:pt>
                <c:pt idx="12">
                  <c:v>399.9</c:v>
                </c:pt>
                <c:pt idx="13">
                  <c:v>400.26</c:v>
                </c:pt>
                <c:pt idx="14">
                  <c:v>400.66</c:v>
                </c:pt>
                <c:pt idx="15">
                  <c:v>401.16</c:v>
                </c:pt>
                <c:pt idx="16">
                  <c:v>401.58</c:v>
                </c:pt>
                <c:pt idx="17">
                  <c:v>401.93</c:v>
                </c:pt>
                <c:pt idx="18">
                  <c:v>402.38</c:v>
                </c:pt>
                <c:pt idx="19">
                  <c:v>402.8</c:v>
                </c:pt>
                <c:pt idx="20">
                  <c:v>396.83</c:v>
                </c:pt>
                <c:pt idx="21">
                  <c:v>397.16</c:v>
                </c:pt>
                <c:pt idx="22">
                  <c:v>397.56</c:v>
                </c:pt>
                <c:pt idx="23">
                  <c:v>397.84</c:v>
                </c:pt>
                <c:pt idx="24">
                  <c:v>398.28</c:v>
                </c:pt>
                <c:pt idx="25">
                  <c:v>398.56</c:v>
                </c:pt>
                <c:pt idx="26">
                  <c:v>399.02</c:v>
                </c:pt>
                <c:pt idx="27">
                  <c:v>399.34</c:v>
                </c:pt>
                <c:pt idx="28">
                  <c:v>399.74</c:v>
                </c:pt>
                <c:pt idx="29">
                  <c:v>400.04</c:v>
                </c:pt>
                <c:pt idx="30">
                  <c:v>400.48</c:v>
                </c:pt>
                <c:pt idx="31">
                  <c:v>400.8</c:v>
                </c:pt>
                <c:pt idx="32">
                  <c:v>401.23</c:v>
                </c:pt>
                <c:pt idx="33">
                  <c:v>401.56</c:v>
                </c:pt>
                <c:pt idx="34">
                  <c:v>401.88</c:v>
                </c:pt>
                <c:pt idx="35">
                  <c:v>402.23</c:v>
                </c:pt>
                <c:pt idx="36">
                  <c:v>402.65</c:v>
                </c:pt>
                <c:pt idx="37">
                  <c:v>402.95</c:v>
                </c:pt>
                <c:pt idx="38">
                  <c:v>396.98</c:v>
                </c:pt>
                <c:pt idx="39">
                  <c:v>397.27</c:v>
                </c:pt>
                <c:pt idx="40">
                  <c:v>397.7</c:v>
                </c:pt>
                <c:pt idx="41">
                  <c:v>398.05</c:v>
                </c:pt>
                <c:pt idx="42">
                  <c:v>398.48</c:v>
                </c:pt>
                <c:pt idx="43">
                  <c:v>186.27</c:v>
                </c:pt>
                <c:pt idx="44">
                  <c:v>186.61</c:v>
                </c:pt>
                <c:pt idx="45">
                  <c:v>187.01</c:v>
                </c:pt>
                <c:pt idx="46">
                  <c:v>187.42</c:v>
                </c:pt>
                <c:pt idx="47">
                  <c:v>187.82</c:v>
                </c:pt>
                <c:pt idx="48">
                  <c:v>188.26</c:v>
                </c:pt>
                <c:pt idx="49">
                  <c:v>188.64</c:v>
                </c:pt>
                <c:pt idx="50">
                  <c:v>182.69</c:v>
                </c:pt>
                <c:pt idx="51">
                  <c:v>183.06</c:v>
                </c:pt>
                <c:pt idx="52">
                  <c:v>183.46</c:v>
                </c:pt>
                <c:pt idx="53">
                  <c:v>183.84</c:v>
                </c:pt>
                <c:pt idx="54">
                  <c:v>184.12</c:v>
                </c:pt>
                <c:pt idx="55">
                  <c:v>184.55</c:v>
                </c:pt>
                <c:pt idx="56">
                  <c:v>185.01</c:v>
                </c:pt>
                <c:pt idx="57">
                  <c:v>185.42</c:v>
                </c:pt>
                <c:pt idx="58">
                  <c:v>185.8</c:v>
                </c:pt>
                <c:pt idx="59">
                  <c:v>186.24</c:v>
                </c:pt>
                <c:pt idx="60">
                  <c:v>186.67</c:v>
                </c:pt>
                <c:pt idx="61">
                  <c:v>185.62</c:v>
                </c:pt>
                <c:pt idx="62">
                  <c:v>186.06</c:v>
                </c:pt>
                <c:pt idx="63">
                  <c:v>186.52</c:v>
                </c:pt>
                <c:pt idx="64">
                  <c:v>186.84</c:v>
                </c:pt>
                <c:pt idx="65">
                  <c:v>187.32</c:v>
                </c:pt>
                <c:pt idx="66">
                  <c:v>187.76</c:v>
                </c:pt>
                <c:pt idx="67">
                  <c:v>188.22</c:v>
                </c:pt>
                <c:pt idx="68">
                  <c:v>182.1</c:v>
                </c:pt>
                <c:pt idx="69">
                  <c:v>182.5</c:v>
                </c:pt>
                <c:pt idx="70">
                  <c:v>182.9</c:v>
                </c:pt>
                <c:pt idx="71">
                  <c:v>183.24</c:v>
                </c:pt>
                <c:pt idx="72">
                  <c:v>183.69</c:v>
                </c:pt>
                <c:pt idx="73">
                  <c:v>184.14</c:v>
                </c:pt>
                <c:pt idx="74">
                  <c:v>184.46</c:v>
                </c:pt>
                <c:pt idx="75">
                  <c:v>184.94</c:v>
                </c:pt>
                <c:pt idx="76">
                  <c:v>185.36</c:v>
                </c:pt>
                <c:pt idx="77">
                  <c:v>185.87</c:v>
                </c:pt>
                <c:pt idx="78">
                  <c:v>186.31</c:v>
                </c:pt>
                <c:pt idx="79">
                  <c:v>186.79</c:v>
                </c:pt>
                <c:pt idx="80">
                  <c:v>187.95</c:v>
                </c:pt>
                <c:pt idx="81">
                  <c:v>182.05</c:v>
                </c:pt>
                <c:pt idx="82">
                  <c:v>182.47</c:v>
                </c:pt>
                <c:pt idx="83">
                  <c:v>182.96</c:v>
                </c:pt>
                <c:pt idx="84">
                  <c:v>183.31</c:v>
                </c:pt>
                <c:pt idx="85">
                  <c:v>183.75</c:v>
                </c:pt>
                <c:pt idx="86">
                  <c:v>184.24</c:v>
                </c:pt>
                <c:pt idx="87">
                  <c:v>184.77</c:v>
                </c:pt>
                <c:pt idx="88">
                  <c:v>185.24</c:v>
                </c:pt>
                <c:pt idx="89">
                  <c:v>185.68</c:v>
                </c:pt>
                <c:pt idx="90">
                  <c:v>186.19</c:v>
                </c:pt>
                <c:pt idx="91">
                  <c:v>186.59</c:v>
                </c:pt>
                <c:pt idx="92">
                  <c:v>187.09</c:v>
                </c:pt>
                <c:pt idx="93">
                  <c:v>187.53</c:v>
                </c:pt>
                <c:pt idx="94">
                  <c:v>187.91</c:v>
                </c:pt>
                <c:pt idx="95">
                  <c:v>188.33</c:v>
                </c:pt>
                <c:pt idx="96">
                  <c:v>182.41</c:v>
                </c:pt>
                <c:pt idx="97">
                  <c:v>182.82</c:v>
                </c:pt>
                <c:pt idx="98">
                  <c:v>184.1</c:v>
                </c:pt>
                <c:pt idx="99">
                  <c:v>184.49</c:v>
                </c:pt>
                <c:pt idx="100">
                  <c:v>184.93</c:v>
                </c:pt>
                <c:pt idx="101">
                  <c:v>185.34</c:v>
                </c:pt>
                <c:pt idx="102">
                  <c:v>185.86</c:v>
                </c:pt>
                <c:pt idx="103">
                  <c:v>186.26</c:v>
                </c:pt>
                <c:pt idx="104">
                  <c:v>186.69</c:v>
                </c:pt>
                <c:pt idx="105">
                  <c:v>187.15</c:v>
                </c:pt>
                <c:pt idx="106">
                  <c:v>187.65</c:v>
                </c:pt>
                <c:pt idx="107">
                  <c:v>188.07</c:v>
                </c:pt>
                <c:pt idx="108">
                  <c:v>182.24</c:v>
                </c:pt>
                <c:pt idx="109">
                  <c:v>182.69</c:v>
                </c:pt>
                <c:pt idx="110">
                  <c:v>183.23</c:v>
                </c:pt>
                <c:pt idx="111">
                  <c:v>183.66</c:v>
                </c:pt>
                <c:pt idx="112">
                  <c:v>184.15</c:v>
                </c:pt>
                <c:pt idx="113">
                  <c:v>184.58</c:v>
                </c:pt>
                <c:pt idx="114">
                  <c:v>184.98</c:v>
                </c:pt>
                <c:pt idx="115">
                  <c:v>185.36</c:v>
                </c:pt>
                <c:pt idx="116">
                  <c:v>185.92</c:v>
                </c:pt>
                <c:pt idx="117">
                  <c:v>187.1</c:v>
                </c:pt>
                <c:pt idx="118">
                  <c:v>187.63</c:v>
                </c:pt>
                <c:pt idx="119">
                  <c:v>188.03</c:v>
                </c:pt>
                <c:pt idx="120">
                  <c:v>182.17</c:v>
                </c:pt>
                <c:pt idx="121">
                  <c:v>182.58</c:v>
                </c:pt>
                <c:pt idx="122">
                  <c:v>183.09</c:v>
                </c:pt>
                <c:pt idx="123">
                  <c:v>183.48</c:v>
                </c:pt>
                <c:pt idx="124">
                  <c:v>183.93</c:v>
                </c:pt>
                <c:pt idx="125">
                  <c:v>184.41</c:v>
                </c:pt>
                <c:pt idx="126">
                  <c:v>184.93</c:v>
                </c:pt>
                <c:pt idx="127">
                  <c:v>185.32</c:v>
                </c:pt>
                <c:pt idx="128">
                  <c:v>185.84</c:v>
                </c:pt>
                <c:pt idx="129">
                  <c:v>186.24</c:v>
                </c:pt>
                <c:pt idx="130">
                  <c:v>186.69</c:v>
                </c:pt>
                <c:pt idx="131">
                  <c:v>187.08</c:v>
                </c:pt>
                <c:pt idx="132">
                  <c:v>187.63</c:v>
                </c:pt>
                <c:pt idx="133">
                  <c:v>188.08</c:v>
                </c:pt>
                <c:pt idx="134">
                  <c:v>182.09</c:v>
                </c:pt>
                <c:pt idx="135">
                  <c:v>183.36</c:v>
                </c:pt>
                <c:pt idx="136">
                  <c:v>183.89</c:v>
                </c:pt>
                <c:pt idx="137">
                  <c:v>184.31</c:v>
                </c:pt>
                <c:pt idx="138">
                  <c:v>184.85</c:v>
                </c:pt>
                <c:pt idx="139">
                  <c:v>185.25</c:v>
                </c:pt>
                <c:pt idx="140">
                  <c:v>185.73</c:v>
                </c:pt>
                <c:pt idx="141">
                  <c:v>186.18</c:v>
                </c:pt>
                <c:pt idx="142">
                  <c:v>186.66</c:v>
                </c:pt>
                <c:pt idx="143">
                  <c:v>187.06</c:v>
                </c:pt>
                <c:pt idx="144">
                  <c:v>187.48</c:v>
                </c:pt>
                <c:pt idx="145">
                  <c:v>187.82</c:v>
                </c:pt>
                <c:pt idx="146">
                  <c:v>188.32</c:v>
                </c:pt>
                <c:pt idx="147">
                  <c:v>182.42</c:v>
                </c:pt>
                <c:pt idx="148">
                  <c:v>182.95</c:v>
                </c:pt>
                <c:pt idx="149">
                  <c:v>183.38</c:v>
                </c:pt>
                <c:pt idx="150">
                  <c:v>183.84</c:v>
                </c:pt>
                <c:pt idx="151">
                  <c:v>184.26</c:v>
                </c:pt>
                <c:pt idx="152">
                  <c:v>184.73</c:v>
                </c:pt>
                <c:pt idx="153">
                  <c:v>185.13</c:v>
                </c:pt>
                <c:pt idx="154">
                  <c:v>186.81</c:v>
                </c:pt>
                <c:pt idx="155">
                  <c:v>187.2</c:v>
                </c:pt>
                <c:pt idx="156">
                  <c:v>187.67</c:v>
                </c:pt>
                <c:pt idx="157">
                  <c:v>188.05</c:v>
                </c:pt>
                <c:pt idx="158">
                  <c:v>182.15</c:v>
                </c:pt>
                <c:pt idx="159">
                  <c:v>182.58</c:v>
                </c:pt>
                <c:pt idx="160">
                  <c:v>183.07</c:v>
                </c:pt>
                <c:pt idx="161">
                  <c:v>183.51</c:v>
                </c:pt>
                <c:pt idx="162">
                  <c:v>184</c:v>
                </c:pt>
                <c:pt idx="163">
                  <c:v>184.39</c:v>
                </c:pt>
                <c:pt idx="164">
                  <c:v>184.81</c:v>
                </c:pt>
                <c:pt idx="165">
                  <c:v>185.22</c:v>
                </c:pt>
                <c:pt idx="166">
                  <c:v>185.72</c:v>
                </c:pt>
                <c:pt idx="167">
                  <c:v>186.19</c:v>
                </c:pt>
                <c:pt idx="168">
                  <c:v>186.69</c:v>
                </c:pt>
                <c:pt idx="169">
                  <c:v>187.18</c:v>
                </c:pt>
                <c:pt idx="170">
                  <c:v>187.62</c:v>
                </c:pt>
                <c:pt idx="171">
                  <c:v>188.09</c:v>
                </c:pt>
                <c:pt idx="172">
                  <c:v>183.38</c:v>
                </c:pt>
                <c:pt idx="173">
                  <c:v>183.85</c:v>
                </c:pt>
                <c:pt idx="174">
                  <c:v>184.29</c:v>
                </c:pt>
                <c:pt idx="175">
                  <c:v>184.63</c:v>
                </c:pt>
                <c:pt idx="176">
                  <c:v>185.09</c:v>
                </c:pt>
                <c:pt idx="177">
                  <c:v>185.53</c:v>
                </c:pt>
                <c:pt idx="178">
                  <c:v>185.95</c:v>
                </c:pt>
                <c:pt idx="179">
                  <c:v>186.46</c:v>
                </c:pt>
                <c:pt idx="180">
                  <c:v>186.89</c:v>
                </c:pt>
                <c:pt idx="181">
                  <c:v>187.38</c:v>
                </c:pt>
                <c:pt idx="182">
                  <c:v>187.82</c:v>
                </c:pt>
                <c:pt idx="183">
                  <c:v>188.34</c:v>
                </c:pt>
                <c:pt idx="184">
                  <c:v>182.38</c:v>
                </c:pt>
                <c:pt idx="185">
                  <c:v>182.78</c:v>
                </c:pt>
                <c:pt idx="186">
                  <c:v>183.26</c:v>
                </c:pt>
                <c:pt idx="187">
                  <c:v>183.82</c:v>
                </c:pt>
                <c:pt idx="188">
                  <c:v>184.2</c:v>
                </c:pt>
                <c:pt idx="189">
                  <c:v>184.7</c:v>
                </c:pt>
                <c:pt idx="190">
                  <c:v>185.12</c:v>
                </c:pt>
                <c:pt idx="191">
                  <c:v>186.44</c:v>
                </c:pt>
                <c:pt idx="192">
                  <c:v>186.78</c:v>
                </c:pt>
                <c:pt idx="193">
                  <c:v>187.23</c:v>
                </c:pt>
                <c:pt idx="194">
                  <c:v>187.6</c:v>
                </c:pt>
                <c:pt idx="195">
                  <c:v>187.97</c:v>
                </c:pt>
                <c:pt idx="196">
                  <c:v>188.35</c:v>
                </c:pt>
                <c:pt idx="197">
                  <c:v>182.42</c:v>
                </c:pt>
                <c:pt idx="198">
                  <c:v>182.75</c:v>
                </c:pt>
                <c:pt idx="199">
                  <c:v>183.2</c:v>
                </c:pt>
                <c:pt idx="200">
                  <c:v>183.55</c:v>
                </c:pt>
                <c:pt idx="201">
                  <c:v>184.02</c:v>
                </c:pt>
                <c:pt idx="202">
                  <c:v>184.33</c:v>
                </c:pt>
                <c:pt idx="203">
                  <c:v>184.77</c:v>
                </c:pt>
                <c:pt idx="204">
                  <c:v>185.03</c:v>
                </c:pt>
                <c:pt idx="205">
                  <c:v>185.33</c:v>
                </c:pt>
                <c:pt idx="206">
                  <c:v>185.77</c:v>
                </c:pt>
                <c:pt idx="207">
                  <c:v>186.21</c:v>
                </c:pt>
                <c:pt idx="208">
                  <c:v>186.66</c:v>
                </c:pt>
                <c:pt idx="209">
                  <c:v>187.07</c:v>
                </c:pt>
                <c:pt idx="210">
                  <c:v>188.38</c:v>
                </c:pt>
                <c:pt idx="211">
                  <c:v>182.39</c:v>
                </c:pt>
                <c:pt idx="212">
                  <c:v>182.81</c:v>
                </c:pt>
                <c:pt idx="213">
                  <c:v>183.23</c:v>
                </c:pt>
                <c:pt idx="214">
                  <c:v>183.58</c:v>
                </c:pt>
                <c:pt idx="215">
                  <c:v>183.87</c:v>
                </c:pt>
                <c:pt idx="216">
                  <c:v>184.3</c:v>
                </c:pt>
                <c:pt idx="217">
                  <c:v>184.65</c:v>
                </c:pt>
                <c:pt idx="218">
                  <c:v>185.07</c:v>
                </c:pt>
                <c:pt idx="219">
                  <c:v>185.42</c:v>
                </c:pt>
                <c:pt idx="220">
                  <c:v>185.88</c:v>
                </c:pt>
                <c:pt idx="221">
                  <c:v>186.26</c:v>
                </c:pt>
                <c:pt idx="222">
                  <c:v>186.7</c:v>
                </c:pt>
                <c:pt idx="223">
                  <c:v>187.09</c:v>
                </c:pt>
                <c:pt idx="224">
                  <c:v>187.55</c:v>
                </c:pt>
                <c:pt idx="225">
                  <c:v>187.83</c:v>
                </c:pt>
                <c:pt idx="226">
                  <c:v>188.29</c:v>
                </c:pt>
                <c:pt idx="227">
                  <c:v>182.31</c:v>
                </c:pt>
                <c:pt idx="228">
                  <c:v>183.67</c:v>
                </c:pt>
                <c:pt idx="229">
                  <c:v>184.07</c:v>
                </c:pt>
                <c:pt idx="230">
                  <c:v>184.56</c:v>
                </c:pt>
                <c:pt idx="231">
                  <c:v>184.94</c:v>
                </c:pt>
                <c:pt idx="232">
                  <c:v>185.41</c:v>
                </c:pt>
                <c:pt idx="233">
                  <c:v>185.8</c:v>
                </c:pt>
                <c:pt idx="234">
                  <c:v>186.23</c:v>
                </c:pt>
                <c:pt idx="235">
                  <c:v>186.52</c:v>
                </c:pt>
                <c:pt idx="236">
                  <c:v>186.99</c:v>
                </c:pt>
                <c:pt idx="237">
                  <c:v>187.35</c:v>
                </c:pt>
                <c:pt idx="238">
                  <c:v>187.81</c:v>
                </c:pt>
                <c:pt idx="239">
                  <c:v>188.19</c:v>
                </c:pt>
                <c:pt idx="240">
                  <c:v>182.23</c:v>
                </c:pt>
                <c:pt idx="241">
                  <c:v>182.58</c:v>
                </c:pt>
                <c:pt idx="242">
                  <c:v>182.84</c:v>
                </c:pt>
                <c:pt idx="243">
                  <c:v>183.2</c:v>
                </c:pt>
                <c:pt idx="244">
                  <c:v>183.72</c:v>
                </c:pt>
                <c:pt idx="245">
                  <c:v>184.03</c:v>
                </c:pt>
                <c:pt idx="246">
                  <c:v>184.56</c:v>
                </c:pt>
                <c:pt idx="247">
                  <c:v>185.57</c:v>
                </c:pt>
                <c:pt idx="248">
                  <c:v>186.06</c:v>
                </c:pt>
                <c:pt idx="249">
                  <c:v>186.44</c:v>
                </c:pt>
                <c:pt idx="250">
                  <c:v>186.89</c:v>
                </c:pt>
                <c:pt idx="251">
                  <c:v>187.25</c:v>
                </c:pt>
                <c:pt idx="252">
                  <c:v>187.74</c:v>
                </c:pt>
                <c:pt idx="253">
                  <c:v>188.12</c:v>
                </c:pt>
                <c:pt idx="254">
                  <c:v>182.2</c:v>
                </c:pt>
                <c:pt idx="255">
                  <c:v>182.5</c:v>
                </c:pt>
                <c:pt idx="256">
                  <c:v>182.98</c:v>
                </c:pt>
                <c:pt idx="257">
                  <c:v>183.37</c:v>
                </c:pt>
                <c:pt idx="258">
                  <c:v>183.86</c:v>
                </c:pt>
                <c:pt idx="259">
                  <c:v>184.2</c:v>
                </c:pt>
                <c:pt idx="260">
                  <c:v>184.65</c:v>
                </c:pt>
                <c:pt idx="261">
                  <c:v>185.08</c:v>
                </c:pt>
                <c:pt idx="262">
                  <c:v>185.54</c:v>
                </c:pt>
                <c:pt idx="263">
                  <c:v>185.92</c:v>
                </c:pt>
                <c:pt idx="264">
                  <c:v>186.41</c:v>
                </c:pt>
                <c:pt idx="265">
                  <c:v>186.62</c:v>
                </c:pt>
                <c:pt idx="266">
                  <c:v>182.01</c:v>
                </c:pt>
                <c:pt idx="267">
                  <c:v>182.38</c:v>
                </c:pt>
                <c:pt idx="268">
                  <c:v>182.87</c:v>
                </c:pt>
                <c:pt idx="269">
                  <c:v>183.26</c:v>
                </c:pt>
                <c:pt idx="270">
                  <c:v>183.74</c:v>
                </c:pt>
                <c:pt idx="271">
                  <c:v>184.1</c:v>
                </c:pt>
                <c:pt idx="272">
                  <c:v>184.61</c:v>
                </c:pt>
                <c:pt idx="273">
                  <c:v>184.89</c:v>
                </c:pt>
                <c:pt idx="274">
                  <c:v>185.35</c:v>
                </c:pt>
                <c:pt idx="275">
                  <c:v>185.57</c:v>
                </c:pt>
                <c:pt idx="276">
                  <c:v>186.07</c:v>
                </c:pt>
                <c:pt idx="277">
                  <c:v>186.43</c:v>
                </c:pt>
                <c:pt idx="278">
                  <c:v>186.87</c:v>
                </c:pt>
                <c:pt idx="279">
                  <c:v>187.21</c:v>
                </c:pt>
                <c:pt idx="280">
                  <c:v>187.72</c:v>
                </c:pt>
                <c:pt idx="281">
                  <c:v>188.14</c:v>
                </c:pt>
                <c:pt idx="282">
                  <c:v>182.27</c:v>
                </c:pt>
                <c:pt idx="283">
                  <c:v>182.7</c:v>
                </c:pt>
                <c:pt idx="284">
                  <c:v>184.39</c:v>
                </c:pt>
                <c:pt idx="285">
                  <c:v>184.69</c:v>
                </c:pt>
                <c:pt idx="286">
                  <c:v>185.17</c:v>
                </c:pt>
                <c:pt idx="287">
                  <c:v>185.52</c:v>
                </c:pt>
                <c:pt idx="288">
                  <c:v>186.02</c:v>
                </c:pt>
                <c:pt idx="289">
                  <c:v>186.41</c:v>
                </c:pt>
                <c:pt idx="290">
                  <c:v>186.93</c:v>
                </c:pt>
                <c:pt idx="291">
                  <c:v>187.3</c:v>
                </c:pt>
                <c:pt idx="292">
                  <c:v>187.75</c:v>
                </c:pt>
                <c:pt idx="293">
                  <c:v>188.13</c:v>
                </c:pt>
                <c:pt idx="294">
                  <c:v>182.2</c:v>
                </c:pt>
                <c:pt idx="295">
                  <c:v>182.53</c:v>
                </c:pt>
                <c:pt idx="296">
                  <c:v>182.96</c:v>
                </c:pt>
                <c:pt idx="297">
                  <c:v>213.66205387205372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7DA-A397-FAB5344FD90D}"/>
            </c:ext>
          </c:extLst>
        </c:ser>
        <c:ser>
          <c:idx val="1"/>
          <c:order val="1"/>
          <c:tx>
            <c:strRef>
              <c:f>MEMORY!$F$1</c:f>
              <c:strCache>
                <c:ptCount val="1"/>
                <c:pt idx="0">
                  <c:v>three memory used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MEMORY!$F$2:$F$300</c:f>
              <c:numCache>
                <c:formatCode>General</c:formatCode>
                <c:ptCount val="299"/>
                <c:pt idx="0">
                  <c:v>459.66</c:v>
                </c:pt>
                <c:pt idx="1">
                  <c:v>18.46</c:v>
                </c:pt>
                <c:pt idx="2">
                  <c:v>37.090000000000003</c:v>
                </c:pt>
                <c:pt idx="3">
                  <c:v>431</c:v>
                </c:pt>
                <c:pt idx="4">
                  <c:v>431.01</c:v>
                </c:pt>
                <c:pt idx="5">
                  <c:v>535.41</c:v>
                </c:pt>
                <c:pt idx="6">
                  <c:v>535.62</c:v>
                </c:pt>
                <c:pt idx="7">
                  <c:v>9.18</c:v>
                </c:pt>
                <c:pt idx="8">
                  <c:v>11.57</c:v>
                </c:pt>
                <c:pt idx="9">
                  <c:v>13.64</c:v>
                </c:pt>
                <c:pt idx="10">
                  <c:v>10.62</c:v>
                </c:pt>
                <c:pt idx="11">
                  <c:v>12.76</c:v>
                </c:pt>
                <c:pt idx="12">
                  <c:v>15.57</c:v>
                </c:pt>
                <c:pt idx="13">
                  <c:v>10.74</c:v>
                </c:pt>
                <c:pt idx="14">
                  <c:v>12.43</c:v>
                </c:pt>
                <c:pt idx="15">
                  <c:v>9.1300000000000008</c:v>
                </c:pt>
                <c:pt idx="16">
                  <c:v>13.1</c:v>
                </c:pt>
                <c:pt idx="17">
                  <c:v>13.51</c:v>
                </c:pt>
                <c:pt idx="18">
                  <c:v>10.46</c:v>
                </c:pt>
                <c:pt idx="19">
                  <c:v>13.71</c:v>
                </c:pt>
                <c:pt idx="20">
                  <c:v>16.079999999999998</c:v>
                </c:pt>
                <c:pt idx="21">
                  <c:v>9.86</c:v>
                </c:pt>
                <c:pt idx="22">
                  <c:v>14.61</c:v>
                </c:pt>
                <c:pt idx="23">
                  <c:v>14.09</c:v>
                </c:pt>
                <c:pt idx="24">
                  <c:v>11.78</c:v>
                </c:pt>
                <c:pt idx="25">
                  <c:v>12.73</c:v>
                </c:pt>
                <c:pt idx="26">
                  <c:v>16.13</c:v>
                </c:pt>
                <c:pt idx="27">
                  <c:v>12.08</c:v>
                </c:pt>
                <c:pt idx="28">
                  <c:v>14.29</c:v>
                </c:pt>
                <c:pt idx="29">
                  <c:v>16.420000000000002</c:v>
                </c:pt>
                <c:pt idx="30">
                  <c:v>12.09</c:v>
                </c:pt>
                <c:pt idx="31">
                  <c:v>14.85</c:v>
                </c:pt>
                <c:pt idx="32">
                  <c:v>16.260000000000002</c:v>
                </c:pt>
                <c:pt idx="33">
                  <c:v>9.77</c:v>
                </c:pt>
                <c:pt idx="34">
                  <c:v>12.43</c:v>
                </c:pt>
                <c:pt idx="35">
                  <c:v>16.559999999999999</c:v>
                </c:pt>
                <c:pt idx="36">
                  <c:v>10.53</c:v>
                </c:pt>
                <c:pt idx="37">
                  <c:v>13.86</c:v>
                </c:pt>
                <c:pt idx="38">
                  <c:v>14.57</c:v>
                </c:pt>
                <c:pt idx="39">
                  <c:v>10.16</c:v>
                </c:pt>
                <c:pt idx="40">
                  <c:v>12.18</c:v>
                </c:pt>
                <c:pt idx="41">
                  <c:v>8.59</c:v>
                </c:pt>
                <c:pt idx="42">
                  <c:v>10.49</c:v>
                </c:pt>
                <c:pt idx="43">
                  <c:v>14.39</c:v>
                </c:pt>
                <c:pt idx="44">
                  <c:v>9.11</c:v>
                </c:pt>
                <c:pt idx="45">
                  <c:v>11.37</c:v>
                </c:pt>
                <c:pt idx="46">
                  <c:v>14.42</c:v>
                </c:pt>
                <c:pt idx="47">
                  <c:v>11.3</c:v>
                </c:pt>
                <c:pt idx="48">
                  <c:v>13.65</c:v>
                </c:pt>
                <c:pt idx="49">
                  <c:v>15.24</c:v>
                </c:pt>
                <c:pt idx="50">
                  <c:v>11.28</c:v>
                </c:pt>
                <c:pt idx="51">
                  <c:v>12.34</c:v>
                </c:pt>
                <c:pt idx="52">
                  <c:v>14.96</c:v>
                </c:pt>
                <c:pt idx="53">
                  <c:v>9.85</c:v>
                </c:pt>
                <c:pt idx="54">
                  <c:v>12.3</c:v>
                </c:pt>
                <c:pt idx="55">
                  <c:v>15.8</c:v>
                </c:pt>
                <c:pt idx="56">
                  <c:v>10.27</c:v>
                </c:pt>
                <c:pt idx="57">
                  <c:v>14.01</c:v>
                </c:pt>
                <c:pt idx="58">
                  <c:v>13.57</c:v>
                </c:pt>
                <c:pt idx="59">
                  <c:v>9.59</c:v>
                </c:pt>
                <c:pt idx="60">
                  <c:v>13.65</c:v>
                </c:pt>
                <c:pt idx="61">
                  <c:v>14.14</c:v>
                </c:pt>
                <c:pt idx="62">
                  <c:v>17.829999999999998</c:v>
                </c:pt>
                <c:pt idx="63">
                  <c:v>16.93</c:v>
                </c:pt>
                <c:pt idx="64">
                  <c:v>11.51</c:v>
                </c:pt>
                <c:pt idx="65">
                  <c:v>15.7</c:v>
                </c:pt>
                <c:pt idx="66">
                  <c:v>14.21</c:v>
                </c:pt>
                <c:pt idx="67">
                  <c:v>10.8</c:v>
                </c:pt>
                <c:pt idx="68">
                  <c:v>14.51</c:v>
                </c:pt>
                <c:pt idx="69">
                  <c:v>8.6</c:v>
                </c:pt>
                <c:pt idx="70">
                  <c:v>14.49</c:v>
                </c:pt>
                <c:pt idx="71">
                  <c:v>18.3</c:v>
                </c:pt>
                <c:pt idx="72">
                  <c:v>10.37</c:v>
                </c:pt>
                <c:pt idx="73">
                  <c:v>15.45</c:v>
                </c:pt>
                <c:pt idx="74">
                  <c:v>13.02</c:v>
                </c:pt>
                <c:pt idx="75">
                  <c:v>9.6199999999999992</c:v>
                </c:pt>
                <c:pt idx="76">
                  <c:v>13.27</c:v>
                </c:pt>
                <c:pt idx="77">
                  <c:v>18.28</c:v>
                </c:pt>
                <c:pt idx="78">
                  <c:v>14.26</c:v>
                </c:pt>
                <c:pt idx="79">
                  <c:v>12.76</c:v>
                </c:pt>
                <c:pt idx="80">
                  <c:v>15.77</c:v>
                </c:pt>
                <c:pt idx="81">
                  <c:v>9.7100000000000009</c:v>
                </c:pt>
                <c:pt idx="82">
                  <c:v>15.24</c:v>
                </c:pt>
                <c:pt idx="83">
                  <c:v>18.11</c:v>
                </c:pt>
                <c:pt idx="84">
                  <c:v>12.34</c:v>
                </c:pt>
                <c:pt idx="85">
                  <c:v>16.559999999999999</c:v>
                </c:pt>
                <c:pt idx="86">
                  <c:v>15.77</c:v>
                </c:pt>
                <c:pt idx="87">
                  <c:v>14.46</c:v>
                </c:pt>
                <c:pt idx="88">
                  <c:v>11.51</c:v>
                </c:pt>
                <c:pt idx="89">
                  <c:v>17.329999999999998</c:v>
                </c:pt>
                <c:pt idx="90">
                  <c:v>15.29</c:v>
                </c:pt>
                <c:pt idx="91">
                  <c:v>13.6</c:v>
                </c:pt>
                <c:pt idx="92">
                  <c:v>16.96</c:v>
                </c:pt>
                <c:pt idx="93">
                  <c:v>9.67</c:v>
                </c:pt>
                <c:pt idx="94">
                  <c:v>12.65</c:v>
                </c:pt>
                <c:pt idx="95">
                  <c:v>17.89</c:v>
                </c:pt>
                <c:pt idx="96">
                  <c:v>14.91</c:v>
                </c:pt>
                <c:pt idx="97">
                  <c:v>12.53</c:v>
                </c:pt>
                <c:pt idx="98">
                  <c:v>16.53</c:v>
                </c:pt>
                <c:pt idx="99">
                  <c:v>14.3</c:v>
                </c:pt>
                <c:pt idx="100">
                  <c:v>14.12</c:v>
                </c:pt>
                <c:pt idx="101">
                  <c:v>8.44</c:v>
                </c:pt>
                <c:pt idx="102">
                  <c:v>14.23</c:v>
                </c:pt>
                <c:pt idx="103">
                  <c:v>18.37</c:v>
                </c:pt>
                <c:pt idx="104">
                  <c:v>9.66</c:v>
                </c:pt>
                <c:pt idx="105">
                  <c:v>15.01</c:v>
                </c:pt>
                <c:pt idx="106">
                  <c:v>18.850000000000001</c:v>
                </c:pt>
                <c:pt idx="107">
                  <c:v>13.21</c:v>
                </c:pt>
                <c:pt idx="108">
                  <c:v>16.52</c:v>
                </c:pt>
                <c:pt idx="109">
                  <c:v>14.55</c:v>
                </c:pt>
                <c:pt idx="110">
                  <c:v>12.42</c:v>
                </c:pt>
                <c:pt idx="111">
                  <c:v>10.83</c:v>
                </c:pt>
                <c:pt idx="112">
                  <c:v>16.079999999999998</c:v>
                </c:pt>
                <c:pt idx="113">
                  <c:v>14.92</c:v>
                </c:pt>
                <c:pt idx="114">
                  <c:v>14.5</c:v>
                </c:pt>
                <c:pt idx="115">
                  <c:v>18.059999999999999</c:v>
                </c:pt>
                <c:pt idx="116">
                  <c:v>11.59</c:v>
                </c:pt>
                <c:pt idx="117">
                  <c:v>15.18</c:v>
                </c:pt>
                <c:pt idx="118">
                  <c:v>13.55</c:v>
                </c:pt>
                <c:pt idx="119">
                  <c:v>10.68</c:v>
                </c:pt>
                <c:pt idx="120">
                  <c:v>14.4</c:v>
                </c:pt>
                <c:pt idx="121">
                  <c:v>13.75</c:v>
                </c:pt>
                <c:pt idx="122">
                  <c:v>11.35</c:v>
                </c:pt>
                <c:pt idx="123">
                  <c:v>17</c:v>
                </c:pt>
                <c:pt idx="124">
                  <c:v>14.12</c:v>
                </c:pt>
                <c:pt idx="125">
                  <c:v>12.72</c:v>
                </c:pt>
                <c:pt idx="126">
                  <c:v>17.34</c:v>
                </c:pt>
                <c:pt idx="127">
                  <c:v>14.65</c:v>
                </c:pt>
                <c:pt idx="128">
                  <c:v>10.58</c:v>
                </c:pt>
                <c:pt idx="129">
                  <c:v>13.81</c:v>
                </c:pt>
                <c:pt idx="130">
                  <c:v>19.93</c:v>
                </c:pt>
                <c:pt idx="131">
                  <c:v>16.18</c:v>
                </c:pt>
                <c:pt idx="132">
                  <c:v>15</c:v>
                </c:pt>
                <c:pt idx="133">
                  <c:v>14.27</c:v>
                </c:pt>
                <c:pt idx="134">
                  <c:v>12.02</c:v>
                </c:pt>
                <c:pt idx="135">
                  <c:v>17.43</c:v>
                </c:pt>
                <c:pt idx="136">
                  <c:v>8.59</c:v>
                </c:pt>
                <c:pt idx="137">
                  <c:v>13.98</c:v>
                </c:pt>
                <c:pt idx="138">
                  <c:v>17.600000000000001</c:v>
                </c:pt>
                <c:pt idx="139">
                  <c:v>10.6</c:v>
                </c:pt>
                <c:pt idx="140">
                  <c:v>14.87</c:v>
                </c:pt>
                <c:pt idx="141">
                  <c:v>19.079999999999998</c:v>
                </c:pt>
                <c:pt idx="142">
                  <c:v>13.91</c:v>
                </c:pt>
                <c:pt idx="143">
                  <c:v>16.88</c:v>
                </c:pt>
                <c:pt idx="144">
                  <c:v>16.36</c:v>
                </c:pt>
                <c:pt idx="145">
                  <c:v>14.23</c:v>
                </c:pt>
                <c:pt idx="146">
                  <c:v>12.97</c:v>
                </c:pt>
                <c:pt idx="147">
                  <c:v>17.510000000000002</c:v>
                </c:pt>
                <c:pt idx="148">
                  <c:v>9.44</c:v>
                </c:pt>
                <c:pt idx="149">
                  <c:v>13.48</c:v>
                </c:pt>
                <c:pt idx="150">
                  <c:v>17.72</c:v>
                </c:pt>
                <c:pt idx="151">
                  <c:v>10.01</c:v>
                </c:pt>
                <c:pt idx="152">
                  <c:v>12.23</c:v>
                </c:pt>
                <c:pt idx="153">
                  <c:v>16.71</c:v>
                </c:pt>
                <c:pt idx="154">
                  <c:v>14.93</c:v>
                </c:pt>
                <c:pt idx="155">
                  <c:v>13.21</c:v>
                </c:pt>
                <c:pt idx="156">
                  <c:v>17.329999999999998</c:v>
                </c:pt>
                <c:pt idx="157">
                  <c:v>14.18</c:v>
                </c:pt>
                <c:pt idx="158">
                  <c:v>13.18</c:v>
                </c:pt>
                <c:pt idx="159">
                  <c:v>15.94</c:v>
                </c:pt>
                <c:pt idx="160">
                  <c:v>15.99</c:v>
                </c:pt>
                <c:pt idx="161">
                  <c:v>13.14</c:v>
                </c:pt>
                <c:pt idx="162">
                  <c:v>18.350000000000001</c:v>
                </c:pt>
                <c:pt idx="163">
                  <c:v>16.12</c:v>
                </c:pt>
                <c:pt idx="164">
                  <c:v>13.98</c:v>
                </c:pt>
                <c:pt idx="165">
                  <c:v>14.21</c:v>
                </c:pt>
                <c:pt idx="166">
                  <c:v>11.74</c:v>
                </c:pt>
                <c:pt idx="167">
                  <c:v>17.12</c:v>
                </c:pt>
                <c:pt idx="168">
                  <c:v>14.4</c:v>
                </c:pt>
                <c:pt idx="169">
                  <c:v>11.54</c:v>
                </c:pt>
                <c:pt idx="170">
                  <c:v>15.87</c:v>
                </c:pt>
                <c:pt idx="171">
                  <c:v>13.57</c:v>
                </c:pt>
                <c:pt idx="172">
                  <c:v>12.75</c:v>
                </c:pt>
                <c:pt idx="173">
                  <c:v>16.97</c:v>
                </c:pt>
                <c:pt idx="174">
                  <c:v>13.77</c:v>
                </c:pt>
                <c:pt idx="175">
                  <c:v>11.31</c:v>
                </c:pt>
                <c:pt idx="176">
                  <c:v>16.43</c:v>
                </c:pt>
                <c:pt idx="177">
                  <c:v>14.43</c:v>
                </c:pt>
                <c:pt idx="178">
                  <c:v>11.8</c:v>
                </c:pt>
                <c:pt idx="179">
                  <c:v>16.32</c:v>
                </c:pt>
                <c:pt idx="180">
                  <c:v>15.09</c:v>
                </c:pt>
                <c:pt idx="181">
                  <c:v>13.45</c:v>
                </c:pt>
                <c:pt idx="182">
                  <c:v>17.43</c:v>
                </c:pt>
                <c:pt idx="183">
                  <c:v>9.33</c:v>
                </c:pt>
                <c:pt idx="184">
                  <c:v>13.58</c:v>
                </c:pt>
                <c:pt idx="185">
                  <c:v>17.190000000000001</c:v>
                </c:pt>
                <c:pt idx="186">
                  <c:v>15.31</c:v>
                </c:pt>
                <c:pt idx="187">
                  <c:v>13.11</c:v>
                </c:pt>
                <c:pt idx="188">
                  <c:v>17.059999999999999</c:v>
                </c:pt>
                <c:pt idx="189">
                  <c:v>13.47</c:v>
                </c:pt>
                <c:pt idx="190">
                  <c:v>11.15</c:v>
                </c:pt>
                <c:pt idx="191">
                  <c:v>14.62</c:v>
                </c:pt>
                <c:pt idx="192">
                  <c:v>17.86</c:v>
                </c:pt>
                <c:pt idx="193">
                  <c:v>10.17</c:v>
                </c:pt>
                <c:pt idx="194">
                  <c:v>13.46</c:v>
                </c:pt>
                <c:pt idx="195">
                  <c:v>19.2</c:v>
                </c:pt>
                <c:pt idx="196">
                  <c:v>16.010000000000002</c:v>
                </c:pt>
                <c:pt idx="197">
                  <c:v>14.42</c:v>
                </c:pt>
                <c:pt idx="198">
                  <c:v>16.79</c:v>
                </c:pt>
                <c:pt idx="199">
                  <c:v>14.42</c:v>
                </c:pt>
                <c:pt idx="200">
                  <c:v>12.65</c:v>
                </c:pt>
                <c:pt idx="201">
                  <c:v>16.36</c:v>
                </c:pt>
                <c:pt idx="202">
                  <c:v>16.22</c:v>
                </c:pt>
                <c:pt idx="203">
                  <c:v>13.07</c:v>
                </c:pt>
                <c:pt idx="204">
                  <c:v>11.81</c:v>
                </c:pt>
                <c:pt idx="205">
                  <c:v>11.66</c:v>
                </c:pt>
                <c:pt idx="206">
                  <c:v>17.559999999999999</c:v>
                </c:pt>
                <c:pt idx="207">
                  <c:v>12.05</c:v>
                </c:pt>
                <c:pt idx="208">
                  <c:v>10.75</c:v>
                </c:pt>
                <c:pt idx="209">
                  <c:v>14.89</c:v>
                </c:pt>
                <c:pt idx="210">
                  <c:v>12.73</c:v>
                </c:pt>
                <c:pt idx="211">
                  <c:v>11.2</c:v>
                </c:pt>
                <c:pt idx="212">
                  <c:v>14.62</c:v>
                </c:pt>
                <c:pt idx="213">
                  <c:v>14.51</c:v>
                </c:pt>
                <c:pt idx="214">
                  <c:v>11.51</c:v>
                </c:pt>
                <c:pt idx="215">
                  <c:v>17.079999999999998</c:v>
                </c:pt>
                <c:pt idx="216">
                  <c:v>13.99</c:v>
                </c:pt>
                <c:pt idx="217">
                  <c:v>11.99</c:v>
                </c:pt>
                <c:pt idx="218">
                  <c:v>17.559999999999999</c:v>
                </c:pt>
                <c:pt idx="219">
                  <c:v>14.63</c:v>
                </c:pt>
                <c:pt idx="220">
                  <c:v>13.91</c:v>
                </c:pt>
                <c:pt idx="221">
                  <c:v>17.41</c:v>
                </c:pt>
                <c:pt idx="222">
                  <c:v>10.039999999999999</c:v>
                </c:pt>
                <c:pt idx="223">
                  <c:v>13.88</c:v>
                </c:pt>
                <c:pt idx="224">
                  <c:v>18.75</c:v>
                </c:pt>
                <c:pt idx="225">
                  <c:v>11.55</c:v>
                </c:pt>
                <c:pt idx="226">
                  <c:v>15.34</c:v>
                </c:pt>
                <c:pt idx="227">
                  <c:v>13.8</c:v>
                </c:pt>
                <c:pt idx="228">
                  <c:v>11.86</c:v>
                </c:pt>
                <c:pt idx="229">
                  <c:v>16.95</c:v>
                </c:pt>
                <c:pt idx="230">
                  <c:v>14.13</c:v>
                </c:pt>
                <c:pt idx="231">
                  <c:v>13.55</c:v>
                </c:pt>
                <c:pt idx="232">
                  <c:v>17.93</c:v>
                </c:pt>
                <c:pt idx="233">
                  <c:v>16.329999999999998</c:v>
                </c:pt>
                <c:pt idx="234">
                  <c:v>15.39</c:v>
                </c:pt>
                <c:pt idx="235">
                  <c:v>12.75</c:v>
                </c:pt>
                <c:pt idx="236">
                  <c:v>18.23</c:v>
                </c:pt>
                <c:pt idx="237">
                  <c:v>14.85</c:v>
                </c:pt>
                <c:pt idx="238">
                  <c:v>13.83</c:v>
                </c:pt>
                <c:pt idx="239">
                  <c:v>17.02</c:v>
                </c:pt>
                <c:pt idx="240">
                  <c:v>13.79</c:v>
                </c:pt>
                <c:pt idx="241">
                  <c:v>18.29</c:v>
                </c:pt>
                <c:pt idx="242">
                  <c:v>19.079999999999998</c:v>
                </c:pt>
                <c:pt idx="243">
                  <c:v>11.84</c:v>
                </c:pt>
                <c:pt idx="244">
                  <c:v>15.47</c:v>
                </c:pt>
                <c:pt idx="245">
                  <c:v>11.51</c:v>
                </c:pt>
                <c:pt idx="246">
                  <c:v>14.65</c:v>
                </c:pt>
                <c:pt idx="247">
                  <c:v>13.08</c:v>
                </c:pt>
                <c:pt idx="248">
                  <c:v>13.86</c:v>
                </c:pt>
                <c:pt idx="249">
                  <c:v>12.28</c:v>
                </c:pt>
                <c:pt idx="250">
                  <c:v>16.7</c:v>
                </c:pt>
                <c:pt idx="251">
                  <c:v>14.29</c:v>
                </c:pt>
                <c:pt idx="252">
                  <c:v>13.78</c:v>
                </c:pt>
                <c:pt idx="253">
                  <c:v>17.84</c:v>
                </c:pt>
                <c:pt idx="254">
                  <c:v>12.1</c:v>
                </c:pt>
                <c:pt idx="255">
                  <c:v>15.37</c:v>
                </c:pt>
                <c:pt idx="256">
                  <c:v>13.61</c:v>
                </c:pt>
                <c:pt idx="257">
                  <c:v>12.56</c:v>
                </c:pt>
                <c:pt idx="258">
                  <c:v>16.420000000000002</c:v>
                </c:pt>
                <c:pt idx="259">
                  <c:v>15.7</c:v>
                </c:pt>
                <c:pt idx="260">
                  <c:v>11.47</c:v>
                </c:pt>
                <c:pt idx="261">
                  <c:v>15.87</c:v>
                </c:pt>
                <c:pt idx="262">
                  <c:v>18.7</c:v>
                </c:pt>
                <c:pt idx="263">
                  <c:v>10.51</c:v>
                </c:pt>
                <c:pt idx="264">
                  <c:v>15.17</c:v>
                </c:pt>
                <c:pt idx="265">
                  <c:v>19.52</c:v>
                </c:pt>
                <c:pt idx="266">
                  <c:v>13.07</c:v>
                </c:pt>
                <c:pt idx="267">
                  <c:v>16.96</c:v>
                </c:pt>
                <c:pt idx="268">
                  <c:v>16.559999999999999</c:v>
                </c:pt>
                <c:pt idx="269">
                  <c:v>14.62</c:v>
                </c:pt>
                <c:pt idx="270">
                  <c:v>12.88</c:v>
                </c:pt>
                <c:pt idx="271">
                  <c:v>17.38</c:v>
                </c:pt>
                <c:pt idx="272">
                  <c:v>14.46</c:v>
                </c:pt>
                <c:pt idx="273">
                  <c:v>13.32</c:v>
                </c:pt>
                <c:pt idx="274">
                  <c:v>16.61</c:v>
                </c:pt>
                <c:pt idx="275">
                  <c:v>15.33</c:v>
                </c:pt>
                <c:pt idx="276">
                  <c:v>18.41</c:v>
                </c:pt>
                <c:pt idx="277">
                  <c:v>10.32</c:v>
                </c:pt>
                <c:pt idx="278">
                  <c:v>14.21</c:v>
                </c:pt>
                <c:pt idx="279">
                  <c:v>18.57</c:v>
                </c:pt>
                <c:pt idx="280">
                  <c:v>10.32</c:v>
                </c:pt>
                <c:pt idx="281">
                  <c:v>13.87</c:v>
                </c:pt>
                <c:pt idx="282">
                  <c:v>13.44</c:v>
                </c:pt>
                <c:pt idx="283">
                  <c:v>11.73</c:v>
                </c:pt>
                <c:pt idx="284">
                  <c:v>16.7</c:v>
                </c:pt>
                <c:pt idx="285">
                  <c:v>17.02</c:v>
                </c:pt>
                <c:pt idx="286">
                  <c:v>12</c:v>
                </c:pt>
                <c:pt idx="287">
                  <c:v>13.12</c:v>
                </c:pt>
                <c:pt idx="288">
                  <c:v>14.14</c:v>
                </c:pt>
                <c:pt idx="289">
                  <c:v>9.92</c:v>
                </c:pt>
                <c:pt idx="290">
                  <c:v>14.04</c:v>
                </c:pt>
                <c:pt idx="291">
                  <c:v>18.97</c:v>
                </c:pt>
                <c:pt idx="292">
                  <c:v>10.27</c:v>
                </c:pt>
                <c:pt idx="293">
                  <c:v>16.329999999999998</c:v>
                </c:pt>
                <c:pt idx="294">
                  <c:v>14.03</c:v>
                </c:pt>
                <c:pt idx="295">
                  <c:v>14.92</c:v>
                </c:pt>
                <c:pt idx="296">
                  <c:v>12.25</c:v>
                </c:pt>
                <c:pt idx="297">
                  <c:v>22.000404040404057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7DA-A397-FAB5344F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516736"/>
        <c:axId val="1671518176"/>
      </c:lineChart>
      <c:catAx>
        <c:axId val="16715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518176"/>
        <c:crosses val="autoZero"/>
        <c:auto val="1"/>
        <c:lblAlgn val="ctr"/>
        <c:lblOffset val="100"/>
        <c:noMultiLvlLbl val="0"/>
      </c:catAx>
      <c:valAx>
        <c:axId val="16715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5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611284577766783E-2"/>
          <c:y val="5.2570613000326609E-2"/>
          <c:w val="0.89030796150481195"/>
          <c:h val="0.53169692330125407"/>
        </c:manualLayout>
      </c:layout>
      <c:lineChart>
        <c:grouping val="standard"/>
        <c:varyColors val="0"/>
        <c:ser>
          <c:idx val="0"/>
          <c:order val="0"/>
          <c:tx>
            <c:strRef>
              <c:f>MEMORY!$B$1</c:f>
              <c:strCache>
                <c:ptCount val="1"/>
                <c:pt idx="0">
                  <c:v>babylon memory used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MEMORY!$B$2:$B$299</c:f>
              <c:numCache>
                <c:formatCode>General</c:formatCode>
                <c:ptCount val="298"/>
                <c:pt idx="0">
                  <c:v>19.59</c:v>
                </c:pt>
                <c:pt idx="1">
                  <c:v>19.28</c:v>
                </c:pt>
                <c:pt idx="2">
                  <c:v>391.78</c:v>
                </c:pt>
                <c:pt idx="3">
                  <c:v>391.66</c:v>
                </c:pt>
                <c:pt idx="4">
                  <c:v>391.71</c:v>
                </c:pt>
                <c:pt idx="5">
                  <c:v>399.73</c:v>
                </c:pt>
                <c:pt idx="6">
                  <c:v>397.48</c:v>
                </c:pt>
                <c:pt idx="7">
                  <c:v>397.65</c:v>
                </c:pt>
                <c:pt idx="8">
                  <c:v>398.07</c:v>
                </c:pt>
                <c:pt idx="9">
                  <c:v>398.63</c:v>
                </c:pt>
                <c:pt idx="10">
                  <c:v>398.97</c:v>
                </c:pt>
                <c:pt idx="11">
                  <c:v>399.47</c:v>
                </c:pt>
                <c:pt idx="12">
                  <c:v>399.9</c:v>
                </c:pt>
                <c:pt idx="13">
                  <c:v>400.26</c:v>
                </c:pt>
                <c:pt idx="14">
                  <c:v>400.66</c:v>
                </c:pt>
                <c:pt idx="15">
                  <c:v>401.16</c:v>
                </c:pt>
                <c:pt idx="16">
                  <c:v>401.58</c:v>
                </c:pt>
                <c:pt idx="17">
                  <c:v>401.93</c:v>
                </c:pt>
                <c:pt idx="18">
                  <c:v>402.38</c:v>
                </c:pt>
                <c:pt idx="19">
                  <c:v>402.8</c:v>
                </c:pt>
                <c:pt idx="20">
                  <c:v>396.83</c:v>
                </c:pt>
                <c:pt idx="21">
                  <c:v>397.16</c:v>
                </c:pt>
                <c:pt idx="22">
                  <c:v>397.56</c:v>
                </c:pt>
                <c:pt idx="23">
                  <c:v>397.84</c:v>
                </c:pt>
                <c:pt idx="24">
                  <c:v>398.28</c:v>
                </c:pt>
                <c:pt idx="25">
                  <c:v>398.56</c:v>
                </c:pt>
                <c:pt idx="26">
                  <c:v>399.02</c:v>
                </c:pt>
                <c:pt idx="27">
                  <c:v>399.34</c:v>
                </c:pt>
                <c:pt idx="28">
                  <c:v>399.74</c:v>
                </c:pt>
                <c:pt idx="29">
                  <c:v>400.04</c:v>
                </c:pt>
                <c:pt idx="30">
                  <c:v>400.48</c:v>
                </c:pt>
                <c:pt idx="31">
                  <c:v>400.8</c:v>
                </c:pt>
                <c:pt idx="32">
                  <c:v>401.23</c:v>
                </c:pt>
                <c:pt idx="33">
                  <c:v>401.56</c:v>
                </c:pt>
                <c:pt idx="34">
                  <c:v>401.88</c:v>
                </c:pt>
                <c:pt idx="35">
                  <c:v>402.23</c:v>
                </c:pt>
                <c:pt idx="36">
                  <c:v>402.65</c:v>
                </c:pt>
                <c:pt idx="37">
                  <c:v>402.95</c:v>
                </c:pt>
                <c:pt idx="38">
                  <c:v>396.98</c:v>
                </c:pt>
                <c:pt idx="39">
                  <c:v>397.27</c:v>
                </c:pt>
                <c:pt idx="40">
                  <c:v>397.7</c:v>
                </c:pt>
                <c:pt idx="41">
                  <c:v>398.05</c:v>
                </c:pt>
                <c:pt idx="42">
                  <c:v>398.48</c:v>
                </c:pt>
                <c:pt idx="43">
                  <c:v>186.27</c:v>
                </c:pt>
                <c:pt idx="44">
                  <c:v>186.61</c:v>
                </c:pt>
                <c:pt idx="45">
                  <c:v>187.01</c:v>
                </c:pt>
                <c:pt idx="46">
                  <c:v>187.42</c:v>
                </c:pt>
                <c:pt idx="47">
                  <c:v>187.82</c:v>
                </c:pt>
                <c:pt idx="48">
                  <c:v>188.26</c:v>
                </c:pt>
                <c:pt idx="49">
                  <c:v>188.64</c:v>
                </c:pt>
                <c:pt idx="50">
                  <c:v>182.69</c:v>
                </c:pt>
                <c:pt idx="51">
                  <c:v>183.06</c:v>
                </c:pt>
                <c:pt idx="52">
                  <c:v>183.46</c:v>
                </c:pt>
                <c:pt idx="53">
                  <c:v>183.84</c:v>
                </c:pt>
                <c:pt idx="54">
                  <c:v>184.12</c:v>
                </c:pt>
                <c:pt idx="55">
                  <c:v>184.55</c:v>
                </c:pt>
                <c:pt idx="56">
                  <c:v>185.01</c:v>
                </c:pt>
                <c:pt idx="57">
                  <c:v>185.42</c:v>
                </c:pt>
                <c:pt idx="58">
                  <c:v>185.8</c:v>
                </c:pt>
                <c:pt idx="59">
                  <c:v>186.24</c:v>
                </c:pt>
                <c:pt idx="60">
                  <c:v>186.67</c:v>
                </c:pt>
                <c:pt idx="61">
                  <c:v>185.62</c:v>
                </c:pt>
                <c:pt idx="62">
                  <c:v>186.06</c:v>
                </c:pt>
                <c:pt idx="63">
                  <c:v>186.52</c:v>
                </c:pt>
                <c:pt idx="64">
                  <c:v>186.84</c:v>
                </c:pt>
                <c:pt idx="65">
                  <c:v>187.32</c:v>
                </c:pt>
                <c:pt idx="66">
                  <c:v>187.76</c:v>
                </c:pt>
                <c:pt idx="67">
                  <c:v>188.22</c:v>
                </c:pt>
                <c:pt idx="68">
                  <c:v>182.1</c:v>
                </c:pt>
                <c:pt idx="69">
                  <c:v>182.5</c:v>
                </c:pt>
                <c:pt idx="70">
                  <c:v>182.9</c:v>
                </c:pt>
                <c:pt idx="71">
                  <c:v>183.24</c:v>
                </c:pt>
                <c:pt idx="72">
                  <c:v>183.69</c:v>
                </c:pt>
                <c:pt idx="73">
                  <c:v>184.14</c:v>
                </c:pt>
                <c:pt idx="74">
                  <c:v>184.46</c:v>
                </c:pt>
                <c:pt idx="75">
                  <c:v>184.94</c:v>
                </c:pt>
                <c:pt idx="76">
                  <c:v>185.36</c:v>
                </c:pt>
                <c:pt idx="77">
                  <c:v>185.87</c:v>
                </c:pt>
                <c:pt idx="78">
                  <c:v>186.31</c:v>
                </c:pt>
                <c:pt idx="79">
                  <c:v>186.79</c:v>
                </c:pt>
                <c:pt idx="80">
                  <c:v>187.95</c:v>
                </c:pt>
                <c:pt idx="81">
                  <c:v>182.05</c:v>
                </c:pt>
                <c:pt idx="82">
                  <c:v>182.47</c:v>
                </c:pt>
                <c:pt idx="83">
                  <c:v>182.96</c:v>
                </c:pt>
                <c:pt idx="84">
                  <c:v>183.31</c:v>
                </c:pt>
                <c:pt idx="85">
                  <c:v>183.75</c:v>
                </c:pt>
                <c:pt idx="86">
                  <c:v>184.24</c:v>
                </c:pt>
                <c:pt idx="87">
                  <c:v>184.77</c:v>
                </c:pt>
                <c:pt idx="88">
                  <c:v>185.24</c:v>
                </c:pt>
                <c:pt idx="89">
                  <c:v>185.68</c:v>
                </c:pt>
                <c:pt idx="90">
                  <c:v>186.19</c:v>
                </c:pt>
                <c:pt idx="91">
                  <c:v>186.59</c:v>
                </c:pt>
                <c:pt idx="92">
                  <c:v>187.09</c:v>
                </c:pt>
                <c:pt idx="93">
                  <c:v>187.53</c:v>
                </c:pt>
                <c:pt idx="94">
                  <c:v>187.91</c:v>
                </c:pt>
                <c:pt idx="95">
                  <c:v>188.33</c:v>
                </c:pt>
                <c:pt idx="96">
                  <c:v>182.41</c:v>
                </c:pt>
                <c:pt idx="97">
                  <c:v>182.82</c:v>
                </c:pt>
                <c:pt idx="98">
                  <c:v>184.1</c:v>
                </c:pt>
                <c:pt idx="99">
                  <c:v>184.49</c:v>
                </c:pt>
                <c:pt idx="100">
                  <c:v>184.93</c:v>
                </c:pt>
                <c:pt idx="101">
                  <c:v>185.34</c:v>
                </c:pt>
                <c:pt idx="102">
                  <c:v>185.86</c:v>
                </c:pt>
                <c:pt idx="103">
                  <c:v>186.26</c:v>
                </c:pt>
                <c:pt idx="104">
                  <c:v>186.69</c:v>
                </c:pt>
                <c:pt idx="105">
                  <c:v>187.15</c:v>
                </c:pt>
                <c:pt idx="106">
                  <c:v>187.65</c:v>
                </c:pt>
                <c:pt idx="107">
                  <c:v>188.07</c:v>
                </c:pt>
                <c:pt idx="108">
                  <c:v>182.24</c:v>
                </c:pt>
                <c:pt idx="109">
                  <c:v>182.69</c:v>
                </c:pt>
                <c:pt idx="110">
                  <c:v>183.23</c:v>
                </c:pt>
                <c:pt idx="111">
                  <c:v>183.66</c:v>
                </c:pt>
                <c:pt idx="112">
                  <c:v>184.15</c:v>
                </c:pt>
                <c:pt idx="113">
                  <c:v>184.58</c:v>
                </c:pt>
                <c:pt idx="114">
                  <c:v>184.98</c:v>
                </c:pt>
                <c:pt idx="115">
                  <c:v>185.36</c:v>
                </c:pt>
                <c:pt idx="116">
                  <c:v>185.92</c:v>
                </c:pt>
                <c:pt idx="117">
                  <c:v>187.1</c:v>
                </c:pt>
                <c:pt idx="118">
                  <c:v>187.63</c:v>
                </c:pt>
                <c:pt idx="119">
                  <c:v>188.03</c:v>
                </c:pt>
                <c:pt idx="120">
                  <c:v>182.17</c:v>
                </c:pt>
                <c:pt idx="121">
                  <c:v>182.58</c:v>
                </c:pt>
                <c:pt idx="122">
                  <c:v>183.09</c:v>
                </c:pt>
                <c:pt idx="123">
                  <c:v>183.48</c:v>
                </c:pt>
                <c:pt idx="124">
                  <c:v>183.93</c:v>
                </c:pt>
                <c:pt idx="125">
                  <c:v>184.41</c:v>
                </c:pt>
                <c:pt idx="126">
                  <c:v>184.93</c:v>
                </c:pt>
                <c:pt idx="127">
                  <c:v>185.32</c:v>
                </c:pt>
                <c:pt idx="128">
                  <c:v>185.84</c:v>
                </c:pt>
                <c:pt idx="129">
                  <c:v>186.24</c:v>
                </c:pt>
                <c:pt idx="130">
                  <c:v>186.69</c:v>
                </c:pt>
                <c:pt idx="131">
                  <c:v>187.08</c:v>
                </c:pt>
                <c:pt idx="132">
                  <c:v>187.63</c:v>
                </c:pt>
                <c:pt idx="133">
                  <c:v>188.08</c:v>
                </c:pt>
                <c:pt idx="134">
                  <c:v>182.09</c:v>
                </c:pt>
                <c:pt idx="135">
                  <c:v>183.36</c:v>
                </c:pt>
                <c:pt idx="136">
                  <c:v>183.89</c:v>
                </c:pt>
                <c:pt idx="137">
                  <c:v>184.31</c:v>
                </c:pt>
                <c:pt idx="138">
                  <c:v>184.85</c:v>
                </c:pt>
                <c:pt idx="139">
                  <c:v>185.25</c:v>
                </c:pt>
                <c:pt idx="140">
                  <c:v>185.73</c:v>
                </c:pt>
                <c:pt idx="141">
                  <c:v>186.18</c:v>
                </c:pt>
                <c:pt idx="142">
                  <c:v>186.66</c:v>
                </c:pt>
                <c:pt idx="143">
                  <c:v>187.06</c:v>
                </c:pt>
                <c:pt idx="144">
                  <c:v>187.48</c:v>
                </c:pt>
                <c:pt idx="145">
                  <c:v>187.82</c:v>
                </c:pt>
                <c:pt idx="146">
                  <c:v>188.32</c:v>
                </c:pt>
                <c:pt idx="147">
                  <c:v>182.42</c:v>
                </c:pt>
                <c:pt idx="148">
                  <c:v>182.95</c:v>
                </c:pt>
                <c:pt idx="149">
                  <c:v>183.38</c:v>
                </c:pt>
                <c:pt idx="150">
                  <c:v>183.84</c:v>
                </c:pt>
                <c:pt idx="151">
                  <c:v>184.26</c:v>
                </c:pt>
                <c:pt idx="152">
                  <c:v>184.73</c:v>
                </c:pt>
                <c:pt idx="153">
                  <c:v>185.13</c:v>
                </c:pt>
                <c:pt idx="154">
                  <c:v>186.81</c:v>
                </c:pt>
                <c:pt idx="155">
                  <c:v>187.2</c:v>
                </c:pt>
                <c:pt idx="156">
                  <c:v>187.67</c:v>
                </c:pt>
                <c:pt idx="157">
                  <c:v>188.05</c:v>
                </c:pt>
                <c:pt idx="158">
                  <c:v>182.15</c:v>
                </c:pt>
                <c:pt idx="159">
                  <c:v>182.58</c:v>
                </c:pt>
                <c:pt idx="160">
                  <c:v>183.07</c:v>
                </c:pt>
                <c:pt idx="161">
                  <c:v>183.51</c:v>
                </c:pt>
                <c:pt idx="162">
                  <c:v>184</c:v>
                </c:pt>
                <c:pt idx="163">
                  <c:v>184.39</c:v>
                </c:pt>
                <c:pt idx="164">
                  <c:v>184.81</c:v>
                </c:pt>
                <c:pt idx="165">
                  <c:v>185.22</c:v>
                </c:pt>
                <c:pt idx="166">
                  <c:v>185.72</c:v>
                </c:pt>
                <c:pt idx="167">
                  <c:v>186.19</c:v>
                </c:pt>
                <c:pt idx="168">
                  <c:v>186.69</c:v>
                </c:pt>
                <c:pt idx="169">
                  <c:v>187.18</c:v>
                </c:pt>
                <c:pt idx="170">
                  <c:v>187.62</c:v>
                </c:pt>
                <c:pt idx="171">
                  <c:v>188.09</c:v>
                </c:pt>
                <c:pt idx="172">
                  <c:v>183.38</c:v>
                </c:pt>
                <c:pt idx="173">
                  <c:v>183.85</c:v>
                </c:pt>
                <c:pt idx="174">
                  <c:v>184.29</c:v>
                </c:pt>
                <c:pt idx="175">
                  <c:v>184.63</c:v>
                </c:pt>
                <c:pt idx="176">
                  <c:v>185.09</c:v>
                </c:pt>
                <c:pt idx="177">
                  <c:v>185.53</c:v>
                </c:pt>
                <c:pt idx="178">
                  <c:v>185.95</c:v>
                </c:pt>
                <c:pt idx="179">
                  <c:v>186.46</c:v>
                </c:pt>
                <c:pt idx="180">
                  <c:v>186.89</c:v>
                </c:pt>
                <c:pt idx="181">
                  <c:v>187.38</c:v>
                </c:pt>
                <c:pt idx="182">
                  <c:v>187.82</c:v>
                </c:pt>
                <c:pt idx="183">
                  <c:v>188.34</c:v>
                </c:pt>
                <c:pt idx="184">
                  <c:v>182.38</c:v>
                </c:pt>
                <c:pt idx="185">
                  <c:v>182.78</c:v>
                </c:pt>
                <c:pt idx="186">
                  <c:v>183.26</c:v>
                </c:pt>
                <c:pt idx="187">
                  <c:v>183.82</c:v>
                </c:pt>
                <c:pt idx="188">
                  <c:v>184.2</c:v>
                </c:pt>
                <c:pt idx="189">
                  <c:v>184.7</c:v>
                </c:pt>
                <c:pt idx="190">
                  <c:v>185.12</c:v>
                </c:pt>
                <c:pt idx="191">
                  <c:v>186.44</c:v>
                </c:pt>
                <c:pt idx="192">
                  <c:v>186.78</c:v>
                </c:pt>
                <c:pt idx="193">
                  <c:v>187.23</c:v>
                </c:pt>
                <c:pt idx="194">
                  <c:v>187.6</c:v>
                </c:pt>
                <c:pt idx="195">
                  <c:v>187.97</c:v>
                </c:pt>
                <c:pt idx="196">
                  <c:v>188.35</c:v>
                </c:pt>
                <c:pt idx="197">
                  <c:v>182.42</c:v>
                </c:pt>
                <c:pt idx="198">
                  <c:v>182.75</c:v>
                </c:pt>
                <c:pt idx="199">
                  <c:v>183.2</c:v>
                </c:pt>
                <c:pt idx="200">
                  <c:v>183.55</c:v>
                </c:pt>
                <c:pt idx="201">
                  <c:v>184.02</c:v>
                </c:pt>
                <c:pt idx="202">
                  <c:v>184.33</c:v>
                </c:pt>
                <c:pt idx="203">
                  <c:v>184.77</c:v>
                </c:pt>
                <c:pt idx="204">
                  <c:v>185.03</c:v>
                </c:pt>
                <c:pt idx="205">
                  <c:v>185.33</c:v>
                </c:pt>
                <c:pt idx="206">
                  <c:v>185.77</c:v>
                </c:pt>
                <c:pt idx="207">
                  <c:v>186.21</c:v>
                </c:pt>
                <c:pt idx="208">
                  <c:v>186.66</c:v>
                </c:pt>
                <c:pt idx="209">
                  <c:v>187.07</c:v>
                </c:pt>
                <c:pt idx="210">
                  <c:v>188.38</c:v>
                </c:pt>
                <c:pt idx="211">
                  <c:v>182.39</c:v>
                </c:pt>
                <c:pt idx="212">
                  <c:v>182.81</c:v>
                </c:pt>
                <c:pt idx="213">
                  <c:v>183.23</c:v>
                </c:pt>
                <c:pt idx="214">
                  <c:v>183.58</c:v>
                </c:pt>
                <c:pt idx="215">
                  <c:v>183.87</c:v>
                </c:pt>
                <c:pt idx="216">
                  <c:v>184.3</c:v>
                </c:pt>
                <c:pt idx="217">
                  <c:v>184.65</c:v>
                </c:pt>
                <c:pt idx="218">
                  <c:v>185.07</c:v>
                </c:pt>
                <c:pt idx="219">
                  <c:v>185.42</c:v>
                </c:pt>
                <c:pt idx="220">
                  <c:v>185.88</c:v>
                </c:pt>
                <c:pt idx="221">
                  <c:v>186.26</c:v>
                </c:pt>
                <c:pt idx="222">
                  <c:v>186.7</c:v>
                </c:pt>
                <c:pt idx="223">
                  <c:v>187.09</c:v>
                </c:pt>
                <c:pt idx="224">
                  <c:v>187.55</c:v>
                </c:pt>
                <c:pt idx="225">
                  <c:v>187.83</c:v>
                </c:pt>
                <c:pt idx="226">
                  <c:v>188.29</c:v>
                </c:pt>
                <c:pt idx="227">
                  <c:v>182.31</c:v>
                </c:pt>
                <c:pt idx="228">
                  <c:v>183.67</c:v>
                </c:pt>
                <c:pt idx="229">
                  <c:v>184.07</c:v>
                </c:pt>
                <c:pt idx="230">
                  <c:v>184.56</c:v>
                </c:pt>
                <c:pt idx="231">
                  <c:v>184.94</c:v>
                </c:pt>
                <c:pt idx="232">
                  <c:v>185.41</c:v>
                </c:pt>
                <c:pt idx="233">
                  <c:v>185.8</c:v>
                </c:pt>
                <c:pt idx="234">
                  <c:v>186.23</c:v>
                </c:pt>
                <c:pt idx="235">
                  <c:v>186.52</c:v>
                </c:pt>
                <c:pt idx="236">
                  <c:v>186.99</c:v>
                </c:pt>
                <c:pt idx="237">
                  <c:v>187.35</c:v>
                </c:pt>
                <c:pt idx="238">
                  <c:v>187.81</c:v>
                </c:pt>
                <c:pt idx="239">
                  <c:v>188.19</c:v>
                </c:pt>
                <c:pt idx="240">
                  <c:v>182.23</c:v>
                </c:pt>
                <c:pt idx="241">
                  <c:v>182.58</c:v>
                </c:pt>
                <c:pt idx="242">
                  <c:v>182.84</c:v>
                </c:pt>
                <c:pt idx="243">
                  <c:v>183.2</c:v>
                </c:pt>
                <c:pt idx="244">
                  <c:v>183.72</c:v>
                </c:pt>
                <c:pt idx="245">
                  <c:v>184.03</c:v>
                </c:pt>
                <c:pt idx="246">
                  <c:v>184.56</c:v>
                </c:pt>
                <c:pt idx="247">
                  <c:v>185.57</c:v>
                </c:pt>
                <c:pt idx="248">
                  <c:v>186.06</c:v>
                </c:pt>
                <c:pt idx="249">
                  <c:v>186.44</c:v>
                </c:pt>
                <c:pt idx="250">
                  <c:v>186.89</c:v>
                </c:pt>
                <c:pt idx="251">
                  <c:v>187.25</c:v>
                </c:pt>
                <c:pt idx="252">
                  <c:v>187.74</c:v>
                </c:pt>
                <c:pt idx="253">
                  <c:v>188.12</c:v>
                </c:pt>
                <c:pt idx="254">
                  <c:v>182.2</c:v>
                </c:pt>
                <c:pt idx="255">
                  <c:v>182.5</c:v>
                </c:pt>
                <c:pt idx="256">
                  <c:v>182.98</c:v>
                </c:pt>
                <c:pt idx="257">
                  <c:v>183.37</c:v>
                </c:pt>
                <c:pt idx="258">
                  <c:v>183.86</c:v>
                </c:pt>
                <c:pt idx="259">
                  <c:v>184.2</c:v>
                </c:pt>
                <c:pt idx="260">
                  <c:v>184.65</c:v>
                </c:pt>
                <c:pt idx="261">
                  <c:v>185.08</c:v>
                </c:pt>
                <c:pt idx="262">
                  <c:v>185.54</c:v>
                </c:pt>
                <c:pt idx="263">
                  <c:v>185.92</c:v>
                </c:pt>
                <c:pt idx="264">
                  <c:v>186.41</c:v>
                </c:pt>
                <c:pt idx="265">
                  <c:v>186.62</c:v>
                </c:pt>
                <c:pt idx="266">
                  <c:v>182.01</c:v>
                </c:pt>
                <c:pt idx="267">
                  <c:v>182.38</c:v>
                </c:pt>
                <c:pt idx="268">
                  <c:v>182.87</c:v>
                </c:pt>
                <c:pt idx="269">
                  <c:v>183.26</c:v>
                </c:pt>
                <c:pt idx="270">
                  <c:v>183.74</c:v>
                </c:pt>
                <c:pt idx="271">
                  <c:v>184.1</c:v>
                </c:pt>
                <c:pt idx="272">
                  <c:v>184.61</c:v>
                </c:pt>
                <c:pt idx="273">
                  <c:v>184.89</c:v>
                </c:pt>
                <c:pt idx="274">
                  <c:v>185.35</c:v>
                </c:pt>
                <c:pt idx="275">
                  <c:v>185.57</c:v>
                </c:pt>
                <c:pt idx="276">
                  <c:v>186.07</c:v>
                </c:pt>
                <c:pt idx="277">
                  <c:v>186.43</c:v>
                </c:pt>
                <c:pt idx="278">
                  <c:v>186.87</c:v>
                </c:pt>
                <c:pt idx="279">
                  <c:v>187.21</c:v>
                </c:pt>
                <c:pt idx="280">
                  <c:v>187.72</c:v>
                </c:pt>
                <c:pt idx="281">
                  <c:v>188.14</c:v>
                </c:pt>
                <c:pt idx="282">
                  <c:v>182.27</c:v>
                </c:pt>
                <c:pt idx="283">
                  <c:v>182.7</c:v>
                </c:pt>
                <c:pt idx="284">
                  <c:v>184.39</c:v>
                </c:pt>
                <c:pt idx="285">
                  <c:v>184.69</c:v>
                </c:pt>
                <c:pt idx="286">
                  <c:v>185.17</c:v>
                </c:pt>
                <c:pt idx="287">
                  <c:v>185.52</c:v>
                </c:pt>
                <c:pt idx="288">
                  <c:v>186.02</c:v>
                </c:pt>
                <c:pt idx="289">
                  <c:v>186.41</c:v>
                </c:pt>
                <c:pt idx="290">
                  <c:v>186.93</c:v>
                </c:pt>
                <c:pt idx="291">
                  <c:v>187.3</c:v>
                </c:pt>
                <c:pt idx="292">
                  <c:v>187.75</c:v>
                </c:pt>
                <c:pt idx="293">
                  <c:v>188.13</c:v>
                </c:pt>
                <c:pt idx="294">
                  <c:v>182.2</c:v>
                </c:pt>
                <c:pt idx="295">
                  <c:v>182.53</c:v>
                </c:pt>
                <c:pt idx="296">
                  <c:v>182.96</c:v>
                </c:pt>
                <c:pt idx="297">
                  <c:v>213.66205387205372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8-410D-9442-F481FE3CC363}"/>
            </c:ext>
          </c:extLst>
        </c:ser>
        <c:ser>
          <c:idx val="1"/>
          <c:order val="1"/>
          <c:tx>
            <c:strRef>
              <c:f>MEMORY!$C$1</c:f>
              <c:strCache>
                <c:ptCount val="1"/>
                <c:pt idx="0">
                  <c:v>babylon memory allocated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MEMORY!$C$2:$C$299</c:f>
              <c:numCache>
                <c:formatCode>General</c:formatCode>
                <c:ptCount val="298"/>
                <c:pt idx="0">
                  <c:v>39.340000000000003</c:v>
                </c:pt>
                <c:pt idx="1">
                  <c:v>36.31</c:v>
                </c:pt>
                <c:pt idx="2">
                  <c:v>406.4</c:v>
                </c:pt>
                <c:pt idx="3">
                  <c:v>406.93</c:v>
                </c:pt>
                <c:pt idx="4">
                  <c:v>406.93</c:v>
                </c:pt>
                <c:pt idx="5">
                  <c:v>412.5</c:v>
                </c:pt>
                <c:pt idx="6">
                  <c:v>413.32</c:v>
                </c:pt>
                <c:pt idx="7">
                  <c:v>413.32</c:v>
                </c:pt>
                <c:pt idx="8">
                  <c:v>413.32</c:v>
                </c:pt>
                <c:pt idx="9">
                  <c:v>413.57</c:v>
                </c:pt>
                <c:pt idx="10">
                  <c:v>413.57</c:v>
                </c:pt>
                <c:pt idx="11">
                  <c:v>413.82</c:v>
                </c:pt>
                <c:pt idx="12">
                  <c:v>413.82</c:v>
                </c:pt>
                <c:pt idx="13">
                  <c:v>413.82</c:v>
                </c:pt>
                <c:pt idx="14">
                  <c:v>413.82</c:v>
                </c:pt>
                <c:pt idx="15">
                  <c:v>413.82</c:v>
                </c:pt>
                <c:pt idx="16">
                  <c:v>413.82</c:v>
                </c:pt>
                <c:pt idx="17">
                  <c:v>413.82</c:v>
                </c:pt>
                <c:pt idx="18">
                  <c:v>413.82</c:v>
                </c:pt>
                <c:pt idx="19">
                  <c:v>413.82</c:v>
                </c:pt>
                <c:pt idx="20">
                  <c:v>413.82</c:v>
                </c:pt>
                <c:pt idx="21">
                  <c:v>413.82</c:v>
                </c:pt>
                <c:pt idx="22">
                  <c:v>413.82</c:v>
                </c:pt>
                <c:pt idx="23">
                  <c:v>413.82</c:v>
                </c:pt>
                <c:pt idx="24">
                  <c:v>413.82</c:v>
                </c:pt>
                <c:pt idx="25">
                  <c:v>413.82</c:v>
                </c:pt>
                <c:pt idx="26">
                  <c:v>413.82</c:v>
                </c:pt>
                <c:pt idx="27">
                  <c:v>413.82</c:v>
                </c:pt>
                <c:pt idx="28">
                  <c:v>413.82</c:v>
                </c:pt>
                <c:pt idx="29">
                  <c:v>413.82</c:v>
                </c:pt>
                <c:pt idx="30">
                  <c:v>413.82</c:v>
                </c:pt>
                <c:pt idx="31">
                  <c:v>413.82</c:v>
                </c:pt>
                <c:pt idx="32">
                  <c:v>413.82</c:v>
                </c:pt>
                <c:pt idx="33">
                  <c:v>413.82</c:v>
                </c:pt>
                <c:pt idx="34">
                  <c:v>413.82</c:v>
                </c:pt>
                <c:pt idx="35">
                  <c:v>413.82</c:v>
                </c:pt>
                <c:pt idx="36">
                  <c:v>413.82</c:v>
                </c:pt>
                <c:pt idx="37">
                  <c:v>413.82</c:v>
                </c:pt>
                <c:pt idx="38">
                  <c:v>413.82</c:v>
                </c:pt>
                <c:pt idx="39">
                  <c:v>413.82</c:v>
                </c:pt>
                <c:pt idx="40">
                  <c:v>413.82</c:v>
                </c:pt>
                <c:pt idx="41">
                  <c:v>413.82</c:v>
                </c:pt>
                <c:pt idx="42">
                  <c:v>413.82</c:v>
                </c:pt>
                <c:pt idx="43">
                  <c:v>200.98</c:v>
                </c:pt>
                <c:pt idx="44">
                  <c:v>200.98</c:v>
                </c:pt>
                <c:pt idx="45">
                  <c:v>200.98</c:v>
                </c:pt>
                <c:pt idx="46">
                  <c:v>200.98</c:v>
                </c:pt>
                <c:pt idx="47">
                  <c:v>200.98</c:v>
                </c:pt>
                <c:pt idx="48">
                  <c:v>200.98</c:v>
                </c:pt>
                <c:pt idx="49">
                  <c:v>200.98</c:v>
                </c:pt>
                <c:pt idx="50">
                  <c:v>200.98</c:v>
                </c:pt>
                <c:pt idx="51">
                  <c:v>200.98</c:v>
                </c:pt>
                <c:pt idx="52">
                  <c:v>200.98</c:v>
                </c:pt>
                <c:pt idx="53">
                  <c:v>200.98</c:v>
                </c:pt>
                <c:pt idx="54">
                  <c:v>200.98</c:v>
                </c:pt>
                <c:pt idx="55">
                  <c:v>200.98</c:v>
                </c:pt>
                <c:pt idx="56">
                  <c:v>200.98</c:v>
                </c:pt>
                <c:pt idx="57">
                  <c:v>200.98</c:v>
                </c:pt>
                <c:pt idx="58">
                  <c:v>200.98</c:v>
                </c:pt>
                <c:pt idx="59">
                  <c:v>200.98</c:v>
                </c:pt>
                <c:pt idx="60">
                  <c:v>200.98</c:v>
                </c:pt>
                <c:pt idx="61">
                  <c:v>200.77</c:v>
                </c:pt>
                <c:pt idx="62">
                  <c:v>200.77</c:v>
                </c:pt>
                <c:pt idx="63">
                  <c:v>200.77</c:v>
                </c:pt>
                <c:pt idx="64">
                  <c:v>200.77</c:v>
                </c:pt>
                <c:pt idx="65">
                  <c:v>200.77</c:v>
                </c:pt>
                <c:pt idx="66">
                  <c:v>200.77</c:v>
                </c:pt>
                <c:pt idx="67">
                  <c:v>200.77</c:v>
                </c:pt>
                <c:pt idx="68">
                  <c:v>200.77</c:v>
                </c:pt>
                <c:pt idx="69">
                  <c:v>200.77</c:v>
                </c:pt>
                <c:pt idx="70">
                  <c:v>200.77</c:v>
                </c:pt>
                <c:pt idx="71">
                  <c:v>200.77</c:v>
                </c:pt>
                <c:pt idx="72">
                  <c:v>200.77</c:v>
                </c:pt>
                <c:pt idx="73">
                  <c:v>200.77</c:v>
                </c:pt>
                <c:pt idx="74">
                  <c:v>200.77</c:v>
                </c:pt>
                <c:pt idx="75">
                  <c:v>200.77</c:v>
                </c:pt>
                <c:pt idx="76">
                  <c:v>200.77</c:v>
                </c:pt>
                <c:pt idx="77">
                  <c:v>200.77</c:v>
                </c:pt>
                <c:pt idx="78">
                  <c:v>200.77</c:v>
                </c:pt>
                <c:pt idx="79">
                  <c:v>200.77</c:v>
                </c:pt>
                <c:pt idx="80">
                  <c:v>200.77</c:v>
                </c:pt>
                <c:pt idx="81">
                  <c:v>200.77</c:v>
                </c:pt>
                <c:pt idx="82">
                  <c:v>200.77</c:v>
                </c:pt>
                <c:pt idx="83">
                  <c:v>200.77</c:v>
                </c:pt>
                <c:pt idx="84">
                  <c:v>200.77</c:v>
                </c:pt>
                <c:pt idx="85">
                  <c:v>200.77</c:v>
                </c:pt>
                <c:pt idx="86">
                  <c:v>200.77</c:v>
                </c:pt>
                <c:pt idx="87">
                  <c:v>200.77</c:v>
                </c:pt>
                <c:pt idx="88">
                  <c:v>200.77</c:v>
                </c:pt>
                <c:pt idx="89">
                  <c:v>200.77</c:v>
                </c:pt>
                <c:pt idx="90">
                  <c:v>200.77</c:v>
                </c:pt>
                <c:pt idx="91">
                  <c:v>200.77</c:v>
                </c:pt>
                <c:pt idx="92">
                  <c:v>200.77</c:v>
                </c:pt>
                <c:pt idx="93">
                  <c:v>200.77</c:v>
                </c:pt>
                <c:pt idx="94">
                  <c:v>200.77</c:v>
                </c:pt>
                <c:pt idx="95">
                  <c:v>200.77</c:v>
                </c:pt>
                <c:pt idx="96">
                  <c:v>200.77</c:v>
                </c:pt>
                <c:pt idx="97">
                  <c:v>200.77</c:v>
                </c:pt>
                <c:pt idx="98">
                  <c:v>200.52</c:v>
                </c:pt>
                <c:pt idx="99">
                  <c:v>200.52</c:v>
                </c:pt>
                <c:pt idx="100">
                  <c:v>200.52</c:v>
                </c:pt>
                <c:pt idx="101">
                  <c:v>200.52</c:v>
                </c:pt>
                <c:pt idx="102">
                  <c:v>200.52</c:v>
                </c:pt>
                <c:pt idx="103">
                  <c:v>200.52</c:v>
                </c:pt>
                <c:pt idx="104">
                  <c:v>200.52</c:v>
                </c:pt>
                <c:pt idx="105">
                  <c:v>200.52</c:v>
                </c:pt>
                <c:pt idx="106">
                  <c:v>200.52</c:v>
                </c:pt>
                <c:pt idx="107">
                  <c:v>200.52</c:v>
                </c:pt>
                <c:pt idx="108">
                  <c:v>200.52</c:v>
                </c:pt>
                <c:pt idx="109">
                  <c:v>200.52</c:v>
                </c:pt>
                <c:pt idx="110">
                  <c:v>200.52</c:v>
                </c:pt>
                <c:pt idx="111">
                  <c:v>200.52</c:v>
                </c:pt>
                <c:pt idx="112">
                  <c:v>200.52</c:v>
                </c:pt>
                <c:pt idx="113">
                  <c:v>200.52</c:v>
                </c:pt>
                <c:pt idx="114">
                  <c:v>200.52</c:v>
                </c:pt>
                <c:pt idx="115">
                  <c:v>200.52</c:v>
                </c:pt>
                <c:pt idx="116">
                  <c:v>200.52</c:v>
                </c:pt>
                <c:pt idx="117">
                  <c:v>200.52</c:v>
                </c:pt>
                <c:pt idx="118">
                  <c:v>200.52</c:v>
                </c:pt>
                <c:pt idx="119">
                  <c:v>200.52</c:v>
                </c:pt>
                <c:pt idx="120">
                  <c:v>200.52</c:v>
                </c:pt>
                <c:pt idx="121">
                  <c:v>200.52</c:v>
                </c:pt>
                <c:pt idx="122">
                  <c:v>200.52</c:v>
                </c:pt>
                <c:pt idx="123">
                  <c:v>200.52</c:v>
                </c:pt>
                <c:pt idx="124">
                  <c:v>200.52</c:v>
                </c:pt>
                <c:pt idx="125">
                  <c:v>200.52</c:v>
                </c:pt>
                <c:pt idx="126">
                  <c:v>200.52</c:v>
                </c:pt>
                <c:pt idx="127">
                  <c:v>200.52</c:v>
                </c:pt>
                <c:pt idx="128">
                  <c:v>200.52</c:v>
                </c:pt>
                <c:pt idx="129">
                  <c:v>200.52</c:v>
                </c:pt>
                <c:pt idx="130">
                  <c:v>200.52</c:v>
                </c:pt>
                <c:pt idx="131">
                  <c:v>200.52</c:v>
                </c:pt>
                <c:pt idx="132">
                  <c:v>200.52</c:v>
                </c:pt>
                <c:pt idx="133">
                  <c:v>200.52</c:v>
                </c:pt>
                <c:pt idx="134">
                  <c:v>200.52</c:v>
                </c:pt>
                <c:pt idx="135">
                  <c:v>200.52</c:v>
                </c:pt>
                <c:pt idx="136">
                  <c:v>200.52</c:v>
                </c:pt>
                <c:pt idx="137">
                  <c:v>200.52</c:v>
                </c:pt>
                <c:pt idx="138">
                  <c:v>200.52</c:v>
                </c:pt>
                <c:pt idx="139">
                  <c:v>200.52</c:v>
                </c:pt>
                <c:pt idx="140">
                  <c:v>200.52</c:v>
                </c:pt>
                <c:pt idx="141">
                  <c:v>200.52</c:v>
                </c:pt>
                <c:pt idx="142">
                  <c:v>200.52</c:v>
                </c:pt>
                <c:pt idx="143">
                  <c:v>200.52</c:v>
                </c:pt>
                <c:pt idx="144">
                  <c:v>200.52</c:v>
                </c:pt>
                <c:pt idx="145">
                  <c:v>200.52</c:v>
                </c:pt>
                <c:pt idx="146">
                  <c:v>200.52</c:v>
                </c:pt>
                <c:pt idx="147">
                  <c:v>200.52</c:v>
                </c:pt>
                <c:pt idx="148">
                  <c:v>200.52</c:v>
                </c:pt>
                <c:pt idx="149">
                  <c:v>200.52</c:v>
                </c:pt>
                <c:pt idx="150">
                  <c:v>200.52</c:v>
                </c:pt>
                <c:pt idx="151">
                  <c:v>200.52</c:v>
                </c:pt>
                <c:pt idx="152">
                  <c:v>200.52</c:v>
                </c:pt>
                <c:pt idx="153">
                  <c:v>200.52</c:v>
                </c:pt>
                <c:pt idx="154">
                  <c:v>200.52</c:v>
                </c:pt>
                <c:pt idx="155">
                  <c:v>200.52</c:v>
                </c:pt>
                <c:pt idx="156">
                  <c:v>200.52</c:v>
                </c:pt>
                <c:pt idx="157">
                  <c:v>200.52</c:v>
                </c:pt>
                <c:pt idx="158">
                  <c:v>200.52</c:v>
                </c:pt>
                <c:pt idx="159">
                  <c:v>200.52</c:v>
                </c:pt>
                <c:pt idx="160">
                  <c:v>200.52</c:v>
                </c:pt>
                <c:pt idx="161">
                  <c:v>200.52</c:v>
                </c:pt>
                <c:pt idx="162">
                  <c:v>200.52</c:v>
                </c:pt>
                <c:pt idx="163">
                  <c:v>200.52</c:v>
                </c:pt>
                <c:pt idx="164">
                  <c:v>200.52</c:v>
                </c:pt>
                <c:pt idx="165">
                  <c:v>200.52</c:v>
                </c:pt>
                <c:pt idx="166">
                  <c:v>200.52</c:v>
                </c:pt>
                <c:pt idx="167">
                  <c:v>200.52</c:v>
                </c:pt>
                <c:pt idx="168">
                  <c:v>200.52</c:v>
                </c:pt>
                <c:pt idx="169">
                  <c:v>200.52</c:v>
                </c:pt>
                <c:pt idx="170">
                  <c:v>200.52</c:v>
                </c:pt>
                <c:pt idx="171">
                  <c:v>200.52</c:v>
                </c:pt>
                <c:pt idx="172">
                  <c:v>200.52</c:v>
                </c:pt>
                <c:pt idx="173">
                  <c:v>200.52</c:v>
                </c:pt>
                <c:pt idx="174">
                  <c:v>200.52</c:v>
                </c:pt>
                <c:pt idx="175">
                  <c:v>200.52</c:v>
                </c:pt>
                <c:pt idx="176">
                  <c:v>200.52</c:v>
                </c:pt>
                <c:pt idx="177">
                  <c:v>200.52</c:v>
                </c:pt>
                <c:pt idx="178">
                  <c:v>200.52</c:v>
                </c:pt>
                <c:pt idx="179">
                  <c:v>200.52</c:v>
                </c:pt>
                <c:pt idx="180">
                  <c:v>200.52</c:v>
                </c:pt>
                <c:pt idx="181">
                  <c:v>200.52</c:v>
                </c:pt>
                <c:pt idx="182">
                  <c:v>200.52</c:v>
                </c:pt>
                <c:pt idx="183">
                  <c:v>200.52</c:v>
                </c:pt>
                <c:pt idx="184">
                  <c:v>200.52</c:v>
                </c:pt>
                <c:pt idx="185">
                  <c:v>200.52</c:v>
                </c:pt>
                <c:pt idx="186">
                  <c:v>200.52</c:v>
                </c:pt>
                <c:pt idx="187">
                  <c:v>200.52</c:v>
                </c:pt>
                <c:pt idx="188">
                  <c:v>200.52</c:v>
                </c:pt>
                <c:pt idx="189">
                  <c:v>200.52</c:v>
                </c:pt>
                <c:pt idx="190">
                  <c:v>200.52</c:v>
                </c:pt>
                <c:pt idx="191">
                  <c:v>200.02</c:v>
                </c:pt>
                <c:pt idx="192">
                  <c:v>200.02</c:v>
                </c:pt>
                <c:pt idx="193">
                  <c:v>200.02</c:v>
                </c:pt>
                <c:pt idx="194">
                  <c:v>200.02</c:v>
                </c:pt>
                <c:pt idx="195">
                  <c:v>200.02</c:v>
                </c:pt>
                <c:pt idx="196">
                  <c:v>200.02</c:v>
                </c:pt>
                <c:pt idx="197">
                  <c:v>200.02</c:v>
                </c:pt>
                <c:pt idx="198">
                  <c:v>200.02</c:v>
                </c:pt>
                <c:pt idx="199">
                  <c:v>200.02</c:v>
                </c:pt>
                <c:pt idx="200">
                  <c:v>200.02</c:v>
                </c:pt>
                <c:pt idx="201">
                  <c:v>200.02</c:v>
                </c:pt>
                <c:pt idx="202">
                  <c:v>200.02</c:v>
                </c:pt>
                <c:pt idx="203">
                  <c:v>200.02</c:v>
                </c:pt>
                <c:pt idx="204">
                  <c:v>200.02</c:v>
                </c:pt>
                <c:pt idx="205">
                  <c:v>200.02</c:v>
                </c:pt>
                <c:pt idx="206">
                  <c:v>200.02</c:v>
                </c:pt>
                <c:pt idx="207">
                  <c:v>200.02</c:v>
                </c:pt>
                <c:pt idx="208">
                  <c:v>200.02</c:v>
                </c:pt>
                <c:pt idx="209">
                  <c:v>200.02</c:v>
                </c:pt>
                <c:pt idx="210">
                  <c:v>200.02</c:v>
                </c:pt>
                <c:pt idx="211">
                  <c:v>200.02</c:v>
                </c:pt>
                <c:pt idx="212">
                  <c:v>200.02</c:v>
                </c:pt>
                <c:pt idx="213">
                  <c:v>200.02</c:v>
                </c:pt>
                <c:pt idx="214">
                  <c:v>200.02</c:v>
                </c:pt>
                <c:pt idx="215">
                  <c:v>200.02</c:v>
                </c:pt>
                <c:pt idx="216">
                  <c:v>200.02</c:v>
                </c:pt>
                <c:pt idx="217">
                  <c:v>200.02</c:v>
                </c:pt>
                <c:pt idx="218">
                  <c:v>200.02</c:v>
                </c:pt>
                <c:pt idx="219">
                  <c:v>200.02</c:v>
                </c:pt>
                <c:pt idx="220">
                  <c:v>200.02</c:v>
                </c:pt>
                <c:pt idx="221">
                  <c:v>200.02</c:v>
                </c:pt>
                <c:pt idx="222">
                  <c:v>200.02</c:v>
                </c:pt>
                <c:pt idx="223">
                  <c:v>200.02</c:v>
                </c:pt>
                <c:pt idx="224">
                  <c:v>200.02</c:v>
                </c:pt>
                <c:pt idx="225">
                  <c:v>200.02</c:v>
                </c:pt>
                <c:pt idx="226">
                  <c:v>200.02</c:v>
                </c:pt>
                <c:pt idx="227">
                  <c:v>200.02</c:v>
                </c:pt>
                <c:pt idx="228">
                  <c:v>200.02</c:v>
                </c:pt>
                <c:pt idx="229">
                  <c:v>200.02</c:v>
                </c:pt>
                <c:pt idx="230">
                  <c:v>200.02</c:v>
                </c:pt>
                <c:pt idx="231">
                  <c:v>200.02</c:v>
                </c:pt>
                <c:pt idx="232">
                  <c:v>200.02</c:v>
                </c:pt>
                <c:pt idx="233">
                  <c:v>200.02</c:v>
                </c:pt>
                <c:pt idx="234">
                  <c:v>200.02</c:v>
                </c:pt>
                <c:pt idx="235">
                  <c:v>200.02</c:v>
                </c:pt>
                <c:pt idx="236">
                  <c:v>200.02</c:v>
                </c:pt>
                <c:pt idx="237">
                  <c:v>200.02</c:v>
                </c:pt>
                <c:pt idx="238">
                  <c:v>200.02</c:v>
                </c:pt>
                <c:pt idx="239">
                  <c:v>200.02</c:v>
                </c:pt>
                <c:pt idx="240">
                  <c:v>200.02</c:v>
                </c:pt>
                <c:pt idx="241">
                  <c:v>200.02</c:v>
                </c:pt>
                <c:pt idx="242">
                  <c:v>200.02</c:v>
                </c:pt>
                <c:pt idx="243">
                  <c:v>200.02</c:v>
                </c:pt>
                <c:pt idx="244">
                  <c:v>200.02</c:v>
                </c:pt>
                <c:pt idx="245">
                  <c:v>200.02</c:v>
                </c:pt>
                <c:pt idx="246">
                  <c:v>200.02</c:v>
                </c:pt>
                <c:pt idx="247">
                  <c:v>200.02</c:v>
                </c:pt>
                <c:pt idx="248">
                  <c:v>200.02</c:v>
                </c:pt>
                <c:pt idx="249">
                  <c:v>200.02</c:v>
                </c:pt>
                <c:pt idx="250">
                  <c:v>200.02</c:v>
                </c:pt>
                <c:pt idx="251">
                  <c:v>200.02</c:v>
                </c:pt>
                <c:pt idx="252">
                  <c:v>200.02</c:v>
                </c:pt>
                <c:pt idx="253">
                  <c:v>200.02</c:v>
                </c:pt>
                <c:pt idx="254">
                  <c:v>200.02</c:v>
                </c:pt>
                <c:pt idx="255">
                  <c:v>200.02</c:v>
                </c:pt>
                <c:pt idx="256">
                  <c:v>200.02</c:v>
                </c:pt>
                <c:pt idx="257">
                  <c:v>200.02</c:v>
                </c:pt>
                <c:pt idx="258">
                  <c:v>200.02</c:v>
                </c:pt>
                <c:pt idx="259">
                  <c:v>200.02</c:v>
                </c:pt>
                <c:pt idx="260">
                  <c:v>200.02</c:v>
                </c:pt>
                <c:pt idx="261">
                  <c:v>200.02</c:v>
                </c:pt>
                <c:pt idx="262">
                  <c:v>200.02</c:v>
                </c:pt>
                <c:pt idx="263">
                  <c:v>200.02</c:v>
                </c:pt>
                <c:pt idx="264">
                  <c:v>200.02</c:v>
                </c:pt>
                <c:pt idx="265">
                  <c:v>200.02</c:v>
                </c:pt>
                <c:pt idx="266">
                  <c:v>200.02</c:v>
                </c:pt>
                <c:pt idx="267">
                  <c:v>200.02</c:v>
                </c:pt>
                <c:pt idx="268">
                  <c:v>200.02</c:v>
                </c:pt>
                <c:pt idx="269">
                  <c:v>200.02</c:v>
                </c:pt>
                <c:pt idx="270">
                  <c:v>200.02</c:v>
                </c:pt>
                <c:pt idx="271">
                  <c:v>200.02</c:v>
                </c:pt>
                <c:pt idx="272">
                  <c:v>200.02</c:v>
                </c:pt>
                <c:pt idx="273">
                  <c:v>200.02</c:v>
                </c:pt>
                <c:pt idx="274">
                  <c:v>200.02</c:v>
                </c:pt>
                <c:pt idx="275">
                  <c:v>200.02</c:v>
                </c:pt>
                <c:pt idx="276">
                  <c:v>200.02</c:v>
                </c:pt>
                <c:pt idx="277">
                  <c:v>200.02</c:v>
                </c:pt>
                <c:pt idx="278">
                  <c:v>200.02</c:v>
                </c:pt>
                <c:pt idx="279">
                  <c:v>200.02</c:v>
                </c:pt>
                <c:pt idx="280">
                  <c:v>200.02</c:v>
                </c:pt>
                <c:pt idx="281">
                  <c:v>200.02</c:v>
                </c:pt>
                <c:pt idx="282">
                  <c:v>200.02</c:v>
                </c:pt>
                <c:pt idx="283">
                  <c:v>200.02</c:v>
                </c:pt>
                <c:pt idx="284">
                  <c:v>200.02</c:v>
                </c:pt>
                <c:pt idx="285">
                  <c:v>200.02</c:v>
                </c:pt>
                <c:pt idx="286">
                  <c:v>200.02</c:v>
                </c:pt>
                <c:pt idx="287">
                  <c:v>200.02</c:v>
                </c:pt>
                <c:pt idx="288">
                  <c:v>200.02</c:v>
                </c:pt>
                <c:pt idx="289">
                  <c:v>200.02</c:v>
                </c:pt>
                <c:pt idx="290">
                  <c:v>200.02</c:v>
                </c:pt>
                <c:pt idx="291">
                  <c:v>200.02</c:v>
                </c:pt>
                <c:pt idx="292">
                  <c:v>200.02</c:v>
                </c:pt>
                <c:pt idx="293">
                  <c:v>200.02</c:v>
                </c:pt>
                <c:pt idx="294">
                  <c:v>200.02</c:v>
                </c:pt>
                <c:pt idx="295">
                  <c:v>200.02</c:v>
                </c:pt>
                <c:pt idx="296">
                  <c:v>200.02</c:v>
                </c:pt>
                <c:pt idx="297">
                  <c:v>228.66787878787721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8-410D-9442-F481FE3CC363}"/>
            </c:ext>
          </c:extLst>
        </c:ser>
        <c:ser>
          <c:idx val="2"/>
          <c:order val="2"/>
          <c:tx>
            <c:strRef>
              <c:f>MEMORY!$F$1</c:f>
              <c:strCache>
                <c:ptCount val="1"/>
                <c:pt idx="0">
                  <c:v>three memory used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MEMORY!$F$2:$F$299</c:f>
              <c:numCache>
                <c:formatCode>General</c:formatCode>
                <c:ptCount val="298"/>
                <c:pt idx="0">
                  <c:v>459.66</c:v>
                </c:pt>
                <c:pt idx="1">
                  <c:v>18.46</c:v>
                </c:pt>
                <c:pt idx="2">
                  <c:v>37.090000000000003</c:v>
                </c:pt>
                <c:pt idx="3">
                  <c:v>431</c:v>
                </c:pt>
                <c:pt idx="4">
                  <c:v>431.01</c:v>
                </c:pt>
                <c:pt idx="5">
                  <c:v>535.41</c:v>
                </c:pt>
                <c:pt idx="6">
                  <c:v>535.62</c:v>
                </c:pt>
                <c:pt idx="7">
                  <c:v>9.18</c:v>
                </c:pt>
                <c:pt idx="8">
                  <c:v>11.57</c:v>
                </c:pt>
                <c:pt idx="9">
                  <c:v>13.64</c:v>
                </c:pt>
                <c:pt idx="10">
                  <c:v>10.62</c:v>
                </c:pt>
                <c:pt idx="11">
                  <c:v>12.76</c:v>
                </c:pt>
                <c:pt idx="12">
                  <c:v>15.57</c:v>
                </c:pt>
                <c:pt idx="13">
                  <c:v>10.74</c:v>
                </c:pt>
                <c:pt idx="14">
                  <c:v>12.43</c:v>
                </c:pt>
                <c:pt idx="15">
                  <c:v>9.1300000000000008</c:v>
                </c:pt>
                <c:pt idx="16">
                  <c:v>13.1</c:v>
                </c:pt>
                <c:pt idx="17">
                  <c:v>13.51</c:v>
                </c:pt>
                <c:pt idx="18">
                  <c:v>10.46</c:v>
                </c:pt>
                <c:pt idx="19">
                  <c:v>13.71</c:v>
                </c:pt>
                <c:pt idx="20">
                  <c:v>16.079999999999998</c:v>
                </c:pt>
                <c:pt idx="21">
                  <c:v>9.86</c:v>
                </c:pt>
                <c:pt idx="22">
                  <c:v>14.61</c:v>
                </c:pt>
                <c:pt idx="23">
                  <c:v>14.09</c:v>
                </c:pt>
                <c:pt idx="24">
                  <c:v>11.78</c:v>
                </c:pt>
                <c:pt idx="25">
                  <c:v>12.73</c:v>
                </c:pt>
                <c:pt idx="26">
                  <c:v>16.13</c:v>
                </c:pt>
                <c:pt idx="27">
                  <c:v>12.08</c:v>
                </c:pt>
                <c:pt idx="28">
                  <c:v>14.29</c:v>
                </c:pt>
                <c:pt idx="29">
                  <c:v>16.420000000000002</c:v>
                </c:pt>
                <c:pt idx="30">
                  <c:v>12.09</c:v>
                </c:pt>
                <c:pt idx="31">
                  <c:v>14.85</c:v>
                </c:pt>
                <c:pt idx="32">
                  <c:v>16.260000000000002</c:v>
                </c:pt>
                <c:pt idx="33">
                  <c:v>9.77</c:v>
                </c:pt>
                <c:pt idx="34">
                  <c:v>12.43</c:v>
                </c:pt>
                <c:pt idx="35">
                  <c:v>16.559999999999999</c:v>
                </c:pt>
                <c:pt idx="36">
                  <c:v>10.53</c:v>
                </c:pt>
                <c:pt idx="37">
                  <c:v>13.86</c:v>
                </c:pt>
                <c:pt idx="38">
                  <c:v>14.57</c:v>
                </c:pt>
                <c:pt idx="39">
                  <c:v>10.16</c:v>
                </c:pt>
                <c:pt idx="40">
                  <c:v>12.18</c:v>
                </c:pt>
                <c:pt idx="41">
                  <c:v>8.59</c:v>
                </c:pt>
                <c:pt idx="42">
                  <c:v>10.49</c:v>
                </c:pt>
                <c:pt idx="43">
                  <c:v>14.39</c:v>
                </c:pt>
                <c:pt idx="44">
                  <c:v>9.11</c:v>
                </c:pt>
                <c:pt idx="45">
                  <c:v>11.37</c:v>
                </c:pt>
                <c:pt idx="46">
                  <c:v>14.42</c:v>
                </c:pt>
                <c:pt idx="47">
                  <c:v>11.3</c:v>
                </c:pt>
                <c:pt idx="48">
                  <c:v>13.65</c:v>
                </c:pt>
                <c:pt idx="49">
                  <c:v>15.24</c:v>
                </c:pt>
                <c:pt idx="50">
                  <c:v>11.28</c:v>
                </c:pt>
                <c:pt idx="51">
                  <c:v>12.34</c:v>
                </c:pt>
                <c:pt idx="52">
                  <c:v>14.96</c:v>
                </c:pt>
                <c:pt idx="53">
                  <c:v>9.85</c:v>
                </c:pt>
                <c:pt idx="54">
                  <c:v>12.3</c:v>
                </c:pt>
                <c:pt idx="55">
                  <c:v>15.8</c:v>
                </c:pt>
                <c:pt idx="56">
                  <c:v>10.27</c:v>
                </c:pt>
                <c:pt idx="57">
                  <c:v>14.01</c:v>
                </c:pt>
                <c:pt idx="58">
                  <c:v>13.57</c:v>
                </c:pt>
                <c:pt idx="59">
                  <c:v>9.59</c:v>
                </c:pt>
                <c:pt idx="60">
                  <c:v>13.65</c:v>
                </c:pt>
                <c:pt idx="61">
                  <c:v>14.14</c:v>
                </c:pt>
                <c:pt idx="62">
                  <c:v>17.829999999999998</c:v>
                </c:pt>
                <c:pt idx="63">
                  <c:v>16.93</c:v>
                </c:pt>
                <c:pt idx="64">
                  <c:v>11.51</c:v>
                </c:pt>
                <c:pt idx="65">
                  <c:v>15.7</c:v>
                </c:pt>
                <c:pt idx="66">
                  <c:v>14.21</c:v>
                </c:pt>
                <c:pt idx="67">
                  <c:v>10.8</c:v>
                </c:pt>
                <c:pt idx="68">
                  <c:v>14.51</c:v>
                </c:pt>
                <c:pt idx="69">
                  <c:v>8.6</c:v>
                </c:pt>
                <c:pt idx="70">
                  <c:v>14.49</c:v>
                </c:pt>
                <c:pt idx="71">
                  <c:v>18.3</c:v>
                </c:pt>
                <c:pt idx="72">
                  <c:v>10.37</c:v>
                </c:pt>
                <c:pt idx="73">
                  <c:v>15.45</c:v>
                </c:pt>
                <c:pt idx="74">
                  <c:v>13.02</c:v>
                </c:pt>
                <c:pt idx="75">
                  <c:v>9.6199999999999992</c:v>
                </c:pt>
                <c:pt idx="76">
                  <c:v>13.27</c:v>
                </c:pt>
                <c:pt idx="77">
                  <c:v>18.28</c:v>
                </c:pt>
                <c:pt idx="78">
                  <c:v>14.26</c:v>
                </c:pt>
                <c:pt idx="79">
                  <c:v>12.76</c:v>
                </c:pt>
                <c:pt idx="80">
                  <c:v>15.77</c:v>
                </c:pt>
                <c:pt idx="81">
                  <c:v>9.7100000000000009</c:v>
                </c:pt>
                <c:pt idx="82">
                  <c:v>15.24</c:v>
                </c:pt>
                <c:pt idx="83">
                  <c:v>18.11</c:v>
                </c:pt>
                <c:pt idx="84">
                  <c:v>12.34</c:v>
                </c:pt>
                <c:pt idx="85">
                  <c:v>16.559999999999999</c:v>
                </c:pt>
                <c:pt idx="86">
                  <c:v>15.77</c:v>
                </c:pt>
                <c:pt idx="87">
                  <c:v>14.46</c:v>
                </c:pt>
                <c:pt idx="88">
                  <c:v>11.51</c:v>
                </c:pt>
                <c:pt idx="89">
                  <c:v>17.329999999999998</c:v>
                </c:pt>
                <c:pt idx="90">
                  <c:v>15.29</c:v>
                </c:pt>
                <c:pt idx="91">
                  <c:v>13.6</c:v>
                </c:pt>
                <c:pt idx="92">
                  <c:v>16.96</c:v>
                </c:pt>
                <c:pt idx="93">
                  <c:v>9.67</c:v>
                </c:pt>
                <c:pt idx="94">
                  <c:v>12.65</c:v>
                </c:pt>
                <c:pt idx="95">
                  <c:v>17.89</c:v>
                </c:pt>
                <c:pt idx="96">
                  <c:v>14.91</c:v>
                </c:pt>
                <c:pt idx="97">
                  <c:v>12.53</c:v>
                </c:pt>
                <c:pt idx="98">
                  <c:v>16.53</c:v>
                </c:pt>
                <c:pt idx="99">
                  <c:v>14.3</c:v>
                </c:pt>
                <c:pt idx="100">
                  <c:v>14.12</c:v>
                </c:pt>
                <c:pt idx="101">
                  <c:v>8.44</c:v>
                </c:pt>
                <c:pt idx="102">
                  <c:v>14.23</c:v>
                </c:pt>
                <c:pt idx="103">
                  <c:v>18.37</c:v>
                </c:pt>
                <c:pt idx="104">
                  <c:v>9.66</c:v>
                </c:pt>
                <c:pt idx="105">
                  <c:v>15.01</c:v>
                </c:pt>
                <c:pt idx="106">
                  <c:v>18.850000000000001</c:v>
                </c:pt>
                <c:pt idx="107">
                  <c:v>13.21</c:v>
                </c:pt>
                <c:pt idx="108">
                  <c:v>16.52</c:v>
                </c:pt>
                <c:pt idx="109">
                  <c:v>14.55</c:v>
                </c:pt>
                <c:pt idx="110">
                  <c:v>12.42</c:v>
                </c:pt>
                <c:pt idx="111">
                  <c:v>10.83</c:v>
                </c:pt>
                <c:pt idx="112">
                  <c:v>16.079999999999998</c:v>
                </c:pt>
                <c:pt idx="113">
                  <c:v>14.92</c:v>
                </c:pt>
                <c:pt idx="114">
                  <c:v>14.5</c:v>
                </c:pt>
                <c:pt idx="115">
                  <c:v>18.059999999999999</c:v>
                </c:pt>
                <c:pt idx="116">
                  <c:v>11.59</c:v>
                </c:pt>
                <c:pt idx="117">
                  <c:v>15.18</c:v>
                </c:pt>
                <c:pt idx="118">
                  <c:v>13.55</c:v>
                </c:pt>
                <c:pt idx="119">
                  <c:v>10.68</c:v>
                </c:pt>
                <c:pt idx="120">
                  <c:v>14.4</c:v>
                </c:pt>
                <c:pt idx="121">
                  <c:v>13.75</c:v>
                </c:pt>
                <c:pt idx="122">
                  <c:v>11.35</c:v>
                </c:pt>
                <c:pt idx="123">
                  <c:v>17</c:v>
                </c:pt>
                <c:pt idx="124">
                  <c:v>14.12</c:v>
                </c:pt>
                <c:pt idx="125">
                  <c:v>12.72</c:v>
                </c:pt>
                <c:pt idx="126">
                  <c:v>17.34</c:v>
                </c:pt>
                <c:pt idx="127">
                  <c:v>14.65</c:v>
                </c:pt>
                <c:pt idx="128">
                  <c:v>10.58</c:v>
                </c:pt>
                <c:pt idx="129">
                  <c:v>13.81</c:v>
                </c:pt>
                <c:pt idx="130">
                  <c:v>19.93</c:v>
                </c:pt>
                <c:pt idx="131">
                  <c:v>16.18</c:v>
                </c:pt>
                <c:pt idx="132">
                  <c:v>15</c:v>
                </c:pt>
                <c:pt idx="133">
                  <c:v>14.27</c:v>
                </c:pt>
                <c:pt idx="134">
                  <c:v>12.02</c:v>
                </c:pt>
                <c:pt idx="135">
                  <c:v>17.43</c:v>
                </c:pt>
                <c:pt idx="136">
                  <c:v>8.59</c:v>
                </c:pt>
                <c:pt idx="137">
                  <c:v>13.98</c:v>
                </c:pt>
                <c:pt idx="138">
                  <c:v>17.600000000000001</c:v>
                </c:pt>
                <c:pt idx="139">
                  <c:v>10.6</c:v>
                </c:pt>
                <c:pt idx="140">
                  <c:v>14.87</c:v>
                </c:pt>
                <c:pt idx="141">
                  <c:v>19.079999999999998</c:v>
                </c:pt>
                <c:pt idx="142">
                  <c:v>13.91</c:v>
                </c:pt>
                <c:pt idx="143">
                  <c:v>16.88</c:v>
                </c:pt>
                <c:pt idx="144">
                  <c:v>16.36</c:v>
                </c:pt>
                <c:pt idx="145">
                  <c:v>14.23</c:v>
                </c:pt>
                <c:pt idx="146">
                  <c:v>12.97</c:v>
                </c:pt>
                <c:pt idx="147">
                  <c:v>17.510000000000002</c:v>
                </c:pt>
                <c:pt idx="148">
                  <c:v>9.44</c:v>
                </c:pt>
                <c:pt idx="149">
                  <c:v>13.48</c:v>
                </c:pt>
                <c:pt idx="150">
                  <c:v>17.72</c:v>
                </c:pt>
                <c:pt idx="151">
                  <c:v>10.01</c:v>
                </c:pt>
                <c:pt idx="152">
                  <c:v>12.23</c:v>
                </c:pt>
                <c:pt idx="153">
                  <c:v>16.71</c:v>
                </c:pt>
                <c:pt idx="154">
                  <c:v>14.93</c:v>
                </c:pt>
                <c:pt idx="155">
                  <c:v>13.21</c:v>
                </c:pt>
                <c:pt idx="156">
                  <c:v>17.329999999999998</c:v>
                </c:pt>
                <c:pt idx="157">
                  <c:v>14.18</c:v>
                </c:pt>
                <c:pt idx="158">
                  <c:v>13.18</c:v>
                </c:pt>
                <c:pt idx="159">
                  <c:v>15.94</c:v>
                </c:pt>
                <c:pt idx="160">
                  <c:v>15.99</c:v>
                </c:pt>
                <c:pt idx="161">
                  <c:v>13.14</c:v>
                </c:pt>
                <c:pt idx="162">
                  <c:v>18.350000000000001</c:v>
                </c:pt>
                <c:pt idx="163">
                  <c:v>16.12</c:v>
                </c:pt>
                <c:pt idx="164">
                  <c:v>13.98</c:v>
                </c:pt>
                <c:pt idx="165">
                  <c:v>14.21</c:v>
                </c:pt>
                <c:pt idx="166">
                  <c:v>11.74</c:v>
                </c:pt>
                <c:pt idx="167">
                  <c:v>17.12</c:v>
                </c:pt>
                <c:pt idx="168">
                  <c:v>14.4</c:v>
                </c:pt>
                <c:pt idx="169">
                  <c:v>11.54</c:v>
                </c:pt>
                <c:pt idx="170">
                  <c:v>15.87</c:v>
                </c:pt>
                <c:pt idx="171">
                  <c:v>13.57</c:v>
                </c:pt>
                <c:pt idx="172">
                  <c:v>12.75</c:v>
                </c:pt>
                <c:pt idx="173">
                  <c:v>16.97</c:v>
                </c:pt>
                <c:pt idx="174">
                  <c:v>13.77</c:v>
                </c:pt>
                <c:pt idx="175">
                  <c:v>11.31</c:v>
                </c:pt>
                <c:pt idx="176">
                  <c:v>16.43</c:v>
                </c:pt>
                <c:pt idx="177">
                  <c:v>14.43</c:v>
                </c:pt>
                <c:pt idx="178">
                  <c:v>11.8</c:v>
                </c:pt>
                <c:pt idx="179">
                  <c:v>16.32</c:v>
                </c:pt>
                <c:pt idx="180">
                  <c:v>15.09</c:v>
                </c:pt>
                <c:pt idx="181">
                  <c:v>13.45</c:v>
                </c:pt>
                <c:pt idx="182">
                  <c:v>17.43</c:v>
                </c:pt>
                <c:pt idx="183">
                  <c:v>9.33</c:v>
                </c:pt>
                <c:pt idx="184">
                  <c:v>13.58</c:v>
                </c:pt>
                <c:pt idx="185">
                  <c:v>17.190000000000001</c:v>
                </c:pt>
                <c:pt idx="186">
                  <c:v>15.31</c:v>
                </c:pt>
                <c:pt idx="187">
                  <c:v>13.11</c:v>
                </c:pt>
                <c:pt idx="188">
                  <c:v>17.059999999999999</c:v>
                </c:pt>
                <c:pt idx="189">
                  <c:v>13.47</c:v>
                </c:pt>
                <c:pt idx="190">
                  <c:v>11.15</c:v>
                </c:pt>
                <c:pt idx="191">
                  <c:v>14.62</c:v>
                </c:pt>
                <c:pt idx="192">
                  <c:v>17.86</c:v>
                </c:pt>
                <c:pt idx="193">
                  <c:v>10.17</c:v>
                </c:pt>
                <c:pt idx="194">
                  <c:v>13.46</c:v>
                </c:pt>
                <c:pt idx="195">
                  <c:v>19.2</c:v>
                </c:pt>
                <c:pt idx="196">
                  <c:v>16.010000000000002</c:v>
                </c:pt>
                <c:pt idx="197">
                  <c:v>14.42</c:v>
                </c:pt>
                <c:pt idx="198">
                  <c:v>16.79</c:v>
                </c:pt>
                <c:pt idx="199">
                  <c:v>14.42</c:v>
                </c:pt>
                <c:pt idx="200">
                  <c:v>12.65</c:v>
                </c:pt>
                <c:pt idx="201">
                  <c:v>16.36</c:v>
                </c:pt>
                <c:pt idx="202">
                  <c:v>16.22</c:v>
                </c:pt>
                <c:pt idx="203">
                  <c:v>13.07</c:v>
                </c:pt>
                <c:pt idx="204">
                  <c:v>11.81</c:v>
                </c:pt>
                <c:pt idx="205">
                  <c:v>11.66</c:v>
                </c:pt>
                <c:pt idx="206">
                  <c:v>17.559999999999999</c:v>
                </c:pt>
                <c:pt idx="207">
                  <c:v>12.05</c:v>
                </c:pt>
                <c:pt idx="208">
                  <c:v>10.75</c:v>
                </c:pt>
                <c:pt idx="209">
                  <c:v>14.89</c:v>
                </c:pt>
                <c:pt idx="210">
                  <c:v>12.73</c:v>
                </c:pt>
                <c:pt idx="211">
                  <c:v>11.2</c:v>
                </c:pt>
                <c:pt idx="212">
                  <c:v>14.62</c:v>
                </c:pt>
                <c:pt idx="213">
                  <c:v>14.51</c:v>
                </c:pt>
                <c:pt idx="214">
                  <c:v>11.51</c:v>
                </c:pt>
                <c:pt idx="215">
                  <c:v>17.079999999999998</c:v>
                </c:pt>
                <c:pt idx="216">
                  <c:v>13.99</c:v>
                </c:pt>
                <c:pt idx="217">
                  <c:v>11.99</c:v>
                </c:pt>
                <c:pt idx="218">
                  <c:v>17.559999999999999</c:v>
                </c:pt>
                <c:pt idx="219">
                  <c:v>14.63</c:v>
                </c:pt>
                <c:pt idx="220">
                  <c:v>13.91</c:v>
                </c:pt>
                <c:pt idx="221">
                  <c:v>17.41</c:v>
                </c:pt>
                <c:pt idx="222">
                  <c:v>10.039999999999999</c:v>
                </c:pt>
                <c:pt idx="223">
                  <c:v>13.88</c:v>
                </c:pt>
                <c:pt idx="224">
                  <c:v>18.75</c:v>
                </c:pt>
                <c:pt idx="225">
                  <c:v>11.55</c:v>
                </c:pt>
                <c:pt idx="226">
                  <c:v>15.34</c:v>
                </c:pt>
                <c:pt idx="227">
                  <c:v>13.8</c:v>
                </c:pt>
                <c:pt idx="228">
                  <c:v>11.86</c:v>
                </c:pt>
                <c:pt idx="229">
                  <c:v>16.95</c:v>
                </c:pt>
                <c:pt idx="230">
                  <c:v>14.13</c:v>
                </c:pt>
                <c:pt idx="231">
                  <c:v>13.55</c:v>
                </c:pt>
                <c:pt idx="232">
                  <c:v>17.93</c:v>
                </c:pt>
                <c:pt idx="233">
                  <c:v>16.329999999999998</c:v>
                </c:pt>
                <c:pt idx="234">
                  <c:v>15.39</c:v>
                </c:pt>
                <c:pt idx="235">
                  <c:v>12.75</c:v>
                </c:pt>
                <c:pt idx="236">
                  <c:v>18.23</c:v>
                </c:pt>
                <c:pt idx="237">
                  <c:v>14.85</c:v>
                </c:pt>
                <c:pt idx="238">
                  <c:v>13.83</c:v>
                </c:pt>
                <c:pt idx="239">
                  <c:v>17.02</c:v>
                </c:pt>
                <c:pt idx="240">
                  <c:v>13.79</c:v>
                </c:pt>
                <c:pt idx="241">
                  <c:v>18.29</c:v>
                </c:pt>
                <c:pt idx="242">
                  <c:v>19.079999999999998</c:v>
                </c:pt>
                <c:pt idx="243">
                  <c:v>11.84</c:v>
                </c:pt>
                <c:pt idx="244">
                  <c:v>15.47</c:v>
                </c:pt>
                <c:pt idx="245">
                  <c:v>11.51</c:v>
                </c:pt>
                <c:pt idx="246">
                  <c:v>14.65</c:v>
                </c:pt>
                <c:pt idx="247">
                  <c:v>13.08</c:v>
                </c:pt>
                <c:pt idx="248">
                  <c:v>13.86</c:v>
                </c:pt>
                <c:pt idx="249">
                  <c:v>12.28</c:v>
                </c:pt>
                <c:pt idx="250">
                  <c:v>16.7</c:v>
                </c:pt>
                <c:pt idx="251">
                  <c:v>14.29</c:v>
                </c:pt>
                <c:pt idx="252">
                  <c:v>13.78</c:v>
                </c:pt>
                <c:pt idx="253">
                  <c:v>17.84</c:v>
                </c:pt>
                <c:pt idx="254">
                  <c:v>12.1</c:v>
                </c:pt>
                <c:pt idx="255">
                  <c:v>15.37</c:v>
                </c:pt>
                <c:pt idx="256">
                  <c:v>13.61</c:v>
                </c:pt>
                <c:pt idx="257">
                  <c:v>12.56</c:v>
                </c:pt>
                <c:pt idx="258">
                  <c:v>16.420000000000002</c:v>
                </c:pt>
                <c:pt idx="259">
                  <c:v>15.7</c:v>
                </c:pt>
                <c:pt idx="260">
                  <c:v>11.47</c:v>
                </c:pt>
                <c:pt idx="261">
                  <c:v>15.87</c:v>
                </c:pt>
                <c:pt idx="262">
                  <c:v>18.7</c:v>
                </c:pt>
                <c:pt idx="263">
                  <c:v>10.51</c:v>
                </c:pt>
                <c:pt idx="264">
                  <c:v>15.17</c:v>
                </c:pt>
                <c:pt idx="265">
                  <c:v>19.52</c:v>
                </c:pt>
                <c:pt idx="266">
                  <c:v>13.07</c:v>
                </c:pt>
                <c:pt idx="267">
                  <c:v>16.96</c:v>
                </c:pt>
                <c:pt idx="268">
                  <c:v>16.559999999999999</c:v>
                </c:pt>
                <c:pt idx="269">
                  <c:v>14.62</c:v>
                </c:pt>
                <c:pt idx="270">
                  <c:v>12.88</c:v>
                </c:pt>
                <c:pt idx="271">
                  <c:v>17.38</c:v>
                </c:pt>
                <c:pt idx="272">
                  <c:v>14.46</c:v>
                </c:pt>
                <c:pt idx="273">
                  <c:v>13.32</c:v>
                </c:pt>
                <c:pt idx="274">
                  <c:v>16.61</c:v>
                </c:pt>
                <c:pt idx="275">
                  <c:v>15.33</c:v>
                </c:pt>
                <c:pt idx="276">
                  <c:v>18.41</c:v>
                </c:pt>
                <c:pt idx="277">
                  <c:v>10.32</c:v>
                </c:pt>
                <c:pt idx="278">
                  <c:v>14.21</c:v>
                </c:pt>
                <c:pt idx="279">
                  <c:v>18.57</c:v>
                </c:pt>
                <c:pt idx="280">
                  <c:v>10.32</c:v>
                </c:pt>
                <c:pt idx="281">
                  <c:v>13.87</c:v>
                </c:pt>
                <c:pt idx="282">
                  <c:v>13.44</c:v>
                </c:pt>
                <c:pt idx="283">
                  <c:v>11.73</c:v>
                </c:pt>
                <c:pt idx="284">
                  <c:v>16.7</c:v>
                </c:pt>
                <c:pt idx="285">
                  <c:v>17.02</c:v>
                </c:pt>
                <c:pt idx="286">
                  <c:v>12</c:v>
                </c:pt>
                <c:pt idx="287">
                  <c:v>13.12</c:v>
                </c:pt>
                <c:pt idx="288">
                  <c:v>14.14</c:v>
                </c:pt>
                <c:pt idx="289">
                  <c:v>9.92</c:v>
                </c:pt>
                <c:pt idx="290">
                  <c:v>14.04</c:v>
                </c:pt>
                <c:pt idx="291">
                  <c:v>18.97</c:v>
                </c:pt>
                <c:pt idx="292">
                  <c:v>10.27</c:v>
                </c:pt>
                <c:pt idx="293">
                  <c:v>16.329999999999998</c:v>
                </c:pt>
                <c:pt idx="294">
                  <c:v>14.03</c:v>
                </c:pt>
                <c:pt idx="295">
                  <c:v>14.92</c:v>
                </c:pt>
                <c:pt idx="296">
                  <c:v>12.25</c:v>
                </c:pt>
                <c:pt idx="297">
                  <c:v>22.000404040404057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8-410D-9442-F481FE3CC363}"/>
            </c:ext>
          </c:extLst>
        </c:ser>
        <c:ser>
          <c:idx val="3"/>
          <c:order val="3"/>
          <c:tx>
            <c:strRef>
              <c:f>MEMORY!$G$1</c:f>
              <c:strCache>
                <c:ptCount val="1"/>
                <c:pt idx="0">
                  <c:v>three memory allocated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MEMORY!$G$2:$G$299</c:f>
              <c:numCache>
                <c:formatCode>General</c:formatCode>
                <c:ptCount val="298"/>
                <c:pt idx="0">
                  <c:v>464.61</c:v>
                </c:pt>
                <c:pt idx="1">
                  <c:v>28.55</c:v>
                </c:pt>
                <c:pt idx="2">
                  <c:v>46.68</c:v>
                </c:pt>
                <c:pt idx="3">
                  <c:v>446.41</c:v>
                </c:pt>
                <c:pt idx="4">
                  <c:v>446.41</c:v>
                </c:pt>
                <c:pt idx="5">
                  <c:v>537.54999999999995</c:v>
                </c:pt>
                <c:pt idx="6">
                  <c:v>538.79</c:v>
                </c:pt>
                <c:pt idx="7">
                  <c:v>12.63</c:v>
                </c:pt>
                <c:pt idx="8">
                  <c:v>15.13</c:v>
                </c:pt>
                <c:pt idx="9">
                  <c:v>17.13</c:v>
                </c:pt>
                <c:pt idx="10">
                  <c:v>15.63</c:v>
                </c:pt>
                <c:pt idx="11">
                  <c:v>16.88</c:v>
                </c:pt>
                <c:pt idx="12">
                  <c:v>18.88</c:v>
                </c:pt>
                <c:pt idx="13">
                  <c:v>16.63</c:v>
                </c:pt>
                <c:pt idx="14">
                  <c:v>17.13</c:v>
                </c:pt>
                <c:pt idx="15">
                  <c:v>20.63</c:v>
                </c:pt>
                <c:pt idx="16">
                  <c:v>20.63</c:v>
                </c:pt>
                <c:pt idx="17">
                  <c:v>22.13</c:v>
                </c:pt>
                <c:pt idx="18">
                  <c:v>20.88</c:v>
                </c:pt>
                <c:pt idx="19">
                  <c:v>20.88</c:v>
                </c:pt>
                <c:pt idx="20">
                  <c:v>22.13</c:v>
                </c:pt>
                <c:pt idx="21">
                  <c:v>20.88</c:v>
                </c:pt>
                <c:pt idx="22">
                  <c:v>20.88</c:v>
                </c:pt>
                <c:pt idx="23">
                  <c:v>22.13</c:v>
                </c:pt>
                <c:pt idx="24">
                  <c:v>21.88</c:v>
                </c:pt>
                <c:pt idx="25">
                  <c:v>21.88</c:v>
                </c:pt>
                <c:pt idx="26">
                  <c:v>22.38</c:v>
                </c:pt>
                <c:pt idx="27">
                  <c:v>21.63</c:v>
                </c:pt>
                <c:pt idx="28">
                  <c:v>21.63</c:v>
                </c:pt>
                <c:pt idx="29">
                  <c:v>22.63</c:v>
                </c:pt>
                <c:pt idx="30">
                  <c:v>21.88</c:v>
                </c:pt>
                <c:pt idx="31">
                  <c:v>21.88</c:v>
                </c:pt>
                <c:pt idx="32">
                  <c:v>22.38</c:v>
                </c:pt>
                <c:pt idx="33">
                  <c:v>22.13</c:v>
                </c:pt>
                <c:pt idx="34">
                  <c:v>22.13</c:v>
                </c:pt>
                <c:pt idx="35">
                  <c:v>22.63</c:v>
                </c:pt>
                <c:pt idx="36">
                  <c:v>22.63</c:v>
                </c:pt>
                <c:pt idx="37">
                  <c:v>22.63</c:v>
                </c:pt>
                <c:pt idx="38">
                  <c:v>22.63</c:v>
                </c:pt>
                <c:pt idx="39">
                  <c:v>22.38</c:v>
                </c:pt>
                <c:pt idx="40">
                  <c:v>22.38</c:v>
                </c:pt>
                <c:pt idx="41">
                  <c:v>22.63</c:v>
                </c:pt>
                <c:pt idx="42">
                  <c:v>22.63</c:v>
                </c:pt>
                <c:pt idx="43">
                  <c:v>22.63</c:v>
                </c:pt>
                <c:pt idx="44">
                  <c:v>22.63</c:v>
                </c:pt>
                <c:pt idx="45">
                  <c:v>22.63</c:v>
                </c:pt>
                <c:pt idx="46">
                  <c:v>22.63</c:v>
                </c:pt>
                <c:pt idx="47">
                  <c:v>22.63</c:v>
                </c:pt>
                <c:pt idx="48">
                  <c:v>22.63</c:v>
                </c:pt>
                <c:pt idx="49">
                  <c:v>22.63</c:v>
                </c:pt>
                <c:pt idx="50">
                  <c:v>22.63</c:v>
                </c:pt>
                <c:pt idx="51">
                  <c:v>22.63</c:v>
                </c:pt>
                <c:pt idx="52">
                  <c:v>22.63</c:v>
                </c:pt>
                <c:pt idx="53">
                  <c:v>22.38</c:v>
                </c:pt>
                <c:pt idx="54">
                  <c:v>22.38</c:v>
                </c:pt>
                <c:pt idx="55">
                  <c:v>22.38</c:v>
                </c:pt>
                <c:pt idx="56">
                  <c:v>22.63</c:v>
                </c:pt>
                <c:pt idx="57">
                  <c:v>22.63</c:v>
                </c:pt>
                <c:pt idx="58">
                  <c:v>22.63</c:v>
                </c:pt>
                <c:pt idx="59">
                  <c:v>30.63</c:v>
                </c:pt>
                <c:pt idx="60">
                  <c:v>30.63</c:v>
                </c:pt>
                <c:pt idx="61">
                  <c:v>28.63</c:v>
                </c:pt>
                <c:pt idx="62">
                  <c:v>28.63</c:v>
                </c:pt>
                <c:pt idx="63">
                  <c:v>30.63</c:v>
                </c:pt>
                <c:pt idx="64">
                  <c:v>29.13</c:v>
                </c:pt>
                <c:pt idx="65">
                  <c:v>29.13</c:v>
                </c:pt>
                <c:pt idx="66">
                  <c:v>30.88</c:v>
                </c:pt>
                <c:pt idx="67">
                  <c:v>29.13</c:v>
                </c:pt>
                <c:pt idx="68">
                  <c:v>29.13</c:v>
                </c:pt>
                <c:pt idx="69">
                  <c:v>29.38</c:v>
                </c:pt>
                <c:pt idx="70">
                  <c:v>29.38</c:v>
                </c:pt>
                <c:pt idx="71">
                  <c:v>29.38</c:v>
                </c:pt>
                <c:pt idx="72">
                  <c:v>29.38</c:v>
                </c:pt>
                <c:pt idx="73">
                  <c:v>29.38</c:v>
                </c:pt>
                <c:pt idx="74">
                  <c:v>29.38</c:v>
                </c:pt>
                <c:pt idx="75">
                  <c:v>29.63</c:v>
                </c:pt>
                <c:pt idx="76">
                  <c:v>29.63</c:v>
                </c:pt>
                <c:pt idx="77">
                  <c:v>29.63</c:v>
                </c:pt>
                <c:pt idx="78">
                  <c:v>29.63</c:v>
                </c:pt>
                <c:pt idx="79">
                  <c:v>29.63</c:v>
                </c:pt>
                <c:pt idx="80">
                  <c:v>29.63</c:v>
                </c:pt>
                <c:pt idx="81">
                  <c:v>29.88</c:v>
                </c:pt>
                <c:pt idx="82">
                  <c:v>29.88</c:v>
                </c:pt>
                <c:pt idx="83">
                  <c:v>29.88</c:v>
                </c:pt>
                <c:pt idx="84">
                  <c:v>30.13</c:v>
                </c:pt>
                <c:pt idx="85">
                  <c:v>30.13</c:v>
                </c:pt>
                <c:pt idx="86">
                  <c:v>30.13</c:v>
                </c:pt>
                <c:pt idx="87">
                  <c:v>30.38</c:v>
                </c:pt>
                <c:pt idx="88">
                  <c:v>30.38</c:v>
                </c:pt>
                <c:pt idx="89">
                  <c:v>30.38</c:v>
                </c:pt>
                <c:pt idx="90">
                  <c:v>30.63</c:v>
                </c:pt>
                <c:pt idx="91">
                  <c:v>30.63</c:v>
                </c:pt>
                <c:pt idx="92">
                  <c:v>30.63</c:v>
                </c:pt>
                <c:pt idx="93">
                  <c:v>30.63</c:v>
                </c:pt>
                <c:pt idx="94">
                  <c:v>30.63</c:v>
                </c:pt>
                <c:pt idx="95">
                  <c:v>30.63</c:v>
                </c:pt>
                <c:pt idx="96">
                  <c:v>30.63</c:v>
                </c:pt>
                <c:pt idx="97">
                  <c:v>30.63</c:v>
                </c:pt>
                <c:pt idx="98">
                  <c:v>30.63</c:v>
                </c:pt>
                <c:pt idx="99">
                  <c:v>30.63</c:v>
                </c:pt>
                <c:pt idx="100">
                  <c:v>30.63</c:v>
                </c:pt>
                <c:pt idx="101">
                  <c:v>30.88</c:v>
                </c:pt>
                <c:pt idx="102">
                  <c:v>30.88</c:v>
                </c:pt>
                <c:pt idx="103">
                  <c:v>30.88</c:v>
                </c:pt>
                <c:pt idx="104">
                  <c:v>30.63</c:v>
                </c:pt>
                <c:pt idx="105">
                  <c:v>30.63</c:v>
                </c:pt>
                <c:pt idx="106">
                  <c:v>30.63</c:v>
                </c:pt>
                <c:pt idx="107">
                  <c:v>30.88</c:v>
                </c:pt>
                <c:pt idx="108">
                  <c:v>30.88</c:v>
                </c:pt>
                <c:pt idx="109">
                  <c:v>30.88</c:v>
                </c:pt>
                <c:pt idx="110">
                  <c:v>30.63</c:v>
                </c:pt>
                <c:pt idx="111">
                  <c:v>30.63</c:v>
                </c:pt>
                <c:pt idx="112">
                  <c:v>30.63</c:v>
                </c:pt>
                <c:pt idx="113">
                  <c:v>30.88</c:v>
                </c:pt>
                <c:pt idx="114">
                  <c:v>30.88</c:v>
                </c:pt>
                <c:pt idx="115">
                  <c:v>30.88</c:v>
                </c:pt>
                <c:pt idx="116">
                  <c:v>30.63</c:v>
                </c:pt>
                <c:pt idx="117">
                  <c:v>30.63</c:v>
                </c:pt>
                <c:pt idx="118">
                  <c:v>30.63</c:v>
                </c:pt>
                <c:pt idx="119">
                  <c:v>30.88</c:v>
                </c:pt>
                <c:pt idx="120">
                  <c:v>30.88</c:v>
                </c:pt>
                <c:pt idx="121">
                  <c:v>30.88</c:v>
                </c:pt>
                <c:pt idx="122">
                  <c:v>30.63</c:v>
                </c:pt>
                <c:pt idx="123">
                  <c:v>30.63</c:v>
                </c:pt>
                <c:pt idx="124">
                  <c:v>30.63</c:v>
                </c:pt>
                <c:pt idx="125">
                  <c:v>30.88</c:v>
                </c:pt>
                <c:pt idx="126">
                  <c:v>30.88</c:v>
                </c:pt>
                <c:pt idx="127">
                  <c:v>30.88</c:v>
                </c:pt>
                <c:pt idx="128">
                  <c:v>30.88</c:v>
                </c:pt>
                <c:pt idx="129">
                  <c:v>30.88</c:v>
                </c:pt>
                <c:pt idx="130">
                  <c:v>30.88</c:v>
                </c:pt>
                <c:pt idx="131">
                  <c:v>30.88</c:v>
                </c:pt>
                <c:pt idx="132">
                  <c:v>30.88</c:v>
                </c:pt>
                <c:pt idx="133">
                  <c:v>30.88</c:v>
                </c:pt>
                <c:pt idx="134">
                  <c:v>30.88</c:v>
                </c:pt>
                <c:pt idx="135">
                  <c:v>30.88</c:v>
                </c:pt>
                <c:pt idx="136">
                  <c:v>30.88</c:v>
                </c:pt>
                <c:pt idx="137">
                  <c:v>30.88</c:v>
                </c:pt>
                <c:pt idx="138">
                  <c:v>30.88</c:v>
                </c:pt>
                <c:pt idx="139">
                  <c:v>30.88</c:v>
                </c:pt>
                <c:pt idx="140">
                  <c:v>30.88</c:v>
                </c:pt>
                <c:pt idx="141">
                  <c:v>30.88</c:v>
                </c:pt>
                <c:pt idx="142">
                  <c:v>30.88</c:v>
                </c:pt>
                <c:pt idx="143">
                  <c:v>30.88</c:v>
                </c:pt>
                <c:pt idx="144">
                  <c:v>30.88</c:v>
                </c:pt>
                <c:pt idx="145">
                  <c:v>30.88</c:v>
                </c:pt>
                <c:pt idx="146">
                  <c:v>30.88</c:v>
                </c:pt>
                <c:pt idx="147">
                  <c:v>30.88</c:v>
                </c:pt>
                <c:pt idx="148">
                  <c:v>30.88</c:v>
                </c:pt>
                <c:pt idx="149">
                  <c:v>30.88</c:v>
                </c:pt>
                <c:pt idx="150">
                  <c:v>30.88</c:v>
                </c:pt>
                <c:pt idx="151">
                  <c:v>30.88</c:v>
                </c:pt>
                <c:pt idx="152">
                  <c:v>30.88</c:v>
                </c:pt>
                <c:pt idx="153">
                  <c:v>30.88</c:v>
                </c:pt>
                <c:pt idx="154">
                  <c:v>30.88</c:v>
                </c:pt>
                <c:pt idx="155">
                  <c:v>30.88</c:v>
                </c:pt>
                <c:pt idx="156">
                  <c:v>30.88</c:v>
                </c:pt>
                <c:pt idx="157">
                  <c:v>30.88</c:v>
                </c:pt>
                <c:pt idx="158">
                  <c:v>30.88</c:v>
                </c:pt>
                <c:pt idx="159">
                  <c:v>30.88</c:v>
                </c:pt>
                <c:pt idx="160">
                  <c:v>30.88</c:v>
                </c:pt>
                <c:pt idx="161">
                  <c:v>30.88</c:v>
                </c:pt>
                <c:pt idx="162">
                  <c:v>30.88</c:v>
                </c:pt>
                <c:pt idx="163">
                  <c:v>30.88</c:v>
                </c:pt>
                <c:pt idx="164">
                  <c:v>30.88</c:v>
                </c:pt>
                <c:pt idx="165">
                  <c:v>30.88</c:v>
                </c:pt>
                <c:pt idx="166">
                  <c:v>30.88</c:v>
                </c:pt>
                <c:pt idx="167">
                  <c:v>30.88</c:v>
                </c:pt>
                <c:pt idx="168">
                  <c:v>30.88</c:v>
                </c:pt>
                <c:pt idx="169">
                  <c:v>30.88</c:v>
                </c:pt>
                <c:pt idx="170">
                  <c:v>30.88</c:v>
                </c:pt>
                <c:pt idx="171">
                  <c:v>30.88</c:v>
                </c:pt>
                <c:pt idx="172">
                  <c:v>30.88</c:v>
                </c:pt>
                <c:pt idx="173">
                  <c:v>30.88</c:v>
                </c:pt>
                <c:pt idx="174">
                  <c:v>30.88</c:v>
                </c:pt>
                <c:pt idx="175">
                  <c:v>30.88</c:v>
                </c:pt>
                <c:pt idx="176">
                  <c:v>30.88</c:v>
                </c:pt>
                <c:pt idx="177">
                  <c:v>30.88</c:v>
                </c:pt>
                <c:pt idx="178">
                  <c:v>30.88</c:v>
                </c:pt>
                <c:pt idx="179">
                  <c:v>30.88</c:v>
                </c:pt>
                <c:pt idx="180">
                  <c:v>30.88</c:v>
                </c:pt>
                <c:pt idx="181">
                  <c:v>30.88</c:v>
                </c:pt>
                <c:pt idx="182">
                  <c:v>30.88</c:v>
                </c:pt>
                <c:pt idx="183">
                  <c:v>30.88</c:v>
                </c:pt>
                <c:pt idx="184">
                  <c:v>30.88</c:v>
                </c:pt>
                <c:pt idx="185">
                  <c:v>30.88</c:v>
                </c:pt>
                <c:pt idx="186">
                  <c:v>30.88</c:v>
                </c:pt>
                <c:pt idx="187">
                  <c:v>30.88</c:v>
                </c:pt>
                <c:pt idx="188">
                  <c:v>30.88</c:v>
                </c:pt>
                <c:pt idx="189">
                  <c:v>30.88</c:v>
                </c:pt>
                <c:pt idx="190">
                  <c:v>30.88</c:v>
                </c:pt>
                <c:pt idx="191">
                  <c:v>30.88</c:v>
                </c:pt>
                <c:pt idx="192">
                  <c:v>30.88</c:v>
                </c:pt>
                <c:pt idx="193">
                  <c:v>30.88</c:v>
                </c:pt>
                <c:pt idx="194">
                  <c:v>30.88</c:v>
                </c:pt>
                <c:pt idx="195">
                  <c:v>30.88</c:v>
                </c:pt>
                <c:pt idx="196">
                  <c:v>30.88</c:v>
                </c:pt>
                <c:pt idx="197">
                  <c:v>30.88</c:v>
                </c:pt>
                <c:pt idx="198">
                  <c:v>30.88</c:v>
                </c:pt>
                <c:pt idx="199">
                  <c:v>30.88</c:v>
                </c:pt>
                <c:pt idx="200">
                  <c:v>30.88</c:v>
                </c:pt>
                <c:pt idx="201">
                  <c:v>30.88</c:v>
                </c:pt>
                <c:pt idx="202">
                  <c:v>30.88</c:v>
                </c:pt>
                <c:pt idx="203">
                  <c:v>30.88</c:v>
                </c:pt>
                <c:pt idx="204">
                  <c:v>30.88</c:v>
                </c:pt>
                <c:pt idx="205">
                  <c:v>30.88</c:v>
                </c:pt>
                <c:pt idx="206">
                  <c:v>30.88</c:v>
                </c:pt>
                <c:pt idx="207">
                  <c:v>30.88</c:v>
                </c:pt>
                <c:pt idx="208">
                  <c:v>30.88</c:v>
                </c:pt>
                <c:pt idx="209">
                  <c:v>30.88</c:v>
                </c:pt>
                <c:pt idx="210">
                  <c:v>30.88</c:v>
                </c:pt>
                <c:pt idx="211">
                  <c:v>30.88</c:v>
                </c:pt>
                <c:pt idx="212">
                  <c:v>30.88</c:v>
                </c:pt>
                <c:pt idx="213">
                  <c:v>30.88</c:v>
                </c:pt>
                <c:pt idx="214">
                  <c:v>30.88</c:v>
                </c:pt>
                <c:pt idx="215">
                  <c:v>30.88</c:v>
                </c:pt>
                <c:pt idx="216">
                  <c:v>30.88</c:v>
                </c:pt>
                <c:pt idx="217">
                  <c:v>30.88</c:v>
                </c:pt>
                <c:pt idx="218">
                  <c:v>30.88</c:v>
                </c:pt>
                <c:pt idx="219">
                  <c:v>30.88</c:v>
                </c:pt>
                <c:pt idx="220">
                  <c:v>30.88</c:v>
                </c:pt>
                <c:pt idx="221">
                  <c:v>30.88</c:v>
                </c:pt>
                <c:pt idx="222">
                  <c:v>30.88</c:v>
                </c:pt>
                <c:pt idx="223">
                  <c:v>30.88</c:v>
                </c:pt>
                <c:pt idx="224">
                  <c:v>30.88</c:v>
                </c:pt>
                <c:pt idx="225">
                  <c:v>30.88</c:v>
                </c:pt>
                <c:pt idx="226">
                  <c:v>30.88</c:v>
                </c:pt>
                <c:pt idx="227">
                  <c:v>30.88</c:v>
                </c:pt>
                <c:pt idx="228">
                  <c:v>30.88</c:v>
                </c:pt>
                <c:pt idx="229">
                  <c:v>30.88</c:v>
                </c:pt>
                <c:pt idx="230">
                  <c:v>30.88</c:v>
                </c:pt>
                <c:pt idx="231">
                  <c:v>30.88</c:v>
                </c:pt>
                <c:pt idx="232">
                  <c:v>30.88</c:v>
                </c:pt>
                <c:pt idx="233">
                  <c:v>30.88</c:v>
                </c:pt>
                <c:pt idx="234">
                  <c:v>30.88</c:v>
                </c:pt>
                <c:pt idx="235">
                  <c:v>30.88</c:v>
                </c:pt>
                <c:pt idx="236">
                  <c:v>30.88</c:v>
                </c:pt>
                <c:pt idx="237">
                  <c:v>31.13</c:v>
                </c:pt>
                <c:pt idx="238">
                  <c:v>31.13</c:v>
                </c:pt>
                <c:pt idx="239">
                  <c:v>31.13</c:v>
                </c:pt>
                <c:pt idx="240">
                  <c:v>31.13</c:v>
                </c:pt>
                <c:pt idx="241">
                  <c:v>31.13</c:v>
                </c:pt>
                <c:pt idx="242">
                  <c:v>31.13</c:v>
                </c:pt>
                <c:pt idx="243">
                  <c:v>31.13</c:v>
                </c:pt>
                <c:pt idx="244">
                  <c:v>31.13</c:v>
                </c:pt>
                <c:pt idx="245">
                  <c:v>31.13</c:v>
                </c:pt>
                <c:pt idx="246">
                  <c:v>31.13</c:v>
                </c:pt>
                <c:pt idx="247">
                  <c:v>31.13</c:v>
                </c:pt>
                <c:pt idx="248">
                  <c:v>31.13</c:v>
                </c:pt>
                <c:pt idx="249">
                  <c:v>31.13</c:v>
                </c:pt>
                <c:pt idx="250">
                  <c:v>31.13</c:v>
                </c:pt>
                <c:pt idx="251">
                  <c:v>31.13</c:v>
                </c:pt>
                <c:pt idx="252">
                  <c:v>31.13</c:v>
                </c:pt>
                <c:pt idx="253">
                  <c:v>31.13</c:v>
                </c:pt>
                <c:pt idx="254">
                  <c:v>31.13</c:v>
                </c:pt>
                <c:pt idx="255">
                  <c:v>31.13</c:v>
                </c:pt>
                <c:pt idx="256">
                  <c:v>31.13</c:v>
                </c:pt>
                <c:pt idx="257">
                  <c:v>31.13</c:v>
                </c:pt>
                <c:pt idx="258">
                  <c:v>31.13</c:v>
                </c:pt>
                <c:pt idx="259">
                  <c:v>31.13</c:v>
                </c:pt>
                <c:pt idx="260">
                  <c:v>31.13</c:v>
                </c:pt>
                <c:pt idx="261">
                  <c:v>31.13</c:v>
                </c:pt>
                <c:pt idx="262">
                  <c:v>31.13</c:v>
                </c:pt>
                <c:pt idx="263">
                  <c:v>31.13</c:v>
                </c:pt>
                <c:pt idx="264">
                  <c:v>31.13</c:v>
                </c:pt>
                <c:pt idx="265">
                  <c:v>31.13</c:v>
                </c:pt>
                <c:pt idx="266">
                  <c:v>31.13</c:v>
                </c:pt>
                <c:pt idx="267">
                  <c:v>31.13</c:v>
                </c:pt>
                <c:pt idx="268">
                  <c:v>31.13</c:v>
                </c:pt>
                <c:pt idx="269">
                  <c:v>31.13</c:v>
                </c:pt>
                <c:pt idx="270">
                  <c:v>31.13</c:v>
                </c:pt>
                <c:pt idx="271">
                  <c:v>31.13</c:v>
                </c:pt>
                <c:pt idx="272">
                  <c:v>31.13</c:v>
                </c:pt>
                <c:pt idx="273">
                  <c:v>31.13</c:v>
                </c:pt>
                <c:pt idx="274">
                  <c:v>31.13</c:v>
                </c:pt>
                <c:pt idx="275">
                  <c:v>31.13</c:v>
                </c:pt>
                <c:pt idx="276">
                  <c:v>31.13</c:v>
                </c:pt>
                <c:pt idx="277">
                  <c:v>31.13</c:v>
                </c:pt>
                <c:pt idx="278">
                  <c:v>31.13</c:v>
                </c:pt>
                <c:pt idx="279">
                  <c:v>31.13</c:v>
                </c:pt>
                <c:pt idx="280">
                  <c:v>31.13</c:v>
                </c:pt>
                <c:pt idx="281">
                  <c:v>31.13</c:v>
                </c:pt>
                <c:pt idx="282">
                  <c:v>31.13</c:v>
                </c:pt>
                <c:pt idx="283">
                  <c:v>31.13</c:v>
                </c:pt>
                <c:pt idx="284">
                  <c:v>31.13</c:v>
                </c:pt>
                <c:pt idx="285">
                  <c:v>31.13</c:v>
                </c:pt>
                <c:pt idx="286">
                  <c:v>31.13</c:v>
                </c:pt>
                <c:pt idx="287">
                  <c:v>31.13</c:v>
                </c:pt>
                <c:pt idx="288">
                  <c:v>31.13</c:v>
                </c:pt>
                <c:pt idx="289">
                  <c:v>31.13</c:v>
                </c:pt>
                <c:pt idx="290">
                  <c:v>31.13</c:v>
                </c:pt>
                <c:pt idx="291">
                  <c:v>31.13</c:v>
                </c:pt>
                <c:pt idx="292">
                  <c:v>31.13</c:v>
                </c:pt>
                <c:pt idx="293">
                  <c:v>31.13</c:v>
                </c:pt>
                <c:pt idx="294">
                  <c:v>31.13</c:v>
                </c:pt>
                <c:pt idx="295">
                  <c:v>31.13</c:v>
                </c:pt>
                <c:pt idx="296">
                  <c:v>31.13</c:v>
                </c:pt>
                <c:pt idx="297">
                  <c:v>36.827272727272565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8-410D-9442-F481FE3CC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699424"/>
        <c:axId val="661676384"/>
      </c:lineChart>
      <c:catAx>
        <c:axId val="6616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76384"/>
        <c:crosses val="autoZero"/>
        <c:auto val="1"/>
        <c:lblAlgn val="ctr"/>
        <c:lblOffset val="100"/>
        <c:noMultiLvlLbl val="0"/>
      </c:catAx>
      <c:valAx>
        <c:axId val="6616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39655342417412"/>
          <c:y val="0.80784513119678525"/>
          <c:w val="0.52363270891103486"/>
          <c:h val="0.17735002175069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Frame time render comparison</a:t>
            </a:r>
            <a:r>
              <a:rPr lang="pl-PL" baseline="0"/>
              <a:t>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FRAME_TIME!$B$1</c:f>
              <c:strCache>
                <c:ptCount val="1"/>
                <c:pt idx="0">
                  <c:v>babylon frame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FRAME_TIME!$A$2:$A$298</c:f>
              <c:numCache>
                <c:formatCode>General</c:formatCode>
                <c:ptCount val="29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194</c:v>
                </c:pt>
                <c:pt idx="188">
                  <c:v>195</c:v>
                </c:pt>
                <c:pt idx="189">
                  <c:v>196</c:v>
                </c:pt>
                <c:pt idx="190">
                  <c:v>197</c:v>
                </c:pt>
                <c:pt idx="191">
                  <c:v>198</c:v>
                </c:pt>
                <c:pt idx="192">
                  <c:v>199</c:v>
                </c:pt>
                <c:pt idx="193">
                  <c:v>200</c:v>
                </c:pt>
                <c:pt idx="194">
                  <c:v>201</c:v>
                </c:pt>
                <c:pt idx="195">
                  <c:v>202</c:v>
                </c:pt>
                <c:pt idx="196">
                  <c:v>203</c:v>
                </c:pt>
                <c:pt idx="197">
                  <c:v>204</c:v>
                </c:pt>
                <c:pt idx="198">
                  <c:v>205</c:v>
                </c:pt>
                <c:pt idx="199">
                  <c:v>206</c:v>
                </c:pt>
                <c:pt idx="200">
                  <c:v>207</c:v>
                </c:pt>
                <c:pt idx="201">
                  <c:v>208</c:v>
                </c:pt>
                <c:pt idx="202">
                  <c:v>209</c:v>
                </c:pt>
                <c:pt idx="203">
                  <c:v>210</c:v>
                </c:pt>
                <c:pt idx="204">
                  <c:v>211</c:v>
                </c:pt>
                <c:pt idx="205">
                  <c:v>212</c:v>
                </c:pt>
                <c:pt idx="206">
                  <c:v>213</c:v>
                </c:pt>
                <c:pt idx="207">
                  <c:v>214</c:v>
                </c:pt>
                <c:pt idx="208">
                  <c:v>215</c:v>
                </c:pt>
                <c:pt idx="209">
                  <c:v>216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  <c:pt idx="240">
                  <c:v>247</c:v>
                </c:pt>
                <c:pt idx="241">
                  <c:v>248</c:v>
                </c:pt>
                <c:pt idx="242">
                  <c:v>249</c:v>
                </c:pt>
                <c:pt idx="243">
                  <c:v>250</c:v>
                </c:pt>
                <c:pt idx="244">
                  <c:v>251</c:v>
                </c:pt>
                <c:pt idx="245">
                  <c:v>252</c:v>
                </c:pt>
                <c:pt idx="246">
                  <c:v>253</c:v>
                </c:pt>
                <c:pt idx="247">
                  <c:v>254</c:v>
                </c:pt>
                <c:pt idx="248">
                  <c:v>255</c:v>
                </c:pt>
                <c:pt idx="249">
                  <c:v>256</c:v>
                </c:pt>
                <c:pt idx="250">
                  <c:v>257</c:v>
                </c:pt>
                <c:pt idx="251">
                  <c:v>258</c:v>
                </c:pt>
                <c:pt idx="252">
                  <c:v>259</c:v>
                </c:pt>
                <c:pt idx="253">
                  <c:v>260</c:v>
                </c:pt>
                <c:pt idx="254">
                  <c:v>261</c:v>
                </c:pt>
                <c:pt idx="255">
                  <c:v>262</c:v>
                </c:pt>
                <c:pt idx="256">
                  <c:v>263</c:v>
                </c:pt>
                <c:pt idx="257">
                  <c:v>264</c:v>
                </c:pt>
                <c:pt idx="258">
                  <c:v>265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</c:numCache>
            </c:numRef>
          </c:cat>
          <c:val>
            <c:numRef>
              <c:f>FRAME_TIME!$B$2:$B$298</c:f>
              <c:numCache>
                <c:formatCode>General</c:formatCode>
                <c:ptCount val="291"/>
                <c:pt idx="0">
                  <c:v>1</c:v>
                </c:pt>
                <c:pt idx="1">
                  <c:v>0.70000000299999998</c:v>
                </c:pt>
                <c:pt idx="2">
                  <c:v>0.69999999899999998</c:v>
                </c:pt>
                <c:pt idx="3">
                  <c:v>0.89999999900000005</c:v>
                </c:pt>
                <c:pt idx="4">
                  <c:v>0.89999999900000005</c:v>
                </c:pt>
                <c:pt idx="5">
                  <c:v>0.89999999900000005</c:v>
                </c:pt>
                <c:pt idx="6">
                  <c:v>0.80000000100000002</c:v>
                </c:pt>
                <c:pt idx="7">
                  <c:v>0.89999999900000005</c:v>
                </c:pt>
                <c:pt idx="8">
                  <c:v>0.80000000100000002</c:v>
                </c:pt>
                <c:pt idx="9">
                  <c:v>0.90000000199999997</c:v>
                </c:pt>
                <c:pt idx="10">
                  <c:v>0.69999999899999998</c:v>
                </c:pt>
                <c:pt idx="11">
                  <c:v>0.80000000100000002</c:v>
                </c:pt>
                <c:pt idx="12">
                  <c:v>0.59999999800000003</c:v>
                </c:pt>
                <c:pt idx="13">
                  <c:v>0.80000000100000002</c:v>
                </c:pt>
                <c:pt idx="14">
                  <c:v>0.69999999899999998</c:v>
                </c:pt>
                <c:pt idx="15">
                  <c:v>0.80000000100000002</c:v>
                </c:pt>
                <c:pt idx="16">
                  <c:v>0.60000000099999995</c:v>
                </c:pt>
                <c:pt idx="17">
                  <c:v>0.80000000100000002</c:v>
                </c:pt>
                <c:pt idx="18">
                  <c:v>0.69999999899999998</c:v>
                </c:pt>
                <c:pt idx="19">
                  <c:v>0.80000000100000002</c:v>
                </c:pt>
                <c:pt idx="20">
                  <c:v>0.69999999899999998</c:v>
                </c:pt>
                <c:pt idx="21">
                  <c:v>0.89999999900000005</c:v>
                </c:pt>
                <c:pt idx="22">
                  <c:v>0.69999999899999998</c:v>
                </c:pt>
                <c:pt idx="23">
                  <c:v>0.69999999899999998</c:v>
                </c:pt>
                <c:pt idx="24">
                  <c:v>0.79999999700000002</c:v>
                </c:pt>
                <c:pt idx="25">
                  <c:v>0.80000000100000002</c:v>
                </c:pt>
                <c:pt idx="26">
                  <c:v>0.80000000100000002</c:v>
                </c:pt>
                <c:pt idx="27">
                  <c:v>0.90000000199999997</c:v>
                </c:pt>
                <c:pt idx="28">
                  <c:v>0.80000000100000002</c:v>
                </c:pt>
                <c:pt idx="29">
                  <c:v>0.80000000100000002</c:v>
                </c:pt>
                <c:pt idx="30">
                  <c:v>1.1000000009999999</c:v>
                </c:pt>
                <c:pt idx="31">
                  <c:v>1.1999999990000001</c:v>
                </c:pt>
                <c:pt idx="32">
                  <c:v>1.3000000009999999</c:v>
                </c:pt>
                <c:pt idx="33">
                  <c:v>1</c:v>
                </c:pt>
                <c:pt idx="34">
                  <c:v>1.3000000009999999</c:v>
                </c:pt>
                <c:pt idx="35">
                  <c:v>1.3999999990000001</c:v>
                </c:pt>
                <c:pt idx="36">
                  <c:v>1.1999999990000001</c:v>
                </c:pt>
                <c:pt idx="37">
                  <c:v>1.3000000009999999</c:v>
                </c:pt>
                <c:pt idx="38">
                  <c:v>1.0999999979999999</c:v>
                </c:pt>
                <c:pt idx="39">
                  <c:v>0.69999999899999998</c:v>
                </c:pt>
                <c:pt idx="40">
                  <c:v>1</c:v>
                </c:pt>
                <c:pt idx="41">
                  <c:v>0.89999999900000005</c:v>
                </c:pt>
                <c:pt idx="42">
                  <c:v>0.80000000100000002</c:v>
                </c:pt>
                <c:pt idx="43">
                  <c:v>0.69999999899999998</c:v>
                </c:pt>
                <c:pt idx="44">
                  <c:v>0.89999999900000005</c:v>
                </c:pt>
                <c:pt idx="45">
                  <c:v>0.80000000100000002</c:v>
                </c:pt>
                <c:pt idx="46">
                  <c:v>0.80000000100000002</c:v>
                </c:pt>
                <c:pt idx="47">
                  <c:v>0.69999999899999998</c:v>
                </c:pt>
                <c:pt idx="48">
                  <c:v>0.69999999899999998</c:v>
                </c:pt>
                <c:pt idx="49">
                  <c:v>0.80000000100000002</c:v>
                </c:pt>
                <c:pt idx="50">
                  <c:v>0.80000000100000002</c:v>
                </c:pt>
                <c:pt idx="51">
                  <c:v>0.5</c:v>
                </c:pt>
                <c:pt idx="52">
                  <c:v>0.80000000100000002</c:v>
                </c:pt>
                <c:pt idx="53">
                  <c:v>0.70000000299999998</c:v>
                </c:pt>
                <c:pt idx="54">
                  <c:v>0.69999999899999998</c:v>
                </c:pt>
                <c:pt idx="55">
                  <c:v>0.89999999900000005</c:v>
                </c:pt>
                <c:pt idx="56">
                  <c:v>0.90000000199999997</c:v>
                </c:pt>
                <c:pt idx="57">
                  <c:v>1</c:v>
                </c:pt>
                <c:pt idx="58">
                  <c:v>0.79999999700000002</c:v>
                </c:pt>
                <c:pt idx="59">
                  <c:v>0.89999999900000005</c:v>
                </c:pt>
                <c:pt idx="60">
                  <c:v>0.69999999899999998</c:v>
                </c:pt>
                <c:pt idx="61">
                  <c:v>0.69999999899999998</c:v>
                </c:pt>
                <c:pt idx="62">
                  <c:v>0.80000000100000002</c:v>
                </c:pt>
                <c:pt idx="63">
                  <c:v>0.80000000100000002</c:v>
                </c:pt>
                <c:pt idx="64">
                  <c:v>0.89999999900000005</c:v>
                </c:pt>
                <c:pt idx="65">
                  <c:v>0.80000000100000002</c:v>
                </c:pt>
                <c:pt idx="66">
                  <c:v>0.80000000100000002</c:v>
                </c:pt>
                <c:pt idx="67">
                  <c:v>0.69999999899999998</c:v>
                </c:pt>
                <c:pt idx="68">
                  <c:v>0.69999999899999998</c:v>
                </c:pt>
                <c:pt idx="69">
                  <c:v>1.299999997</c:v>
                </c:pt>
                <c:pt idx="70">
                  <c:v>1.0999999979999999</c:v>
                </c:pt>
                <c:pt idx="71">
                  <c:v>0.89999999900000005</c:v>
                </c:pt>
                <c:pt idx="72">
                  <c:v>1.1000000009999999</c:v>
                </c:pt>
                <c:pt idx="73">
                  <c:v>0.80000000100000002</c:v>
                </c:pt>
                <c:pt idx="74">
                  <c:v>1.1999999990000001</c:v>
                </c:pt>
                <c:pt idx="75">
                  <c:v>0.89999999900000005</c:v>
                </c:pt>
                <c:pt idx="76">
                  <c:v>1.6999999990000001</c:v>
                </c:pt>
                <c:pt idx="77">
                  <c:v>1.1999999990000001</c:v>
                </c:pt>
                <c:pt idx="78">
                  <c:v>1.3000000009999999</c:v>
                </c:pt>
                <c:pt idx="79">
                  <c:v>1.1000000009999999</c:v>
                </c:pt>
                <c:pt idx="80">
                  <c:v>0.80000000100000002</c:v>
                </c:pt>
                <c:pt idx="81">
                  <c:v>0.69999999899999998</c:v>
                </c:pt>
                <c:pt idx="82">
                  <c:v>0.80000000100000002</c:v>
                </c:pt>
                <c:pt idx="83">
                  <c:v>0.69999999899999998</c:v>
                </c:pt>
                <c:pt idx="84">
                  <c:v>0.89999999900000005</c:v>
                </c:pt>
                <c:pt idx="85">
                  <c:v>0.60000000099999995</c:v>
                </c:pt>
                <c:pt idx="86">
                  <c:v>0.79999999700000002</c:v>
                </c:pt>
                <c:pt idx="87">
                  <c:v>0.69999999899999998</c:v>
                </c:pt>
                <c:pt idx="88">
                  <c:v>0.80000000100000002</c:v>
                </c:pt>
                <c:pt idx="89">
                  <c:v>0.69999999899999998</c:v>
                </c:pt>
                <c:pt idx="90">
                  <c:v>0.80000000100000002</c:v>
                </c:pt>
                <c:pt idx="91">
                  <c:v>0.69999999899999998</c:v>
                </c:pt>
                <c:pt idx="92">
                  <c:v>0.89999999900000005</c:v>
                </c:pt>
                <c:pt idx="93">
                  <c:v>0.69999999899999998</c:v>
                </c:pt>
                <c:pt idx="94">
                  <c:v>0.89999999900000005</c:v>
                </c:pt>
                <c:pt idx="95">
                  <c:v>0.59999999800000003</c:v>
                </c:pt>
                <c:pt idx="96">
                  <c:v>0.90000000199999997</c:v>
                </c:pt>
                <c:pt idx="97">
                  <c:v>0.69999999899999998</c:v>
                </c:pt>
                <c:pt idx="98">
                  <c:v>0.89999999900000005</c:v>
                </c:pt>
                <c:pt idx="99">
                  <c:v>0.80000000100000002</c:v>
                </c:pt>
                <c:pt idx="100">
                  <c:v>0.89999999900000005</c:v>
                </c:pt>
                <c:pt idx="101">
                  <c:v>0.80000000100000002</c:v>
                </c:pt>
                <c:pt idx="102">
                  <c:v>0.80000000100000002</c:v>
                </c:pt>
                <c:pt idx="103">
                  <c:v>0.79999999700000002</c:v>
                </c:pt>
                <c:pt idx="104">
                  <c:v>0.80000000100000002</c:v>
                </c:pt>
                <c:pt idx="105">
                  <c:v>0.69999999899999998</c:v>
                </c:pt>
                <c:pt idx="106">
                  <c:v>0.69999999899999998</c:v>
                </c:pt>
                <c:pt idx="107">
                  <c:v>0.90000000199999997</c:v>
                </c:pt>
                <c:pt idx="108">
                  <c:v>0.90000000199999997</c:v>
                </c:pt>
                <c:pt idx="109">
                  <c:v>0.80000000100000002</c:v>
                </c:pt>
                <c:pt idx="110">
                  <c:v>0.69999999899999998</c:v>
                </c:pt>
                <c:pt idx="111">
                  <c:v>1.1000000009999999</c:v>
                </c:pt>
                <c:pt idx="112">
                  <c:v>0.69999999899999998</c:v>
                </c:pt>
                <c:pt idx="113">
                  <c:v>0.80000000100000002</c:v>
                </c:pt>
                <c:pt idx="114">
                  <c:v>0.80000000100000002</c:v>
                </c:pt>
                <c:pt idx="115">
                  <c:v>0.90000000199999997</c:v>
                </c:pt>
                <c:pt idx="116">
                  <c:v>0.69999999899999998</c:v>
                </c:pt>
                <c:pt idx="117">
                  <c:v>0.80000000100000002</c:v>
                </c:pt>
                <c:pt idx="118">
                  <c:v>1.1000000009999999</c:v>
                </c:pt>
                <c:pt idx="119">
                  <c:v>1.1000000009999999</c:v>
                </c:pt>
                <c:pt idx="120">
                  <c:v>1.1999999990000001</c:v>
                </c:pt>
                <c:pt idx="121">
                  <c:v>1.3999999990000001</c:v>
                </c:pt>
                <c:pt idx="122">
                  <c:v>0.90000000199999997</c:v>
                </c:pt>
                <c:pt idx="123">
                  <c:v>1.3000000009999999</c:v>
                </c:pt>
                <c:pt idx="124">
                  <c:v>0.90000000199999997</c:v>
                </c:pt>
                <c:pt idx="125">
                  <c:v>0.70000000299999998</c:v>
                </c:pt>
                <c:pt idx="126">
                  <c:v>1.1999999990000001</c:v>
                </c:pt>
                <c:pt idx="127">
                  <c:v>1.0999999979999999</c:v>
                </c:pt>
                <c:pt idx="128">
                  <c:v>1.0999999979999999</c:v>
                </c:pt>
                <c:pt idx="129">
                  <c:v>0.80000000100000002</c:v>
                </c:pt>
                <c:pt idx="130">
                  <c:v>0.90000000199999997</c:v>
                </c:pt>
                <c:pt idx="131">
                  <c:v>0.80000000100000002</c:v>
                </c:pt>
                <c:pt idx="132">
                  <c:v>0.89999999900000005</c:v>
                </c:pt>
                <c:pt idx="133">
                  <c:v>0.70000000299999998</c:v>
                </c:pt>
                <c:pt idx="134">
                  <c:v>0.80000000100000002</c:v>
                </c:pt>
                <c:pt idx="135">
                  <c:v>0.80000000100000002</c:v>
                </c:pt>
                <c:pt idx="136">
                  <c:v>0.79999999700000002</c:v>
                </c:pt>
                <c:pt idx="137">
                  <c:v>0.90000000199999997</c:v>
                </c:pt>
                <c:pt idx="138">
                  <c:v>0.69999999899999998</c:v>
                </c:pt>
                <c:pt idx="139">
                  <c:v>0.80000000100000002</c:v>
                </c:pt>
                <c:pt idx="140">
                  <c:v>0.69999999899999998</c:v>
                </c:pt>
                <c:pt idx="141">
                  <c:v>0.69999999899999998</c:v>
                </c:pt>
                <c:pt idx="142">
                  <c:v>0.60000000099999995</c:v>
                </c:pt>
                <c:pt idx="143">
                  <c:v>0.79999999700000002</c:v>
                </c:pt>
                <c:pt idx="144">
                  <c:v>0.60000000099999995</c:v>
                </c:pt>
                <c:pt idx="145">
                  <c:v>0.90000000199999997</c:v>
                </c:pt>
                <c:pt idx="146">
                  <c:v>0.59999999800000003</c:v>
                </c:pt>
                <c:pt idx="147">
                  <c:v>0.80000000100000002</c:v>
                </c:pt>
                <c:pt idx="148">
                  <c:v>0.69999999899999998</c:v>
                </c:pt>
                <c:pt idx="149">
                  <c:v>0.80000000100000002</c:v>
                </c:pt>
                <c:pt idx="150">
                  <c:v>0.60000000099999995</c:v>
                </c:pt>
                <c:pt idx="151">
                  <c:v>0.69999999899999998</c:v>
                </c:pt>
                <c:pt idx="152">
                  <c:v>0.70000000299999998</c:v>
                </c:pt>
                <c:pt idx="153">
                  <c:v>0.80000000100000002</c:v>
                </c:pt>
                <c:pt idx="154">
                  <c:v>0.70000000299999998</c:v>
                </c:pt>
                <c:pt idx="155">
                  <c:v>1.1000000009999999</c:v>
                </c:pt>
                <c:pt idx="156">
                  <c:v>0.80000000100000002</c:v>
                </c:pt>
                <c:pt idx="157">
                  <c:v>1.4000000020000001</c:v>
                </c:pt>
                <c:pt idx="158">
                  <c:v>0.89999999900000005</c:v>
                </c:pt>
                <c:pt idx="159">
                  <c:v>1.3999999990000001</c:v>
                </c:pt>
                <c:pt idx="160">
                  <c:v>0.70000000299999998</c:v>
                </c:pt>
                <c:pt idx="161">
                  <c:v>1.3000000009999999</c:v>
                </c:pt>
                <c:pt idx="162">
                  <c:v>1</c:v>
                </c:pt>
                <c:pt idx="163">
                  <c:v>1</c:v>
                </c:pt>
                <c:pt idx="164">
                  <c:v>0.69999999899999998</c:v>
                </c:pt>
                <c:pt idx="165">
                  <c:v>1.1000000009999999</c:v>
                </c:pt>
                <c:pt idx="166">
                  <c:v>0.90000000199999997</c:v>
                </c:pt>
                <c:pt idx="167">
                  <c:v>0.80000000100000002</c:v>
                </c:pt>
                <c:pt idx="168">
                  <c:v>0.69999999899999998</c:v>
                </c:pt>
                <c:pt idx="169">
                  <c:v>0.89999999900000005</c:v>
                </c:pt>
                <c:pt idx="170">
                  <c:v>0.69999999899999998</c:v>
                </c:pt>
                <c:pt idx="171">
                  <c:v>1.1000000009999999</c:v>
                </c:pt>
                <c:pt idx="172">
                  <c:v>0.80000000100000002</c:v>
                </c:pt>
                <c:pt idx="173">
                  <c:v>0.80000000100000002</c:v>
                </c:pt>
                <c:pt idx="174">
                  <c:v>0.79999999700000002</c:v>
                </c:pt>
                <c:pt idx="175">
                  <c:v>0.90000000199999997</c:v>
                </c:pt>
                <c:pt idx="176">
                  <c:v>0.69999999899999998</c:v>
                </c:pt>
                <c:pt idx="177">
                  <c:v>0.89999999900000005</c:v>
                </c:pt>
                <c:pt idx="178">
                  <c:v>0.69999999899999998</c:v>
                </c:pt>
                <c:pt idx="179">
                  <c:v>1</c:v>
                </c:pt>
                <c:pt idx="180">
                  <c:v>1.0999999979999999</c:v>
                </c:pt>
                <c:pt idx="181">
                  <c:v>0.89999999900000005</c:v>
                </c:pt>
                <c:pt idx="182">
                  <c:v>0.80000000100000002</c:v>
                </c:pt>
                <c:pt idx="183">
                  <c:v>1</c:v>
                </c:pt>
                <c:pt idx="184">
                  <c:v>0.80000000100000002</c:v>
                </c:pt>
                <c:pt idx="185">
                  <c:v>1.0999999979999999</c:v>
                </c:pt>
                <c:pt idx="186">
                  <c:v>0.79999999700000002</c:v>
                </c:pt>
                <c:pt idx="187">
                  <c:v>0.80000000100000002</c:v>
                </c:pt>
                <c:pt idx="188">
                  <c:v>0.89999999900000005</c:v>
                </c:pt>
                <c:pt idx="189">
                  <c:v>1</c:v>
                </c:pt>
                <c:pt idx="190">
                  <c:v>0.80000000100000002</c:v>
                </c:pt>
                <c:pt idx="191">
                  <c:v>0.69999999899999998</c:v>
                </c:pt>
                <c:pt idx="192">
                  <c:v>0.89999999900000005</c:v>
                </c:pt>
                <c:pt idx="193">
                  <c:v>1</c:v>
                </c:pt>
                <c:pt idx="194">
                  <c:v>0.90000000199999997</c:v>
                </c:pt>
                <c:pt idx="195">
                  <c:v>0.89999999900000005</c:v>
                </c:pt>
                <c:pt idx="196">
                  <c:v>1</c:v>
                </c:pt>
                <c:pt idx="197">
                  <c:v>1.3000000009999999</c:v>
                </c:pt>
                <c:pt idx="198">
                  <c:v>0.90000000199999997</c:v>
                </c:pt>
                <c:pt idx="199">
                  <c:v>1.5</c:v>
                </c:pt>
                <c:pt idx="200">
                  <c:v>0.90000000199999997</c:v>
                </c:pt>
                <c:pt idx="201">
                  <c:v>1.3000000009999999</c:v>
                </c:pt>
                <c:pt idx="202">
                  <c:v>1</c:v>
                </c:pt>
                <c:pt idx="203">
                  <c:v>1.0999999979999999</c:v>
                </c:pt>
                <c:pt idx="204">
                  <c:v>0.70000000299999998</c:v>
                </c:pt>
                <c:pt idx="205">
                  <c:v>0.69999999899999998</c:v>
                </c:pt>
                <c:pt idx="206">
                  <c:v>0.60000000099999995</c:v>
                </c:pt>
                <c:pt idx="207">
                  <c:v>1.0999999979999999</c:v>
                </c:pt>
                <c:pt idx="208">
                  <c:v>0.79999999700000002</c:v>
                </c:pt>
                <c:pt idx="209">
                  <c:v>1</c:v>
                </c:pt>
                <c:pt idx="210">
                  <c:v>0.69999999899999998</c:v>
                </c:pt>
                <c:pt idx="211">
                  <c:v>1.0999999979999999</c:v>
                </c:pt>
                <c:pt idx="212">
                  <c:v>0.69999999899999998</c:v>
                </c:pt>
                <c:pt idx="213">
                  <c:v>0.80000000100000002</c:v>
                </c:pt>
                <c:pt idx="214">
                  <c:v>0.69999999899999998</c:v>
                </c:pt>
                <c:pt idx="215">
                  <c:v>0.80000000100000002</c:v>
                </c:pt>
                <c:pt idx="216">
                  <c:v>0.80000000100000002</c:v>
                </c:pt>
                <c:pt idx="217">
                  <c:v>0.69999999899999998</c:v>
                </c:pt>
                <c:pt idx="218">
                  <c:v>1.1999999990000001</c:v>
                </c:pt>
                <c:pt idx="219">
                  <c:v>0.69999999899999998</c:v>
                </c:pt>
                <c:pt idx="220">
                  <c:v>0.80000000100000002</c:v>
                </c:pt>
                <c:pt idx="221">
                  <c:v>0.80000000100000002</c:v>
                </c:pt>
                <c:pt idx="222">
                  <c:v>1.3000000009999999</c:v>
                </c:pt>
                <c:pt idx="223">
                  <c:v>0.69999999899999998</c:v>
                </c:pt>
                <c:pt idx="224">
                  <c:v>0.69999999899999998</c:v>
                </c:pt>
                <c:pt idx="225">
                  <c:v>0.80000000100000002</c:v>
                </c:pt>
                <c:pt idx="226">
                  <c:v>0.80000000100000002</c:v>
                </c:pt>
                <c:pt idx="227">
                  <c:v>0.80000000100000002</c:v>
                </c:pt>
                <c:pt idx="228">
                  <c:v>0.80000000100000002</c:v>
                </c:pt>
                <c:pt idx="229">
                  <c:v>1</c:v>
                </c:pt>
                <c:pt idx="230">
                  <c:v>1</c:v>
                </c:pt>
                <c:pt idx="231">
                  <c:v>0.69999999899999998</c:v>
                </c:pt>
                <c:pt idx="232">
                  <c:v>0.69999999899999998</c:v>
                </c:pt>
                <c:pt idx="233">
                  <c:v>0.79999999700000002</c:v>
                </c:pt>
                <c:pt idx="234">
                  <c:v>0.69999999899999998</c:v>
                </c:pt>
                <c:pt idx="235">
                  <c:v>1.1999999990000001</c:v>
                </c:pt>
                <c:pt idx="236">
                  <c:v>1.1999999990000001</c:v>
                </c:pt>
                <c:pt idx="237">
                  <c:v>0.90000000199999997</c:v>
                </c:pt>
                <c:pt idx="238">
                  <c:v>1.6000000009999999</c:v>
                </c:pt>
                <c:pt idx="239">
                  <c:v>1.3000000009999999</c:v>
                </c:pt>
                <c:pt idx="240">
                  <c:v>1.1999999990000001</c:v>
                </c:pt>
                <c:pt idx="241">
                  <c:v>0.80000000100000002</c:v>
                </c:pt>
                <c:pt idx="242">
                  <c:v>0.90000000199999997</c:v>
                </c:pt>
                <c:pt idx="243">
                  <c:v>0.90000000199999997</c:v>
                </c:pt>
                <c:pt idx="244">
                  <c:v>0.80000000100000002</c:v>
                </c:pt>
                <c:pt idx="245">
                  <c:v>0.80000000100000002</c:v>
                </c:pt>
                <c:pt idx="246">
                  <c:v>0.90000000199999997</c:v>
                </c:pt>
                <c:pt idx="247">
                  <c:v>0.69999999899999998</c:v>
                </c:pt>
                <c:pt idx="248">
                  <c:v>0.80000000100000002</c:v>
                </c:pt>
                <c:pt idx="249">
                  <c:v>0.89999999900000005</c:v>
                </c:pt>
                <c:pt idx="250">
                  <c:v>0.90000000199999997</c:v>
                </c:pt>
                <c:pt idx="251">
                  <c:v>0.79999999700000002</c:v>
                </c:pt>
                <c:pt idx="252">
                  <c:v>0.90000000199999997</c:v>
                </c:pt>
                <c:pt idx="253">
                  <c:v>1</c:v>
                </c:pt>
                <c:pt idx="254">
                  <c:v>1</c:v>
                </c:pt>
                <c:pt idx="255">
                  <c:v>0.80000000100000002</c:v>
                </c:pt>
                <c:pt idx="256">
                  <c:v>0.60000000099999995</c:v>
                </c:pt>
                <c:pt idx="257">
                  <c:v>0.60000000099999995</c:v>
                </c:pt>
                <c:pt idx="258">
                  <c:v>0.80000000100000002</c:v>
                </c:pt>
                <c:pt idx="259">
                  <c:v>0.89999999900000005</c:v>
                </c:pt>
                <c:pt idx="260">
                  <c:v>0.70000000299999998</c:v>
                </c:pt>
                <c:pt idx="261">
                  <c:v>0.79999999700000002</c:v>
                </c:pt>
                <c:pt idx="262">
                  <c:v>1</c:v>
                </c:pt>
                <c:pt idx="263">
                  <c:v>0.69999999899999998</c:v>
                </c:pt>
                <c:pt idx="264">
                  <c:v>0.69999999899999998</c:v>
                </c:pt>
                <c:pt idx="265">
                  <c:v>0.69999999899999998</c:v>
                </c:pt>
                <c:pt idx="266">
                  <c:v>0.60000000099999995</c:v>
                </c:pt>
                <c:pt idx="267">
                  <c:v>0.80000000100000002</c:v>
                </c:pt>
                <c:pt idx="268">
                  <c:v>0.80000000100000002</c:v>
                </c:pt>
                <c:pt idx="269">
                  <c:v>1</c:v>
                </c:pt>
                <c:pt idx="270">
                  <c:v>1</c:v>
                </c:pt>
                <c:pt idx="271">
                  <c:v>0.89999999900000005</c:v>
                </c:pt>
                <c:pt idx="272">
                  <c:v>0.80000000100000002</c:v>
                </c:pt>
                <c:pt idx="273">
                  <c:v>0.80000000100000002</c:v>
                </c:pt>
                <c:pt idx="274">
                  <c:v>1.3000000009999999</c:v>
                </c:pt>
                <c:pt idx="275">
                  <c:v>1</c:v>
                </c:pt>
                <c:pt idx="276">
                  <c:v>1.3999999990000001</c:v>
                </c:pt>
                <c:pt idx="277">
                  <c:v>1</c:v>
                </c:pt>
                <c:pt idx="278">
                  <c:v>1.4000000020000001</c:v>
                </c:pt>
                <c:pt idx="279">
                  <c:v>1.4000000020000001</c:v>
                </c:pt>
                <c:pt idx="280">
                  <c:v>1.3999999990000001</c:v>
                </c:pt>
                <c:pt idx="281">
                  <c:v>0.69999999899999998</c:v>
                </c:pt>
                <c:pt idx="282">
                  <c:v>0.80000000100000002</c:v>
                </c:pt>
                <c:pt idx="283">
                  <c:v>1</c:v>
                </c:pt>
                <c:pt idx="284">
                  <c:v>1</c:v>
                </c:pt>
                <c:pt idx="285">
                  <c:v>0.89999999900000005</c:v>
                </c:pt>
                <c:pt idx="286">
                  <c:v>0.80000000100000002</c:v>
                </c:pt>
                <c:pt idx="287">
                  <c:v>0.80000000100000002</c:v>
                </c:pt>
                <c:pt idx="288">
                  <c:v>1</c:v>
                </c:pt>
                <c:pt idx="289">
                  <c:v>1.1000000009999999</c:v>
                </c:pt>
                <c:pt idx="290">
                  <c:v>0.79999999700000002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C-427A-91DC-B0671B4E0AF4}"/>
            </c:ext>
          </c:extLst>
        </c:ser>
        <c:ser>
          <c:idx val="1"/>
          <c:order val="1"/>
          <c:tx>
            <c:strRef>
              <c:f>FRAME_TIME!$C$1</c:f>
              <c:strCache>
                <c:ptCount val="1"/>
                <c:pt idx="0">
                  <c:v>three frame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FRAME_TIME!$A$2:$A$298</c:f>
              <c:numCache>
                <c:formatCode>General</c:formatCode>
                <c:ptCount val="29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194</c:v>
                </c:pt>
                <c:pt idx="188">
                  <c:v>195</c:v>
                </c:pt>
                <c:pt idx="189">
                  <c:v>196</c:v>
                </c:pt>
                <c:pt idx="190">
                  <c:v>197</c:v>
                </c:pt>
                <c:pt idx="191">
                  <c:v>198</c:v>
                </c:pt>
                <c:pt idx="192">
                  <c:v>199</c:v>
                </c:pt>
                <c:pt idx="193">
                  <c:v>200</c:v>
                </c:pt>
                <c:pt idx="194">
                  <c:v>201</c:v>
                </c:pt>
                <c:pt idx="195">
                  <c:v>202</c:v>
                </c:pt>
                <c:pt idx="196">
                  <c:v>203</c:v>
                </c:pt>
                <c:pt idx="197">
                  <c:v>204</c:v>
                </c:pt>
                <c:pt idx="198">
                  <c:v>205</c:v>
                </c:pt>
                <c:pt idx="199">
                  <c:v>206</c:v>
                </c:pt>
                <c:pt idx="200">
                  <c:v>207</c:v>
                </c:pt>
                <c:pt idx="201">
                  <c:v>208</c:v>
                </c:pt>
                <c:pt idx="202">
                  <c:v>209</c:v>
                </c:pt>
                <c:pt idx="203">
                  <c:v>210</c:v>
                </c:pt>
                <c:pt idx="204">
                  <c:v>211</c:v>
                </c:pt>
                <c:pt idx="205">
                  <c:v>212</c:v>
                </c:pt>
                <c:pt idx="206">
                  <c:v>213</c:v>
                </c:pt>
                <c:pt idx="207">
                  <c:v>214</c:v>
                </c:pt>
                <c:pt idx="208">
                  <c:v>215</c:v>
                </c:pt>
                <c:pt idx="209">
                  <c:v>216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  <c:pt idx="240">
                  <c:v>247</c:v>
                </c:pt>
                <c:pt idx="241">
                  <c:v>248</c:v>
                </c:pt>
                <c:pt idx="242">
                  <c:v>249</c:v>
                </c:pt>
                <c:pt idx="243">
                  <c:v>250</c:v>
                </c:pt>
                <c:pt idx="244">
                  <c:v>251</c:v>
                </c:pt>
                <c:pt idx="245">
                  <c:v>252</c:v>
                </c:pt>
                <c:pt idx="246">
                  <c:v>253</c:v>
                </c:pt>
                <c:pt idx="247">
                  <c:v>254</c:v>
                </c:pt>
                <c:pt idx="248">
                  <c:v>255</c:v>
                </c:pt>
                <c:pt idx="249">
                  <c:v>256</c:v>
                </c:pt>
                <c:pt idx="250">
                  <c:v>257</c:v>
                </c:pt>
                <c:pt idx="251">
                  <c:v>258</c:v>
                </c:pt>
                <c:pt idx="252">
                  <c:v>259</c:v>
                </c:pt>
                <c:pt idx="253">
                  <c:v>260</c:v>
                </c:pt>
                <c:pt idx="254">
                  <c:v>261</c:v>
                </c:pt>
                <c:pt idx="255">
                  <c:v>262</c:v>
                </c:pt>
                <c:pt idx="256">
                  <c:v>263</c:v>
                </c:pt>
                <c:pt idx="257">
                  <c:v>264</c:v>
                </c:pt>
                <c:pt idx="258">
                  <c:v>265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</c:numCache>
            </c:numRef>
          </c:cat>
          <c:val>
            <c:numRef>
              <c:f>FRAME_TIME!$C$2:$C$298</c:f>
              <c:numCache>
                <c:formatCode>General</c:formatCode>
                <c:ptCount val="291"/>
                <c:pt idx="0">
                  <c:v>0.48</c:v>
                </c:pt>
                <c:pt idx="1">
                  <c:v>0.92</c:v>
                </c:pt>
                <c:pt idx="2">
                  <c:v>1.1399999999999999</c:v>
                </c:pt>
                <c:pt idx="3">
                  <c:v>1.04</c:v>
                </c:pt>
                <c:pt idx="4">
                  <c:v>1.01</c:v>
                </c:pt>
                <c:pt idx="5">
                  <c:v>1.03</c:v>
                </c:pt>
                <c:pt idx="6">
                  <c:v>1.01</c:v>
                </c:pt>
                <c:pt idx="7">
                  <c:v>1.03</c:v>
                </c:pt>
                <c:pt idx="8">
                  <c:v>1.01</c:v>
                </c:pt>
                <c:pt idx="9">
                  <c:v>1.02</c:v>
                </c:pt>
                <c:pt idx="10">
                  <c:v>1.01</c:v>
                </c:pt>
                <c:pt idx="11">
                  <c:v>1.01</c:v>
                </c:pt>
                <c:pt idx="12">
                  <c:v>1.05</c:v>
                </c:pt>
                <c:pt idx="13">
                  <c:v>1</c:v>
                </c:pt>
                <c:pt idx="14">
                  <c:v>1.03</c:v>
                </c:pt>
                <c:pt idx="15">
                  <c:v>1.01</c:v>
                </c:pt>
                <c:pt idx="16">
                  <c:v>1.03</c:v>
                </c:pt>
                <c:pt idx="17">
                  <c:v>1.01</c:v>
                </c:pt>
                <c:pt idx="18">
                  <c:v>1.01</c:v>
                </c:pt>
                <c:pt idx="19">
                  <c:v>1.03</c:v>
                </c:pt>
                <c:pt idx="20">
                  <c:v>1.01</c:v>
                </c:pt>
                <c:pt idx="21">
                  <c:v>1.03</c:v>
                </c:pt>
                <c:pt idx="22">
                  <c:v>1.02</c:v>
                </c:pt>
                <c:pt idx="23">
                  <c:v>1.03</c:v>
                </c:pt>
                <c:pt idx="24">
                  <c:v>1.02</c:v>
                </c:pt>
                <c:pt idx="25">
                  <c:v>1.05</c:v>
                </c:pt>
                <c:pt idx="26">
                  <c:v>1.1200000000000001</c:v>
                </c:pt>
                <c:pt idx="27">
                  <c:v>1.03</c:v>
                </c:pt>
                <c:pt idx="28">
                  <c:v>1.01</c:v>
                </c:pt>
                <c:pt idx="29">
                  <c:v>1.02</c:v>
                </c:pt>
                <c:pt idx="30">
                  <c:v>1.03</c:v>
                </c:pt>
                <c:pt idx="31">
                  <c:v>1.01</c:v>
                </c:pt>
                <c:pt idx="32">
                  <c:v>1.04</c:v>
                </c:pt>
                <c:pt idx="33">
                  <c:v>1</c:v>
                </c:pt>
                <c:pt idx="34">
                  <c:v>1.03</c:v>
                </c:pt>
                <c:pt idx="35">
                  <c:v>1.01</c:v>
                </c:pt>
                <c:pt idx="36">
                  <c:v>1.02</c:v>
                </c:pt>
                <c:pt idx="37">
                  <c:v>1.01</c:v>
                </c:pt>
                <c:pt idx="38">
                  <c:v>1.01</c:v>
                </c:pt>
                <c:pt idx="39">
                  <c:v>1.02</c:v>
                </c:pt>
                <c:pt idx="40">
                  <c:v>1</c:v>
                </c:pt>
                <c:pt idx="41">
                  <c:v>1.02</c:v>
                </c:pt>
                <c:pt idx="42">
                  <c:v>1.01</c:v>
                </c:pt>
                <c:pt idx="43">
                  <c:v>1.02</c:v>
                </c:pt>
                <c:pt idx="44">
                  <c:v>1.01</c:v>
                </c:pt>
                <c:pt idx="45">
                  <c:v>1.01</c:v>
                </c:pt>
                <c:pt idx="46">
                  <c:v>1.02</c:v>
                </c:pt>
                <c:pt idx="47">
                  <c:v>1</c:v>
                </c:pt>
                <c:pt idx="48">
                  <c:v>1.02</c:v>
                </c:pt>
                <c:pt idx="49">
                  <c:v>1</c:v>
                </c:pt>
                <c:pt idx="50">
                  <c:v>1.02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</c:v>
                </c:pt>
                <c:pt idx="55">
                  <c:v>1.03</c:v>
                </c:pt>
                <c:pt idx="56">
                  <c:v>1</c:v>
                </c:pt>
                <c:pt idx="57">
                  <c:v>1.02</c:v>
                </c:pt>
                <c:pt idx="58">
                  <c:v>1.02</c:v>
                </c:pt>
                <c:pt idx="59">
                  <c:v>1.01</c:v>
                </c:pt>
                <c:pt idx="60">
                  <c:v>1.03</c:v>
                </c:pt>
                <c:pt idx="61">
                  <c:v>1.01</c:v>
                </c:pt>
                <c:pt idx="62">
                  <c:v>1.05</c:v>
                </c:pt>
                <c:pt idx="63">
                  <c:v>1</c:v>
                </c:pt>
                <c:pt idx="64">
                  <c:v>1.02</c:v>
                </c:pt>
                <c:pt idx="65">
                  <c:v>1.01</c:v>
                </c:pt>
                <c:pt idx="66">
                  <c:v>1.01</c:v>
                </c:pt>
                <c:pt idx="67">
                  <c:v>1.02</c:v>
                </c:pt>
                <c:pt idx="68">
                  <c:v>1</c:v>
                </c:pt>
                <c:pt idx="69">
                  <c:v>1.03</c:v>
                </c:pt>
                <c:pt idx="70">
                  <c:v>1</c:v>
                </c:pt>
                <c:pt idx="71">
                  <c:v>1.03</c:v>
                </c:pt>
                <c:pt idx="72">
                  <c:v>1.02</c:v>
                </c:pt>
                <c:pt idx="73">
                  <c:v>1.02</c:v>
                </c:pt>
                <c:pt idx="74">
                  <c:v>1.03</c:v>
                </c:pt>
                <c:pt idx="75">
                  <c:v>1.01</c:v>
                </c:pt>
                <c:pt idx="76">
                  <c:v>1.02</c:v>
                </c:pt>
                <c:pt idx="77">
                  <c:v>1.01</c:v>
                </c:pt>
                <c:pt idx="78">
                  <c:v>1.03</c:v>
                </c:pt>
                <c:pt idx="79">
                  <c:v>1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</c:v>
                </c:pt>
                <c:pt idx="85">
                  <c:v>1.1200000000000001</c:v>
                </c:pt>
                <c:pt idx="86">
                  <c:v>1.01</c:v>
                </c:pt>
                <c:pt idx="87">
                  <c:v>1.03</c:v>
                </c:pt>
                <c:pt idx="88">
                  <c:v>1.01</c:v>
                </c:pt>
                <c:pt idx="89">
                  <c:v>1.02</c:v>
                </c:pt>
                <c:pt idx="90">
                  <c:v>1.02</c:v>
                </c:pt>
                <c:pt idx="91">
                  <c:v>1.01</c:v>
                </c:pt>
                <c:pt idx="92">
                  <c:v>1.04</c:v>
                </c:pt>
                <c:pt idx="93">
                  <c:v>1.01</c:v>
                </c:pt>
                <c:pt idx="94">
                  <c:v>1.02</c:v>
                </c:pt>
                <c:pt idx="95">
                  <c:v>1</c:v>
                </c:pt>
                <c:pt idx="96">
                  <c:v>1.02</c:v>
                </c:pt>
                <c:pt idx="97">
                  <c:v>1</c:v>
                </c:pt>
                <c:pt idx="98">
                  <c:v>1.01</c:v>
                </c:pt>
                <c:pt idx="99">
                  <c:v>1.02</c:v>
                </c:pt>
                <c:pt idx="100">
                  <c:v>1</c:v>
                </c:pt>
                <c:pt idx="101">
                  <c:v>1.03</c:v>
                </c:pt>
                <c:pt idx="102">
                  <c:v>1</c:v>
                </c:pt>
                <c:pt idx="103">
                  <c:v>1.04</c:v>
                </c:pt>
                <c:pt idx="104">
                  <c:v>1</c:v>
                </c:pt>
                <c:pt idx="105">
                  <c:v>1.01</c:v>
                </c:pt>
                <c:pt idx="106">
                  <c:v>1.02</c:v>
                </c:pt>
                <c:pt idx="107">
                  <c:v>1.01</c:v>
                </c:pt>
                <c:pt idx="108">
                  <c:v>1.03</c:v>
                </c:pt>
                <c:pt idx="109">
                  <c:v>1</c:v>
                </c:pt>
                <c:pt idx="110">
                  <c:v>1.03</c:v>
                </c:pt>
                <c:pt idx="111">
                  <c:v>1.01</c:v>
                </c:pt>
                <c:pt idx="112">
                  <c:v>1.01</c:v>
                </c:pt>
                <c:pt idx="113">
                  <c:v>1.04</c:v>
                </c:pt>
                <c:pt idx="114">
                  <c:v>1.01</c:v>
                </c:pt>
                <c:pt idx="115">
                  <c:v>1.03</c:v>
                </c:pt>
                <c:pt idx="116">
                  <c:v>1</c:v>
                </c:pt>
                <c:pt idx="117">
                  <c:v>1.03</c:v>
                </c:pt>
                <c:pt idx="118">
                  <c:v>1</c:v>
                </c:pt>
                <c:pt idx="119">
                  <c:v>1.02</c:v>
                </c:pt>
                <c:pt idx="120">
                  <c:v>1.02</c:v>
                </c:pt>
                <c:pt idx="121">
                  <c:v>1.01</c:v>
                </c:pt>
                <c:pt idx="122">
                  <c:v>1.04</c:v>
                </c:pt>
                <c:pt idx="123">
                  <c:v>1.01</c:v>
                </c:pt>
                <c:pt idx="124">
                  <c:v>1.02</c:v>
                </c:pt>
                <c:pt idx="125">
                  <c:v>1.01</c:v>
                </c:pt>
                <c:pt idx="126">
                  <c:v>1.02</c:v>
                </c:pt>
                <c:pt idx="127">
                  <c:v>1.01</c:v>
                </c:pt>
                <c:pt idx="128">
                  <c:v>1</c:v>
                </c:pt>
                <c:pt idx="129">
                  <c:v>1.03</c:v>
                </c:pt>
                <c:pt idx="130">
                  <c:v>1</c:v>
                </c:pt>
                <c:pt idx="131">
                  <c:v>1.03</c:v>
                </c:pt>
                <c:pt idx="132">
                  <c:v>1</c:v>
                </c:pt>
                <c:pt idx="133">
                  <c:v>1.04</c:v>
                </c:pt>
                <c:pt idx="134">
                  <c:v>1.01</c:v>
                </c:pt>
                <c:pt idx="135">
                  <c:v>1.01</c:v>
                </c:pt>
                <c:pt idx="136">
                  <c:v>1.02</c:v>
                </c:pt>
                <c:pt idx="137">
                  <c:v>1.01</c:v>
                </c:pt>
                <c:pt idx="138">
                  <c:v>1.02</c:v>
                </c:pt>
                <c:pt idx="139">
                  <c:v>1</c:v>
                </c:pt>
                <c:pt idx="140">
                  <c:v>1.02</c:v>
                </c:pt>
                <c:pt idx="141">
                  <c:v>1.01</c:v>
                </c:pt>
                <c:pt idx="142">
                  <c:v>1.01</c:v>
                </c:pt>
                <c:pt idx="143">
                  <c:v>1.04</c:v>
                </c:pt>
                <c:pt idx="144">
                  <c:v>1</c:v>
                </c:pt>
                <c:pt idx="145">
                  <c:v>1.03</c:v>
                </c:pt>
                <c:pt idx="146">
                  <c:v>1.02</c:v>
                </c:pt>
                <c:pt idx="147">
                  <c:v>1.04</c:v>
                </c:pt>
                <c:pt idx="148">
                  <c:v>1.01</c:v>
                </c:pt>
                <c:pt idx="149">
                  <c:v>1.02</c:v>
                </c:pt>
                <c:pt idx="150">
                  <c:v>1.02</c:v>
                </c:pt>
                <c:pt idx="151">
                  <c:v>1.01</c:v>
                </c:pt>
                <c:pt idx="152">
                  <c:v>1.03</c:v>
                </c:pt>
                <c:pt idx="153">
                  <c:v>1.01</c:v>
                </c:pt>
                <c:pt idx="154">
                  <c:v>1.02</c:v>
                </c:pt>
                <c:pt idx="155">
                  <c:v>1</c:v>
                </c:pt>
                <c:pt idx="156">
                  <c:v>1.02</c:v>
                </c:pt>
                <c:pt idx="157">
                  <c:v>1.01</c:v>
                </c:pt>
                <c:pt idx="158">
                  <c:v>1</c:v>
                </c:pt>
                <c:pt idx="159">
                  <c:v>1.02</c:v>
                </c:pt>
                <c:pt idx="160">
                  <c:v>1</c:v>
                </c:pt>
                <c:pt idx="161">
                  <c:v>1.03</c:v>
                </c:pt>
                <c:pt idx="162">
                  <c:v>1.01</c:v>
                </c:pt>
                <c:pt idx="163">
                  <c:v>1.04</c:v>
                </c:pt>
                <c:pt idx="164">
                  <c:v>1.01</c:v>
                </c:pt>
                <c:pt idx="165">
                  <c:v>1.01</c:v>
                </c:pt>
                <c:pt idx="166">
                  <c:v>1.02</c:v>
                </c:pt>
                <c:pt idx="167">
                  <c:v>1</c:v>
                </c:pt>
                <c:pt idx="168">
                  <c:v>1.03</c:v>
                </c:pt>
                <c:pt idx="169">
                  <c:v>1</c:v>
                </c:pt>
                <c:pt idx="170">
                  <c:v>1.02</c:v>
                </c:pt>
                <c:pt idx="171">
                  <c:v>1.01</c:v>
                </c:pt>
                <c:pt idx="172">
                  <c:v>1.01</c:v>
                </c:pt>
                <c:pt idx="173">
                  <c:v>1.04</c:v>
                </c:pt>
                <c:pt idx="174">
                  <c:v>1.19</c:v>
                </c:pt>
                <c:pt idx="175">
                  <c:v>1.3</c:v>
                </c:pt>
                <c:pt idx="176">
                  <c:v>1.23</c:v>
                </c:pt>
                <c:pt idx="177">
                  <c:v>1.1100000000000001</c:v>
                </c:pt>
                <c:pt idx="178">
                  <c:v>1.0900000000000001</c:v>
                </c:pt>
                <c:pt idx="179">
                  <c:v>1.1399999999999999</c:v>
                </c:pt>
                <c:pt idx="180">
                  <c:v>1.07</c:v>
                </c:pt>
                <c:pt idx="181">
                  <c:v>1.1399999999999999</c:v>
                </c:pt>
                <c:pt idx="182">
                  <c:v>1.08</c:v>
                </c:pt>
                <c:pt idx="183">
                  <c:v>1.1499999999999999</c:v>
                </c:pt>
                <c:pt idx="184">
                  <c:v>1.1000000000000001</c:v>
                </c:pt>
                <c:pt idx="185">
                  <c:v>1.03</c:v>
                </c:pt>
                <c:pt idx="186">
                  <c:v>1.01</c:v>
                </c:pt>
                <c:pt idx="187">
                  <c:v>1.03</c:v>
                </c:pt>
                <c:pt idx="188">
                  <c:v>1.01</c:v>
                </c:pt>
                <c:pt idx="189">
                  <c:v>1.03</c:v>
                </c:pt>
                <c:pt idx="190">
                  <c:v>1.01</c:v>
                </c:pt>
                <c:pt idx="191">
                  <c:v>1.02</c:v>
                </c:pt>
                <c:pt idx="192">
                  <c:v>1.03</c:v>
                </c:pt>
                <c:pt idx="193">
                  <c:v>1.03</c:v>
                </c:pt>
                <c:pt idx="194">
                  <c:v>1.02</c:v>
                </c:pt>
                <c:pt idx="195">
                  <c:v>1.01</c:v>
                </c:pt>
                <c:pt idx="196">
                  <c:v>1.03</c:v>
                </c:pt>
                <c:pt idx="197">
                  <c:v>1</c:v>
                </c:pt>
                <c:pt idx="198">
                  <c:v>1.03</c:v>
                </c:pt>
                <c:pt idx="199">
                  <c:v>1.1399999999999999</c:v>
                </c:pt>
                <c:pt idx="200">
                  <c:v>1.02</c:v>
                </c:pt>
                <c:pt idx="201">
                  <c:v>1</c:v>
                </c:pt>
                <c:pt idx="202">
                  <c:v>1.02</c:v>
                </c:pt>
                <c:pt idx="203">
                  <c:v>1.02</c:v>
                </c:pt>
                <c:pt idx="204">
                  <c:v>1</c:v>
                </c:pt>
                <c:pt idx="205">
                  <c:v>1.03</c:v>
                </c:pt>
                <c:pt idx="206">
                  <c:v>1</c:v>
                </c:pt>
                <c:pt idx="207">
                  <c:v>1.03</c:v>
                </c:pt>
                <c:pt idx="208">
                  <c:v>1</c:v>
                </c:pt>
                <c:pt idx="209">
                  <c:v>1.02</c:v>
                </c:pt>
                <c:pt idx="210">
                  <c:v>1.02</c:v>
                </c:pt>
                <c:pt idx="211">
                  <c:v>1.01</c:v>
                </c:pt>
                <c:pt idx="212">
                  <c:v>1.02</c:v>
                </c:pt>
                <c:pt idx="213">
                  <c:v>1.02</c:v>
                </c:pt>
                <c:pt idx="214">
                  <c:v>1.03</c:v>
                </c:pt>
                <c:pt idx="215">
                  <c:v>1</c:v>
                </c:pt>
                <c:pt idx="216">
                  <c:v>1.02</c:v>
                </c:pt>
                <c:pt idx="217">
                  <c:v>1.01</c:v>
                </c:pt>
                <c:pt idx="218">
                  <c:v>1.01</c:v>
                </c:pt>
                <c:pt idx="219">
                  <c:v>1.02</c:v>
                </c:pt>
                <c:pt idx="220">
                  <c:v>1.0900000000000001</c:v>
                </c:pt>
                <c:pt idx="221">
                  <c:v>1.03</c:v>
                </c:pt>
                <c:pt idx="222">
                  <c:v>1</c:v>
                </c:pt>
                <c:pt idx="223">
                  <c:v>1.04</c:v>
                </c:pt>
                <c:pt idx="224">
                  <c:v>1</c:v>
                </c:pt>
                <c:pt idx="225">
                  <c:v>1.02</c:v>
                </c:pt>
                <c:pt idx="226">
                  <c:v>1</c:v>
                </c:pt>
                <c:pt idx="227">
                  <c:v>1</c:v>
                </c:pt>
                <c:pt idx="228">
                  <c:v>1.02</c:v>
                </c:pt>
                <c:pt idx="229">
                  <c:v>1</c:v>
                </c:pt>
                <c:pt idx="230">
                  <c:v>1.03</c:v>
                </c:pt>
                <c:pt idx="231">
                  <c:v>1.01</c:v>
                </c:pt>
                <c:pt idx="232">
                  <c:v>1.02</c:v>
                </c:pt>
                <c:pt idx="233">
                  <c:v>1.02</c:v>
                </c:pt>
                <c:pt idx="234">
                  <c:v>1.03</c:v>
                </c:pt>
                <c:pt idx="235">
                  <c:v>1.02</c:v>
                </c:pt>
                <c:pt idx="236">
                  <c:v>1.04</c:v>
                </c:pt>
                <c:pt idx="237">
                  <c:v>1.03</c:v>
                </c:pt>
                <c:pt idx="238">
                  <c:v>1</c:v>
                </c:pt>
                <c:pt idx="239">
                  <c:v>1.03</c:v>
                </c:pt>
                <c:pt idx="240">
                  <c:v>1.01</c:v>
                </c:pt>
                <c:pt idx="241">
                  <c:v>1.03</c:v>
                </c:pt>
                <c:pt idx="242">
                  <c:v>1.02</c:v>
                </c:pt>
                <c:pt idx="243">
                  <c:v>1</c:v>
                </c:pt>
                <c:pt idx="244">
                  <c:v>1.04</c:v>
                </c:pt>
                <c:pt idx="245">
                  <c:v>1.02</c:v>
                </c:pt>
                <c:pt idx="246">
                  <c:v>1.03</c:v>
                </c:pt>
                <c:pt idx="247">
                  <c:v>0.99</c:v>
                </c:pt>
                <c:pt idx="248">
                  <c:v>1.02</c:v>
                </c:pt>
                <c:pt idx="249">
                  <c:v>1.01</c:v>
                </c:pt>
                <c:pt idx="250">
                  <c:v>1.01</c:v>
                </c:pt>
                <c:pt idx="251">
                  <c:v>1.03</c:v>
                </c:pt>
                <c:pt idx="252">
                  <c:v>1</c:v>
                </c:pt>
                <c:pt idx="253">
                  <c:v>1.03</c:v>
                </c:pt>
                <c:pt idx="254">
                  <c:v>1.02</c:v>
                </c:pt>
                <c:pt idx="255">
                  <c:v>1.04</c:v>
                </c:pt>
                <c:pt idx="256">
                  <c:v>1.01</c:v>
                </c:pt>
                <c:pt idx="257">
                  <c:v>1.02</c:v>
                </c:pt>
                <c:pt idx="258">
                  <c:v>1.01</c:v>
                </c:pt>
                <c:pt idx="259">
                  <c:v>1</c:v>
                </c:pt>
                <c:pt idx="260">
                  <c:v>1.04</c:v>
                </c:pt>
                <c:pt idx="261">
                  <c:v>1</c:v>
                </c:pt>
                <c:pt idx="262">
                  <c:v>1.02</c:v>
                </c:pt>
                <c:pt idx="263">
                  <c:v>1</c:v>
                </c:pt>
                <c:pt idx="264">
                  <c:v>1.03</c:v>
                </c:pt>
                <c:pt idx="265">
                  <c:v>1.01</c:v>
                </c:pt>
                <c:pt idx="266">
                  <c:v>1.01</c:v>
                </c:pt>
                <c:pt idx="267">
                  <c:v>1.03</c:v>
                </c:pt>
                <c:pt idx="268">
                  <c:v>1.01</c:v>
                </c:pt>
                <c:pt idx="269">
                  <c:v>1.03</c:v>
                </c:pt>
                <c:pt idx="270">
                  <c:v>1.01</c:v>
                </c:pt>
                <c:pt idx="271">
                  <c:v>1.03</c:v>
                </c:pt>
                <c:pt idx="272">
                  <c:v>1.01</c:v>
                </c:pt>
                <c:pt idx="273">
                  <c:v>1.01</c:v>
                </c:pt>
                <c:pt idx="274">
                  <c:v>1.04</c:v>
                </c:pt>
                <c:pt idx="275">
                  <c:v>1.01</c:v>
                </c:pt>
                <c:pt idx="276">
                  <c:v>1.03</c:v>
                </c:pt>
                <c:pt idx="277">
                  <c:v>1</c:v>
                </c:pt>
                <c:pt idx="278">
                  <c:v>1.03</c:v>
                </c:pt>
                <c:pt idx="279">
                  <c:v>1.05</c:v>
                </c:pt>
                <c:pt idx="280">
                  <c:v>1.1299999999999999</c:v>
                </c:pt>
                <c:pt idx="281">
                  <c:v>1.03</c:v>
                </c:pt>
                <c:pt idx="282">
                  <c:v>1.08</c:v>
                </c:pt>
                <c:pt idx="283">
                  <c:v>1.02</c:v>
                </c:pt>
                <c:pt idx="284">
                  <c:v>1.04</c:v>
                </c:pt>
                <c:pt idx="285">
                  <c:v>1</c:v>
                </c:pt>
                <c:pt idx="286">
                  <c:v>1.01</c:v>
                </c:pt>
                <c:pt idx="287">
                  <c:v>1.02</c:v>
                </c:pt>
                <c:pt idx="288">
                  <c:v>1</c:v>
                </c:pt>
                <c:pt idx="289">
                  <c:v>1.02</c:v>
                </c:pt>
                <c:pt idx="2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C-427A-91DC-B0671B4E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530176"/>
        <c:axId val="1671541216"/>
      </c:lineChart>
      <c:catAx>
        <c:axId val="16715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541216"/>
        <c:crosses val="autoZero"/>
        <c:auto val="1"/>
        <c:lblAlgn val="ctr"/>
        <c:lblOffset val="100"/>
        <c:noMultiLvlLbl val="0"/>
      </c:catAx>
      <c:valAx>
        <c:axId val="16715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5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236</xdr:col>
      <xdr:colOff>244929</xdr:colOff>
      <xdr:row>9</xdr:row>
      <xdr:rowOff>23131</xdr:rowOff>
    </xdr:from>
    <xdr:to>
      <xdr:col>242</xdr:col>
      <xdr:colOff>925286</xdr:colOff>
      <xdr:row>49</xdr:row>
      <xdr:rowOff>40821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9D7D033-6415-3EB5-63E8-B291594E7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244</xdr:col>
      <xdr:colOff>2041071</xdr:colOff>
      <xdr:row>13</xdr:row>
      <xdr:rowOff>104774</xdr:rowOff>
    </xdr:from>
    <xdr:to>
      <xdr:col>246</xdr:col>
      <xdr:colOff>95249</xdr:colOff>
      <xdr:row>27</xdr:row>
      <xdr:rowOff>180974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2C9A7AC0-D600-065F-3F7C-C0CF89F71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244</xdr:col>
      <xdr:colOff>612321</xdr:colOff>
      <xdr:row>30</xdr:row>
      <xdr:rowOff>149679</xdr:rowOff>
    </xdr:from>
    <xdr:to>
      <xdr:col>246</xdr:col>
      <xdr:colOff>1850571</xdr:colOff>
      <xdr:row>57</xdr:row>
      <xdr:rowOff>85725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DF15BD0-4FED-4C38-9FE9-3E23D6668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185737</xdr:rowOff>
    </xdr:from>
    <xdr:to>
      <xdr:col>14</xdr:col>
      <xdr:colOff>361950</xdr:colOff>
      <xdr:row>24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3A42A2E-1707-0B23-0362-27AC85D39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20</xdr:col>
      <xdr:colOff>466725</xdr:colOff>
      <xdr:row>44</xdr:row>
      <xdr:rowOff>33337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1E22E5D-F5D5-4524-B9B2-06C214FAB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2</xdr:row>
      <xdr:rowOff>18768</xdr:rowOff>
    </xdr:from>
    <xdr:to>
      <xdr:col>23</xdr:col>
      <xdr:colOff>352424</xdr:colOff>
      <xdr:row>29</xdr:row>
      <xdr:rowOff>137831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DE295A2-763C-4E2F-CC9F-CFE0B7CF3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318755</xdr:colOff>
      <xdr:row>41</xdr:row>
      <xdr:rowOff>13804</xdr:rowOff>
    </xdr:from>
    <xdr:to>
      <xdr:col>34</xdr:col>
      <xdr:colOff>223507</xdr:colOff>
      <xdr:row>68</xdr:row>
      <xdr:rowOff>17267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EBC050-4CE5-33AF-5BFF-16F3D2DE5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190499</xdr:rowOff>
    </xdr:from>
    <xdr:to>
      <xdr:col>19</xdr:col>
      <xdr:colOff>342900</xdr:colOff>
      <xdr:row>26</xdr:row>
      <xdr:rowOff>28574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A8858C3-623E-41BB-832E-083925E9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D328299C-26D0-4232-BE17-3580E578625C}" autoFormatId="16" applyNumberFormats="0" applyBorderFormats="0" applyFontFormats="0" applyPatternFormats="0" applyAlignmentFormats="0" applyWidthHeightFormats="0">
  <queryTableRefresh nextId="12">
    <queryTableFields count="11">
      <queryTableField id="1" name="timestamp" tableColumnId="1"/>
      <queryTableField id="2" name="fps" tableColumnId="2"/>
      <queryTableField id="3" name="frame time" tableColumnId="3"/>
      <queryTableField id="4" name="memory used" tableColumnId="4"/>
      <queryTableField id="5" name=" memory allocated" tableColumnId="5"/>
      <queryTableField id="6" name="fps_1" tableColumnId="6"/>
      <queryTableField id="7" name="drawCalls" tableColumnId="7"/>
      <queryTableField id="8" name="frameTime" tableColumnId="8"/>
      <queryTableField id="9" name="renderTime" tableColumnId="9"/>
      <queryTableField id="10" name="gpuFrameTimeCounter" tableColumnId="10"/>
      <queryTableField id="11" name="averageGpuFrameTim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F60B8D74-3C61-44C1-8DBC-D8EF8F78E68C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fps" tableColumnId="1"/>
      <queryTableField id="2" name="frame time" tableColumnId="2"/>
      <queryTableField id="3" name="memory used" tableColumnId="3"/>
      <queryTableField id="4" name=" memory allocated" tableColumnId="4"/>
      <queryTableField id="5" name="timestamp" tableColumnId="5"/>
      <queryTableField id="6" name="fps_1" tableColumnId="6"/>
      <queryTableField id="7" name="frameRenderTime" tableColumnId="7"/>
      <queryTableField id="8" name="drawCalls" tableColumnId="8"/>
      <queryTableField id="9" name="triangles" tableColumnId="9"/>
      <queryTableField id="10" name="lines" tableColumnId="10"/>
      <queryTableField id="11" name="points" tableColumnId="11"/>
      <queryTableField id="12" name="geometries" tableColumnId="12"/>
      <queryTableField id="13" name="textures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9E972EB-69BB-49F3-9E01-9EDE7AC599E4}" autoFormatId="16" applyNumberFormats="0" applyBorderFormats="0" applyFontFormats="0" applyPatternFormats="0" applyAlignmentFormats="0" applyWidthHeightFormats="0">
  <queryTableRefresh nextId="269">
    <queryTableFields count="268">
      <queryTableField id="1" name="(PDH-CSV 4.0) (" tableColumnId="1"/>
      <queryTableField id="2" name="\\DESKTOP-JULIA\GPU Engine(pid_9000_luid_0x00000000_0x0000A993_phys_0_eng_8_engtype_VR)\Utilization Percentage" tableColumnId="2"/>
      <queryTableField id="3" name="\\DESKTOP-JULIA\GPU Engine(pid_9000_luid_0x00000000_0x0000A993_phys_0_eng_7_engtype_VideoEncode)\Utilization Percentage" tableColumnId="3"/>
      <queryTableField id="4" name="\\DESKTOP-JULIA\GPU Engine(pid_9000_luid_0x00000000_0x0000A993_phys_0_eng_6_engtype_Security)\Utilization Percentage" tableColumnId="4"/>
      <queryTableField id="5" name="\\DESKTOP-JULIA\GPU Engine(pid_9000_luid_0x00000000_0x0000A993_phys_0_eng_5_engtype_Copy)\Utilization Percentage" tableColumnId="5"/>
      <queryTableField id="6" name="\\DESKTOP-JULIA\GPU Engine(pid_9000_luid_0x00000000_0x0000A993_phys_0_eng_4_engtype_Copy)\Utilization Percentage" tableColumnId="6"/>
      <queryTableField id="7" name="\\DESKTOP-JULIA\GPU Engine(pid_9000_luid_0x00000000_0x0000A993_phys_0_eng_3_engtype_Copy)\Utilization Percentage" tableColumnId="7"/>
      <queryTableField id="8" name="\\DESKTOP-JULIA\GPU Engine(pid_9000_luid_0x00000000_0x0000A993_phys_0_eng_2_engtype_VideoDecode)\Utilization Percentage" tableColumnId="8"/>
      <queryTableField id="9" name="\\DESKTOP-JULIA\GPU Engine(pid_9000_luid_0x00000000_0x0000A993_phys_0_eng_1_engtype_LegacyOverlay)\Utilization Percentage" tableColumnId="9"/>
      <queryTableField id="10" name="\\DESKTOP-JULIA\GPU Engine(pid_9000_luid_0x00000000_0x0000A993_phys_0_eng_0_engtype_3D)\Utilization Percentage" tableColumnId="10"/>
      <queryTableField id="11" name="\\DESKTOP-JULIA\GPU Engine(pid_836_luid_0x00000000_0x0000A993_phys_0_eng_8_engtype_VR)\Utilization Percentage" tableColumnId="11"/>
      <queryTableField id="12" name="\\DESKTOP-JULIA\GPU Engine(pid_836_luid_0x00000000_0x0000A993_phys_0_eng_7_engtype_VideoEncode)\Utilization Percentage" tableColumnId="12"/>
      <queryTableField id="13" name="\\DESKTOP-JULIA\GPU Engine(pid_836_luid_0x00000000_0x0000A993_phys_0_eng_6_engtype_Security)\Utilization Percentage" tableColumnId="13"/>
      <queryTableField id="14" name="\\DESKTOP-JULIA\GPU Engine(pid_836_luid_0x00000000_0x0000A993_phys_0_eng_5_engtype_Copy)\Utilization Percentage" tableColumnId="14"/>
      <queryTableField id="15" name="\\DESKTOP-JULIA\GPU Engine(pid_836_luid_0x00000000_0x0000A993_phys_0_eng_4_engtype_Copy)\Utilization Percentage" tableColumnId="15"/>
      <queryTableField id="16" name="\\DESKTOP-JULIA\GPU Engine(pid_836_luid_0x00000000_0x0000A993_phys_0_eng_3_engtype_Copy)\Utilization Percentage" tableColumnId="16"/>
      <queryTableField id="17" name="\\DESKTOP-JULIA\GPU Engine(pid_836_luid_0x00000000_0x0000A993_phys_0_eng_2_engtype_VideoDecode)\Utilization Percentage" tableColumnId="17"/>
      <queryTableField id="18" name="\\DESKTOP-JULIA\GPU Engine(pid_836_luid_0x00000000_0x0000A993_phys_0_eng_1_engtype_LegacyOverlay)\Utilization Percentage" tableColumnId="18"/>
      <queryTableField id="19" name="\\DESKTOP-JULIA\GPU Engine(pid_836_luid_0x00000000_0x0000A993_phys_0_eng_0_engtype_3D)\Utilization Percentage" tableColumnId="19"/>
      <queryTableField id="20" name="\\DESKTOP-JULIA\GPU Engine(pid_7872_luid_0x00000000_0x0000A993_phys_0_eng_8_engtype_VR)\Utilization Percentage" tableColumnId="20"/>
      <queryTableField id="21" name="\\DESKTOP-JULIA\GPU Engine(pid_7872_luid_0x00000000_0x0000A993_phys_0_eng_7_engtype_VideoEncode)\Utilization Percentage" tableColumnId="21"/>
      <queryTableField id="22" name="\\DESKTOP-JULIA\GPU Engine(pid_7872_luid_0x00000000_0x0000A993_phys_0_eng_6_engtype_Security)\Utilization Percentage" tableColumnId="22"/>
      <queryTableField id="23" name="\\DESKTOP-JULIA\GPU Engine(pid_7872_luid_0x00000000_0x0000A993_phys_0_eng_5_engtype_Copy)\Utilization Percentage" tableColumnId="23"/>
      <queryTableField id="24" name="\\DESKTOP-JULIA\GPU Engine(pid_7872_luid_0x00000000_0x0000A993_phys_0_eng_4_engtype_Copy)\Utilization Percentage" tableColumnId="24"/>
      <queryTableField id="25" name="\\DESKTOP-JULIA\GPU Engine(pid_7872_luid_0x00000000_0x0000A993_phys_0_eng_3_engtype_Copy)\Utilization Percentage" tableColumnId="25"/>
      <queryTableField id="26" name="\\DESKTOP-JULIA\GPU Engine(pid_7872_luid_0x00000000_0x0000A993_phys_0_eng_2_engtype_VideoDecode)\Utilization Percentage" tableColumnId="26"/>
      <queryTableField id="27" name="\\DESKTOP-JULIA\GPU Engine(pid_7872_luid_0x00000000_0x0000A993_phys_0_eng_1_engtype_LegacyOverlay)\Utilization Percentage" tableColumnId="27"/>
      <queryTableField id="28" name="\\DESKTOP-JULIA\GPU Engine(pid_7872_luid_0x00000000_0x0000A993_phys_0_eng_0_engtype_3D)\Utilization Percentage" tableColumnId="28"/>
      <queryTableField id="29" name="\\DESKTOP-JULIA\GPU Engine(pid_7860_luid_0x00000000_0x0000CD87_phys_0_eng_4_engtype_3D)\Utilization Percentage" tableColumnId="29"/>
      <queryTableField id="30" name="\\DESKTOP-JULIA\GPU Engine(pid_7860_luid_0x00000000_0x0000CD87_phys_0_eng_3_engtype_3D)\Utilization Percentage" tableColumnId="30"/>
      <queryTableField id="31" name="\\DESKTOP-JULIA\GPU Engine(pid_7860_luid_0x00000000_0x0000CD87_phys_0_eng_2_engtype_3D)\Utilization Percentage" tableColumnId="31"/>
      <queryTableField id="32" name="\\DESKTOP-JULIA\GPU Engine(pid_7860_luid_0x00000000_0x0000CD87_phys_0_eng_1_engtype_3D)\Utilization Percentage" tableColumnId="32"/>
      <queryTableField id="33" name="\\DESKTOP-JULIA\GPU Engine(pid_7860_luid_0x00000000_0x0000CD87_phys_0_eng_0_engtype_3D)\Utilization Percentage" tableColumnId="33"/>
      <queryTableField id="34" name="\\DESKTOP-JULIA\GPU Engine(pid_7860_luid_0x00000000_0x0000A993_phys_0_eng_8_engtype_VR)\Utilization Percentage" tableColumnId="34"/>
      <queryTableField id="35" name="\\DESKTOP-JULIA\GPU Engine(pid_7860_luid_0x00000000_0x0000A993_phys_0_eng_7_engtype_VideoEncode)\Utilization Percentage" tableColumnId="35"/>
      <queryTableField id="36" name="\\DESKTOP-JULIA\GPU Engine(pid_7860_luid_0x00000000_0x0000A993_phys_0_eng_6_engtype_Security)\Utilization Percentage" tableColumnId="36"/>
      <queryTableField id="37" name="\\DESKTOP-JULIA\GPU Engine(pid_7860_luid_0x00000000_0x0000A993_phys_0_eng_5_engtype_Copy)\Utilization Percentage" tableColumnId="37"/>
      <queryTableField id="38" name="\\DESKTOP-JULIA\GPU Engine(pid_7860_luid_0x00000000_0x0000A993_phys_0_eng_4_engtype_Copy)\Utilization Percentage" tableColumnId="38"/>
      <queryTableField id="39" name="\\DESKTOP-JULIA\GPU Engine(pid_7860_luid_0x00000000_0x0000A993_phys_0_eng_3_engtype_Copy)\Utilization Percentage" tableColumnId="39"/>
      <queryTableField id="40" name="\\DESKTOP-JULIA\GPU Engine(pid_7860_luid_0x00000000_0x0000A993_phys_0_eng_2_engtype_VideoDecode)\Utilization Percentage" tableColumnId="40"/>
      <queryTableField id="41" name="\\DESKTOP-JULIA\GPU Engine(pid_7860_luid_0x00000000_0x0000A993_phys_0_eng_1_engtype_LegacyOverlay)\Utilization Percentage" tableColumnId="41"/>
      <queryTableField id="42" name="\\DESKTOP-JULIA\GPU Engine(pid_7860_luid_0x00000000_0x0000A993_phys_0_eng_0_engtype_3D)\Utilization Percentage" tableColumnId="42"/>
      <queryTableField id="43" name="\\DESKTOP-JULIA\GPU Engine(pid_7484_luid_0x00000000_0x0000A993_phys_0_eng_8_engtype_VR)\Utilization Percentage" tableColumnId="43"/>
      <queryTableField id="44" name="\\DESKTOP-JULIA\GPU Engine(pid_7484_luid_0x00000000_0x0000A993_phys_0_eng_7_engtype_VideoEncode)\Utilization Percentage" tableColumnId="44"/>
      <queryTableField id="45" name="\\DESKTOP-JULIA\GPU Engine(pid_7484_luid_0x00000000_0x0000A993_phys_0_eng_6_engtype_Security)\Utilization Percentage" tableColumnId="45"/>
      <queryTableField id="46" name="\\DESKTOP-JULIA\GPU Engine(pid_7484_luid_0x00000000_0x0000A993_phys_0_eng_5_engtype_Copy)\Utilization Percentage" tableColumnId="46"/>
      <queryTableField id="47" name="\\DESKTOP-JULIA\GPU Engine(pid_7484_luid_0x00000000_0x0000A993_phys_0_eng_4_engtype_Copy)\Utilization Percentage" tableColumnId="47"/>
      <queryTableField id="48" name="\\DESKTOP-JULIA\GPU Engine(pid_7484_luid_0x00000000_0x0000A993_phys_0_eng_3_engtype_Copy)\Utilization Percentage" tableColumnId="48"/>
      <queryTableField id="49" name="\\DESKTOP-JULIA\GPU Engine(pid_7484_luid_0x00000000_0x0000A993_phys_0_eng_2_engtype_VideoDecode)\Utilization Percentage" tableColumnId="49"/>
      <queryTableField id="50" name="\\DESKTOP-JULIA\GPU Engine(pid_7484_luid_0x00000000_0x0000A993_phys_0_eng_1_engtype_LegacyOverlay)\Utilization Percentage" tableColumnId="50"/>
      <queryTableField id="51" name="\\DESKTOP-JULIA\GPU Engine(pid_7484_luid_0x00000000_0x0000A993_phys_0_eng_0_engtype_3D)\Utilization Percentage" tableColumnId="51"/>
      <queryTableField id="52" name="\\DESKTOP-JULIA\GPU Engine(pid_5496_luid_0x00000000_0x0000CD87_phys_0_eng_4_engtype_3D)\Utilization Percentage" tableColumnId="52"/>
      <queryTableField id="53" name="\\DESKTOP-JULIA\GPU Engine(pid_5496_luid_0x00000000_0x0000CD87_phys_0_eng_3_engtype_3D)\Utilization Percentage" tableColumnId="53"/>
      <queryTableField id="54" name="\\DESKTOP-JULIA\GPU Engine(pid_5496_luid_0x00000000_0x0000CD87_phys_0_eng_2_engtype_3D)\Utilization Percentage" tableColumnId="54"/>
      <queryTableField id="55" name="\\DESKTOP-JULIA\GPU Engine(pid_5496_luid_0x00000000_0x0000CD87_phys_0_eng_1_engtype_3D)\Utilization Percentage" tableColumnId="55"/>
      <queryTableField id="56" name="\\DESKTOP-JULIA\GPU Engine(pid_5496_luid_0x00000000_0x0000CD87_phys_0_eng_0_engtype_3D)\Utilization Percentage" tableColumnId="56"/>
      <queryTableField id="57" name="\\DESKTOP-JULIA\GPU Engine(pid_4_luid_0x00000000_0x0000CD87_phys_0_eng_4_engtype_3D)\Utilization Percentage" tableColumnId="57"/>
      <queryTableField id="58" name="\\DESKTOP-JULIA\GPU Engine(pid_4_luid_0x00000000_0x0000CD87_phys_0_eng_3_engtype_3D)\Utilization Percentage" tableColumnId="58"/>
      <queryTableField id="59" name="\\DESKTOP-JULIA\GPU Engine(pid_4_luid_0x00000000_0x0000CD87_phys_0_eng_2_engtype_3D)\Utilization Percentage" tableColumnId="59"/>
      <queryTableField id="60" name="\\DESKTOP-JULIA\GPU Engine(pid_4_luid_0x00000000_0x0000CD87_phys_0_eng_1_engtype_3D)\Utilization Percentage" tableColumnId="60"/>
      <queryTableField id="61" name="\\DESKTOP-JULIA\GPU Engine(pid_4_luid_0x00000000_0x0000CD87_phys_0_eng_0_engtype_3D)\Utilization Percentage" tableColumnId="61"/>
      <queryTableField id="62" name="\\DESKTOP-JULIA\GPU Engine(pid_4_luid_0x00000000_0x0000A993_phys_0_eng_8_engtype_VR)\Utilization Percentage" tableColumnId="62"/>
      <queryTableField id="63" name="\\DESKTOP-JULIA\GPU Engine(pid_4_luid_0x00000000_0x0000A993_phys_0_eng_7_engtype_VideoEncode)\Utilization Percentage" tableColumnId="63"/>
      <queryTableField id="64" name="\\DESKTOP-JULIA\GPU Engine(pid_4_luid_0x00000000_0x0000A993_phys_0_eng_6_engtype_Security)\Utilization Percentage" tableColumnId="64"/>
      <queryTableField id="65" name="\\DESKTOP-JULIA\GPU Engine(pid_4_luid_0x00000000_0x0000A993_phys_0_eng_5_engtype_Copy)\Utilization Percentage" tableColumnId="65"/>
      <queryTableField id="66" name="\\DESKTOP-JULIA\GPU Engine(pid_4_luid_0x00000000_0x0000A993_phys_0_eng_4_engtype_Copy)\Utilization Percentage" tableColumnId="66"/>
      <queryTableField id="67" name="\\DESKTOP-JULIA\GPU Engine(pid_4_luid_0x00000000_0x0000A993_phys_0_eng_3_engtype_Copy)\Utilization Percentage" tableColumnId="67"/>
      <queryTableField id="68" name="\\DESKTOP-JULIA\GPU Engine(pid_4_luid_0x00000000_0x0000A993_phys_0_eng_2_engtype_VideoDecode)\Utilization Percentage" tableColumnId="68"/>
      <queryTableField id="69" name="\\DESKTOP-JULIA\GPU Engine(pid_4_luid_0x00000000_0x0000A993_phys_0_eng_1_engtype_LegacyOverlay)\Utilization Percentage" tableColumnId="69"/>
      <queryTableField id="70" name="\\DESKTOP-JULIA\GPU Engine(pid_4_luid_0x00000000_0x0000A993_phys_0_eng_0_engtype_3D)\Utilization Percentage" tableColumnId="70"/>
      <queryTableField id="71" name="\\DESKTOP-JULIA\GPU Engine(pid_4904_luid_0x00000000_0x0000CD87_phys_0_eng_4_engtype_3D)\Utilization Percentage" tableColumnId="71"/>
      <queryTableField id="72" name="\\DESKTOP-JULIA\GPU Engine(pid_4904_luid_0x00000000_0x0000CD87_phys_0_eng_3_engtype_3D)\Utilization Percentage" tableColumnId="72"/>
      <queryTableField id="73" name="\\DESKTOP-JULIA\GPU Engine(pid_4904_luid_0x00000000_0x0000CD87_phys_0_eng_2_engtype_3D)\Utilization Percentage" tableColumnId="73"/>
      <queryTableField id="74" name="\\DESKTOP-JULIA\GPU Engine(pid_4904_luid_0x00000000_0x0000CD87_phys_0_eng_1_engtype_3D)\Utilization Percentage" tableColumnId="74"/>
      <queryTableField id="75" name="\\DESKTOP-JULIA\GPU Engine(pid_4904_luid_0x00000000_0x0000CD87_phys_0_eng_0_engtype_3D)\Utilization Percentage" tableColumnId="75"/>
      <queryTableField id="76" name="\\DESKTOP-JULIA\GPU Engine(pid_4904_luid_0x00000000_0x0000A993_phys_0_eng_8_engtype_VR)\Utilization Percentage" tableColumnId="76"/>
      <queryTableField id="77" name="\\DESKTOP-JULIA\GPU Engine(pid_4904_luid_0x00000000_0x0000A993_phys_0_eng_7_engtype_VideoEncode)\Utilization Percentage" tableColumnId="77"/>
      <queryTableField id="78" name="\\DESKTOP-JULIA\GPU Engine(pid_4904_luid_0x00000000_0x0000A993_phys_0_eng_6_engtype_Security)\Utilization Percentage" tableColumnId="78"/>
      <queryTableField id="79" name="\\DESKTOP-JULIA\GPU Engine(pid_4904_luid_0x00000000_0x0000A993_phys_0_eng_5_engtype_Copy)\Utilization Percentage" tableColumnId="79"/>
      <queryTableField id="80" name="\\DESKTOP-JULIA\GPU Engine(pid_4904_luid_0x00000000_0x0000A993_phys_0_eng_4_engtype_Copy)\Utilization Percentage" tableColumnId="80"/>
      <queryTableField id="81" name="\\DESKTOP-JULIA\GPU Engine(pid_4904_luid_0x00000000_0x0000A993_phys_0_eng_3_engtype_Copy)\Utilization Percentage" tableColumnId="81"/>
      <queryTableField id="82" name="\\DESKTOP-JULIA\GPU Engine(pid_4904_luid_0x00000000_0x0000A993_phys_0_eng_2_engtype_VideoDecode)\Utilization Percentage" tableColumnId="82"/>
      <queryTableField id="83" name="\\DESKTOP-JULIA\GPU Engine(pid_4904_luid_0x00000000_0x0000A993_phys_0_eng_1_engtype_LegacyOverlay)\Utilization Percentage" tableColumnId="83"/>
      <queryTableField id="84" name="\\DESKTOP-JULIA\GPU Engine(pid_4904_luid_0x00000000_0x0000A993_phys_0_eng_0_engtype_3D)\Utilization Percentage" tableColumnId="84"/>
      <queryTableField id="85" name="\\DESKTOP-JULIA\GPU Engine(pid_19408_luid_0x00000000_0x0000CD87_phys_0_eng_4_engtype_3D)\Utilization Percentage" tableColumnId="85"/>
      <queryTableField id="86" name="\\DESKTOP-JULIA\GPU Engine(pid_19408_luid_0x00000000_0x0000CD87_phys_0_eng_3_engtype_3D)\Utilization Percentage" tableColumnId="86"/>
      <queryTableField id="87" name="\\DESKTOP-JULIA\GPU Engine(pid_19408_luid_0x00000000_0x0000CD87_phys_0_eng_2_engtype_3D)\Utilization Percentage" tableColumnId="87"/>
      <queryTableField id="88" name="\\DESKTOP-JULIA\GPU Engine(pid_19408_luid_0x00000000_0x0000CD87_phys_0_eng_1_engtype_3D)\Utilization Percentage" tableColumnId="88"/>
      <queryTableField id="89" name="\\DESKTOP-JULIA\GPU Engine(pid_19408_luid_0x00000000_0x0000CD87_phys_0_eng_0_engtype_3D)\Utilization Percentage" tableColumnId="89"/>
      <queryTableField id="90" name="\\DESKTOP-JULIA\GPU Engine(pid_18968_luid_0x00000000_0x0000A993_phys_0_eng_8_engtype_VR)\Utilization Percentage" tableColumnId="90"/>
      <queryTableField id="91" name="\\DESKTOP-JULIA\GPU Engine(pid_18968_luid_0x00000000_0x0000A993_phys_0_eng_7_engtype_VideoEncode)\Utilization Percentage" tableColumnId="91"/>
      <queryTableField id="92" name="\\DESKTOP-JULIA\GPU Engine(pid_18968_luid_0x00000000_0x0000A993_phys_0_eng_6_engtype_Security)\Utilization Percentage" tableColumnId="92"/>
      <queryTableField id="93" name="\\DESKTOP-JULIA\GPU Engine(pid_18968_luid_0x00000000_0x0000A993_phys_0_eng_5_engtype_Copy)\Utilization Percentage" tableColumnId="93"/>
      <queryTableField id="94" name="\\DESKTOP-JULIA\GPU Engine(pid_18968_luid_0x00000000_0x0000A993_phys_0_eng_4_engtype_Copy)\Utilization Percentage" tableColumnId="94"/>
      <queryTableField id="95" name="\\DESKTOP-JULIA\GPU Engine(pid_18968_luid_0x00000000_0x0000A993_phys_0_eng_3_engtype_Copy)\Utilization Percentage" tableColumnId="95"/>
      <queryTableField id="96" name="\\DESKTOP-JULIA\GPU Engine(pid_18968_luid_0x00000000_0x0000A993_phys_0_eng_2_engtype_VideoDecode)\Utilization Percentage" tableColumnId="96"/>
      <queryTableField id="97" name="\\DESKTOP-JULIA\GPU Engine(pid_18968_luid_0x00000000_0x0000A993_phys_0_eng_1_engtype_LegacyOverlay)\Utilization Percentage" tableColumnId="97"/>
      <queryTableField id="98" name="\\DESKTOP-JULIA\GPU Engine(pid_18968_luid_0x00000000_0x0000A993_phys_0_eng_0_engtype_3D)\Utilization Percentage" tableColumnId="98"/>
      <queryTableField id="99" name="\\DESKTOP-JULIA\GPU Engine(pid_18452_luid_0x00000000_0x0000A993_phys_0_eng_8_engtype_VR)\Utilization Percentage" tableColumnId="99"/>
      <queryTableField id="100" name="\\DESKTOP-JULIA\GPU Engine(pid_18452_luid_0x00000000_0x0000A993_phys_0_eng_7_engtype_VideoEncode)\Utilization Percentage" tableColumnId="100"/>
      <queryTableField id="101" name="\\DESKTOP-JULIA\GPU Engine(pid_18452_luid_0x00000000_0x0000A993_phys_0_eng_6_engtype_Security)\Utilization Percentage" tableColumnId="101"/>
      <queryTableField id="102" name="\\DESKTOP-JULIA\GPU Engine(pid_18452_luid_0x00000000_0x0000A993_phys_0_eng_5_engtype_Copy)\Utilization Percentage" tableColumnId="102"/>
      <queryTableField id="103" name="\\DESKTOP-JULIA\GPU Engine(pid_18452_luid_0x00000000_0x0000A993_phys_0_eng_4_engtype_Copy)\Utilization Percentage" tableColumnId="103"/>
      <queryTableField id="104" name="\\DESKTOP-JULIA\GPU Engine(pid_18452_luid_0x00000000_0x0000A993_phys_0_eng_3_engtype_Copy)\Utilization Percentage" tableColumnId="104"/>
      <queryTableField id="105" name="\\DESKTOP-JULIA\GPU Engine(pid_18452_luid_0x00000000_0x0000A993_phys_0_eng_2_engtype_VideoDecode)\Utilization Percentage" tableColumnId="105"/>
      <queryTableField id="106" name="\\DESKTOP-JULIA\GPU Engine(pid_18452_luid_0x00000000_0x0000A993_phys_0_eng_1_engtype_LegacyOverlay)\Utilization Percentage" tableColumnId="106"/>
      <queryTableField id="107" name="\\DESKTOP-JULIA\GPU Engine(pid_18452_luid_0x00000000_0x0000A993_phys_0_eng_0_engtype_3D)\Utilization Percentage" tableColumnId="107"/>
      <queryTableField id="108" name="\\DESKTOP-JULIA\GPU Engine(pid_1740_luid_0x00000000_0x0000CD87_phys_0_eng_4_engtype_3D)\Utilization Percentage" tableColumnId="108"/>
      <queryTableField id="109" name="\\DESKTOP-JULIA\GPU Engine(pid_1740_luid_0x00000000_0x0000CD87_phys_0_eng_3_engtype_3D)\Utilization Percentage" tableColumnId="109"/>
      <queryTableField id="110" name="\\DESKTOP-JULIA\GPU Engine(pid_1740_luid_0x00000000_0x0000CD87_phys_0_eng_2_engtype_3D)\Utilization Percentage" tableColumnId="110"/>
      <queryTableField id="111" name="\\DESKTOP-JULIA\GPU Engine(pid_1740_luid_0x00000000_0x0000CD87_phys_0_eng_1_engtype_3D)\Utilization Percentage" tableColumnId="111"/>
      <queryTableField id="112" name="\\DESKTOP-JULIA\GPU Engine(pid_1740_luid_0x00000000_0x0000CD87_phys_0_eng_0_engtype_3D)\Utilization Percentage" tableColumnId="112"/>
      <queryTableField id="113" name="\\DESKTOP-JULIA\GPU Engine(pid_1740_luid_0x00000000_0x0000A993_phys_0_eng_8_engtype_VR)\Utilization Percentage" tableColumnId="113"/>
      <queryTableField id="114" name="\\DESKTOP-JULIA\GPU Engine(pid_1740_luid_0x00000000_0x0000A993_phys_0_eng_7_engtype_VideoEncode)\Utilization Percentage" tableColumnId="114"/>
      <queryTableField id="115" name="\\DESKTOP-JULIA\GPU Engine(pid_1740_luid_0x00000000_0x0000A993_phys_0_eng_6_engtype_Security)\Utilization Percentage" tableColumnId="115"/>
      <queryTableField id="116" name="\\DESKTOP-JULIA\GPU Engine(pid_1740_luid_0x00000000_0x0000A993_phys_0_eng_5_engtype_Copy)\Utilization Percentage" tableColumnId="116"/>
      <queryTableField id="117" name="\\DESKTOP-JULIA\GPU Engine(pid_1740_luid_0x00000000_0x0000A993_phys_0_eng_4_engtype_Copy)\Utilization Percentage" tableColumnId="117"/>
      <queryTableField id="118" name="\\DESKTOP-JULIA\GPU Engine(pid_1740_luid_0x00000000_0x0000A993_phys_0_eng_3_engtype_Copy)\Utilization Percentage" tableColumnId="118"/>
      <queryTableField id="119" name="\\DESKTOP-JULIA\GPU Engine(pid_1740_luid_0x00000000_0x0000A993_phys_0_eng_2_engtype_VideoDecode)\Utilization Percentage" tableColumnId="119"/>
      <queryTableField id="120" name="\\DESKTOP-JULIA\GPU Engine(pid_1740_luid_0x00000000_0x0000A993_phys_0_eng_1_engtype_LegacyOverlay)\Utilization Percentage" tableColumnId="120"/>
      <queryTableField id="121" name="\\DESKTOP-JULIA\GPU Engine(pid_1740_luid_0x00000000_0x0000A993_phys_0_eng_0_engtype_3D)\Utilization Percentage" tableColumnId="121"/>
      <queryTableField id="122" name="\\DESKTOP-JULIA\GPU Engine(pid_17168_luid_0x00000000_0x0000A993_phys_0_eng_8_engtype_VR)\Utilization Percentage" tableColumnId="122"/>
      <queryTableField id="123" name="\\DESKTOP-JULIA\GPU Engine(pid_17168_luid_0x00000000_0x0000A993_phys_0_eng_7_engtype_VideoEncode)\Utilization Percentage" tableColumnId="123"/>
      <queryTableField id="124" name="\\DESKTOP-JULIA\GPU Engine(pid_17168_luid_0x00000000_0x0000A993_phys_0_eng_6_engtype_Security)\Utilization Percentage" tableColumnId="124"/>
      <queryTableField id="125" name="\\DESKTOP-JULIA\GPU Engine(pid_17168_luid_0x00000000_0x0000A993_phys_0_eng_5_engtype_Copy)\Utilization Percentage" tableColumnId="125"/>
      <queryTableField id="126" name="\\DESKTOP-JULIA\GPU Engine(pid_17168_luid_0x00000000_0x0000A993_phys_0_eng_4_engtype_Copy)\Utilization Percentage" tableColumnId="126"/>
      <queryTableField id="127" name="\\DESKTOP-JULIA\GPU Engine(pid_17168_luid_0x00000000_0x0000A993_phys_0_eng_3_engtype_Copy)\Utilization Percentage" tableColumnId="127"/>
      <queryTableField id="128" name="\\DESKTOP-JULIA\GPU Engine(pid_17168_luid_0x00000000_0x0000A993_phys_0_eng_2_engtype_VideoDecode)\Utilization Percentage" tableColumnId="128"/>
      <queryTableField id="129" name="\\DESKTOP-JULIA\GPU Engine(pid_17168_luid_0x00000000_0x0000A993_phys_0_eng_1_engtype_LegacyOverlay)\Utilization Percentage" tableColumnId="129"/>
      <queryTableField id="130" name="\\DESKTOP-JULIA\GPU Engine(pid_17168_luid_0x00000000_0x0000A993_phys_0_eng_0_engtype_3D)\Utilization Percentage" tableColumnId="130"/>
      <queryTableField id="131" name="\\DESKTOP-JULIA\GPU Engine(pid_16856_luid_0x00000000_0x0000A993_phys_0_eng_8_engtype_VR)\Utilization Percentage" tableColumnId="131"/>
      <queryTableField id="132" name="\\DESKTOP-JULIA\GPU Engine(pid_16856_luid_0x00000000_0x0000A993_phys_0_eng_7_engtype_VideoEncode)\Utilization Percentage" tableColumnId="132"/>
      <queryTableField id="133" name="\\DESKTOP-JULIA\GPU Engine(pid_16856_luid_0x00000000_0x0000A993_phys_0_eng_6_engtype_Security)\Utilization Percentage" tableColumnId="133"/>
      <queryTableField id="134" name="\\DESKTOP-JULIA\GPU Engine(pid_16856_luid_0x00000000_0x0000A993_phys_0_eng_5_engtype_Copy)\Utilization Percentage" tableColumnId="134"/>
      <queryTableField id="135" name="\\DESKTOP-JULIA\GPU Engine(pid_16856_luid_0x00000000_0x0000A993_phys_0_eng_4_engtype_Copy)\Utilization Percentage" tableColumnId="135"/>
      <queryTableField id="136" name="\\DESKTOP-JULIA\GPU Engine(pid_16856_luid_0x00000000_0x0000A993_phys_0_eng_3_engtype_Copy)\Utilization Percentage" tableColumnId="136"/>
      <queryTableField id="137" name="\\DESKTOP-JULIA\GPU Engine(pid_16856_luid_0x00000000_0x0000A993_phys_0_eng_2_engtype_VideoDecode)\Utilization Percentage" tableColumnId="137"/>
      <queryTableField id="138" name="\\DESKTOP-JULIA\GPU Engine(pid_16856_luid_0x00000000_0x0000A993_phys_0_eng_1_engtype_LegacyOverlay)\Utilization Percentage" tableColumnId="138"/>
      <queryTableField id="139" name="\\DESKTOP-JULIA\GPU Engine(pid_16856_luid_0x00000000_0x0000A993_phys_0_eng_0_engtype_3D)\Utilization Percentage" tableColumnId="139"/>
      <queryTableField id="140" name="\\DESKTOP-JULIA\GPU Engine(pid_14948_luid_0x00000000_0x0000CD87_phys_0_eng_4_engtype_3D)\Utilization Percentage" tableColumnId="140"/>
      <queryTableField id="141" name="\\DESKTOP-JULIA\GPU Engine(pid_14948_luid_0x00000000_0x0000CD87_phys_0_eng_3_engtype_3D)\Utilization Percentage" tableColumnId="141"/>
      <queryTableField id="142" name="\\DESKTOP-JULIA\GPU Engine(pid_14948_luid_0x00000000_0x0000CD87_phys_0_eng_2_engtype_3D)\Utilization Percentage" tableColumnId="142"/>
      <queryTableField id="143" name="\\DESKTOP-JULIA\GPU Engine(pid_14948_luid_0x00000000_0x0000CD87_phys_0_eng_1_engtype_3D)\Utilization Percentage" tableColumnId="143"/>
      <queryTableField id="144" name="\\DESKTOP-JULIA\GPU Engine(pid_14948_luid_0x00000000_0x0000CD87_phys_0_eng_0_engtype_3D)\Utilization Percentage" tableColumnId="144"/>
      <queryTableField id="145" name="\\DESKTOP-JULIA\GPU Engine(pid_14948_luid_0x00000000_0x0000A993_phys_0_eng_8_engtype_VR)\Utilization Percentage" tableColumnId="145"/>
      <queryTableField id="146" name="\\DESKTOP-JULIA\GPU Engine(pid_14948_luid_0x00000000_0x0000A993_phys_0_eng_7_engtype_VideoEncode)\Utilization Percentage" tableColumnId="146"/>
      <queryTableField id="147" name="\\DESKTOP-JULIA\GPU Engine(pid_14948_luid_0x00000000_0x0000A993_phys_0_eng_6_engtype_Security)\Utilization Percentage" tableColumnId="147"/>
      <queryTableField id="148" name="\\DESKTOP-JULIA\GPU Engine(pid_14948_luid_0x00000000_0x0000A993_phys_0_eng_5_engtype_Copy)\Utilization Percentage" tableColumnId="148"/>
      <queryTableField id="149" name="\\DESKTOP-JULIA\GPU Engine(pid_14948_luid_0x00000000_0x0000A993_phys_0_eng_4_engtype_Copy)\Utilization Percentage" tableColumnId="149"/>
      <queryTableField id="150" name="\\DESKTOP-JULIA\GPU Engine(pid_14948_luid_0x00000000_0x0000A993_phys_0_eng_3_engtype_Copy)\Utilization Percentage" tableColumnId="150"/>
      <queryTableField id="151" name="\\DESKTOP-JULIA\GPU Engine(pid_14948_luid_0x00000000_0x0000A993_phys_0_eng_2_engtype_VideoDecode)\Utilization Percentage" tableColumnId="151"/>
      <queryTableField id="152" name="\\DESKTOP-JULIA\GPU Engine(pid_14948_luid_0x00000000_0x0000A993_phys_0_eng_1_engtype_LegacyOverlay)\Utilization Percentage" tableColumnId="152"/>
      <queryTableField id="153" name="\\DESKTOP-JULIA\GPU Engine(pid_14948_luid_0x00000000_0x0000A993_phys_0_eng_0_engtype_3D)\Utilization Percentage" tableColumnId="153"/>
      <queryTableField id="154" name="\\DESKTOP-JULIA\GPU Engine(pid_14856_luid_0x00000000_0x0000A993_phys_0_eng_8_engtype_VR)\Utilization Percentage" tableColumnId="154"/>
      <queryTableField id="155" name="\\DESKTOP-JULIA\GPU Engine(pid_14856_luid_0x00000000_0x0000A993_phys_0_eng_7_engtype_VideoEncode)\Utilization Percentage" tableColumnId="155"/>
      <queryTableField id="156" name="\\DESKTOP-JULIA\GPU Engine(pid_14856_luid_0x00000000_0x0000A993_phys_0_eng_6_engtype_Security)\Utilization Percentage" tableColumnId="156"/>
      <queryTableField id="157" name="\\DESKTOP-JULIA\GPU Engine(pid_14856_luid_0x00000000_0x0000A993_phys_0_eng_5_engtype_Copy)\Utilization Percentage" tableColumnId="157"/>
      <queryTableField id="158" name="\\DESKTOP-JULIA\GPU Engine(pid_14856_luid_0x00000000_0x0000A993_phys_0_eng_4_engtype_Copy)\Utilization Percentage" tableColumnId="158"/>
      <queryTableField id="159" name="\\DESKTOP-JULIA\GPU Engine(pid_14856_luid_0x00000000_0x0000A993_phys_0_eng_3_engtype_Copy)\Utilization Percentage" tableColumnId="159"/>
      <queryTableField id="160" name="\\DESKTOP-JULIA\GPU Engine(pid_14856_luid_0x00000000_0x0000A993_phys_0_eng_2_engtype_VideoDecode)\Utilization Percentage" tableColumnId="160"/>
      <queryTableField id="161" name="\\DESKTOP-JULIA\GPU Engine(pid_14856_luid_0x00000000_0x0000A993_phys_0_eng_1_engtype_LegacyOverlay)\Utilization Percentage" tableColumnId="161"/>
      <queryTableField id="162" name="\\DESKTOP-JULIA\GPU Engine(pid_14856_luid_0x00000000_0x0000A993_phys_0_eng_0_engtype_3D)\Utilization Percentage" tableColumnId="162"/>
      <queryTableField id="163" name="\\DESKTOP-JULIA\GPU Engine(pid_14620_luid_0x00000000_0x0000CD87_phys_0_eng_4_engtype_3D)\Utilization Percentage" tableColumnId="163"/>
      <queryTableField id="164" name="\\DESKTOP-JULIA\GPU Engine(pid_14620_luid_0x00000000_0x0000CD87_phys_0_eng_3_engtype_3D)\Utilization Percentage" tableColumnId="164"/>
      <queryTableField id="165" name="\\DESKTOP-JULIA\GPU Engine(pid_14620_luid_0x00000000_0x0000CD87_phys_0_eng_2_engtype_3D)\Utilization Percentage" tableColumnId="165"/>
      <queryTableField id="166" name="\\DESKTOP-JULIA\GPU Engine(pid_14620_luid_0x00000000_0x0000CD87_phys_0_eng_1_engtype_3D)\Utilization Percentage" tableColumnId="166"/>
      <queryTableField id="167" name="\\DESKTOP-JULIA\GPU Engine(pid_14620_luid_0x00000000_0x0000CD87_phys_0_eng_0_engtype_3D)\Utilization Percentage" tableColumnId="167"/>
      <queryTableField id="168" name="\\DESKTOP-JULIA\GPU Engine(pid_14620_luid_0x00000000_0x0000A993_phys_0_eng_8_engtype_VR)\Utilization Percentage" tableColumnId="168"/>
      <queryTableField id="169" name="\\DESKTOP-JULIA\GPU Engine(pid_14620_luid_0x00000000_0x0000A993_phys_0_eng_7_engtype_VideoEncode)\Utilization Percentage" tableColumnId="169"/>
      <queryTableField id="170" name="\\DESKTOP-JULIA\GPU Engine(pid_14620_luid_0x00000000_0x0000A993_phys_0_eng_6_engtype_Security)\Utilization Percentage" tableColumnId="170"/>
      <queryTableField id="171" name="\\DESKTOP-JULIA\GPU Engine(pid_14620_luid_0x00000000_0x0000A993_phys_0_eng_5_engtype_Copy)\Utilization Percentage" tableColumnId="171"/>
      <queryTableField id="172" name="\\DESKTOP-JULIA\GPU Engine(pid_14620_luid_0x00000000_0x0000A993_phys_0_eng_4_engtype_Copy)\Utilization Percentage" tableColumnId="172"/>
      <queryTableField id="173" name="\\DESKTOP-JULIA\GPU Engine(pid_14620_luid_0x00000000_0x0000A993_phys_0_eng_3_engtype_Copy)\Utilization Percentage" tableColumnId="173"/>
      <queryTableField id="174" name="\\DESKTOP-JULIA\GPU Engine(pid_14620_luid_0x00000000_0x0000A993_phys_0_eng_2_engtype_VideoDecode)\Utilization Percentage" tableColumnId="174"/>
      <queryTableField id="175" name="\\DESKTOP-JULIA\GPU Engine(pid_14620_luid_0x00000000_0x0000A993_phys_0_eng_1_engtype_LegacyOverlay)\Utilization Percentage" tableColumnId="175"/>
      <queryTableField id="176" name="\\DESKTOP-JULIA\GPU Engine(pid_14620_luid_0x00000000_0x0000A993_phys_0_eng_0_engtype_3D)\Utilization Percentage" tableColumnId="176"/>
      <queryTableField id="177" name="\\DESKTOP-JULIA\GPU Engine(pid_14244_luid_0x00000000_0x0000CD87_phys_0_eng_4_engtype_3D)\Utilization Percentage" tableColumnId="177"/>
      <queryTableField id="178" name="\\DESKTOP-JULIA\GPU Engine(pid_14244_luid_0x00000000_0x0000CD87_phys_0_eng_3_engtype_3D)\Utilization Percentage" tableColumnId="178"/>
      <queryTableField id="179" name="\\DESKTOP-JULIA\GPU Engine(pid_14244_luid_0x00000000_0x0000CD87_phys_0_eng_2_engtype_3D)\Utilization Percentage" tableColumnId="179"/>
      <queryTableField id="180" name="\\DESKTOP-JULIA\GPU Engine(pid_14244_luid_0x00000000_0x0000CD87_phys_0_eng_1_engtype_3D)\Utilization Percentage" tableColumnId="180"/>
      <queryTableField id="181" name="\\DESKTOP-JULIA\GPU Engine(pid_14244_luid_0x00000000_0x0000CD87_phys_0_eng_0_engtype_3D)\Utilization Percentage" tableColumnId="181"/>
      <queryTableField id="182" name="\\DESKTOP-JULIA\GPU Engine(pid_14244_luid_0x00000000_0x0000A993_phys_0_eng_8_engtype_VR)\Utilization Percentage" tableColumnId="182"/>
      <queryTableField id="183" name="\\DESKTOP-JULIA\GPU Engine(pid_14244_luid_0x00000000_0x0000A993_phys_0_eng_7_engtype_VideoEncode)\Utilization Percentage" tableColumnId="183"/>
      <queryTableField id="184" name="\\DESKTOP-JULIA\GPU Engine(pid_14244_luid_0x00000000_0x0000A993_phys_0_eng_6_engtype_Security)\Utilization Percentage" tableColumnId="184"/>
      <queryTableField id="185" name="\\DESKTOP-JULIA\GPU Engine(pid_14244_luid_0x00000000_0x0000A993_phys_0_eng_5_engtype_Copy)\Utilization Percentage" tableColumnId="185"/>
      <queryTableField id="186" name="\\DESKTOP-JULIA\GPU Engine(pid_14244_luid_0x00000000_0x0000A993_phys_0_eng_4_engtype_Copy)\Utilization Percentage" tableColumnId="186"/>
      <queryTableField id="187" name="\\DESKTOP-JULIA\GPU Engine(pid_14244_luid_0x00000000_0x0000A993_phys_0_eng_3_engtype_Copy)\Utilization Percentage" tableColumnId="187"/>
      <queryTableField id="188" name="\\DESKTOP-JULIA\GPU Engine(pid_14244_luid_0x00000000_0x0000A993_phys_0_eng_2_engtype_VideoDecode)\Utilization Percentage" tableColumnId="188"/>
      <queryTableField id="189" name="\\DESKTOP-JULIA\GPU Engine(pid_14244_luid_0x00000000_0x0000A993_phys_0_eng_1_engtype_LegacyOverlay)\Utilization Percentage" tableColumnId="189"/>
      <queryTableField id="190" name="\\DESKTOP-JULIA\GPU Engine(pid_14244_luid_0x00000000_0x0000A993_phys_0_eng_0_engtype_3D)\Utilization Percentage" tableColumnId="190"/>
      <queryTableField id="191" name="\\DESKTOP-JULIA\GPU Engine(pid_13748_luid_0x00000000_0x0000A993_phys_0_eng_8_engtype_VR)\Utilization Percentage" tableColumnId="191"/>
      <queryTableField id="192" name="\\DESKTOP-JULIA\GPU Engine(pid_13748_luid_0x00000000_0x0000A993_phys_0_eng_7_engtype_VideoEncode)\Utilization Percentage" tableColumnId="192"/>
      <queryTableField id="193" name="\\DESKTOP-JULIA\GPU Engine(pid_13748_luid_0x00000000_0x0000A993_phys_0_eng_6_engtype_Security)\Utilization Percentage" tableColumnId="193"/>
      <queryTableField id="194" name="\\DESKTOP-JULIA\GPU Engine(pid_13748_luid_0x00000000_0x0000A993_phys_0_eng_5_engtype_Copy)\Utilization Percentage" tableColumnId="194"/>
      <queryTableField id="195" name="\\DESKTOP-JULIA\GPU Engine(pid_13748_luid_0x00000000_0x0000A993_phys_0_eng_4_engtype_Copy)\Utilization Percentage" tableColumnId="195"/>
      <queryTableField id="196" name="\\DESKTOP-JULIA\GPU Engine(pid_13748_luid_0x00000000_0x0000A993_phys_0_eng_3_engtype_Copy)\Utilization Percentage" tableColumnId="196"/>
      <queryTableField id="197" name="\\DESKTOP-JULIA\GPU Engine(pid_13748_luid_0x00000000_0x0000A993_phys_0_eng_2_engtype_VideoDecode)\Utilization Percentage" tableColumnId="197"/>
      <queryTableField id="198" name="\\DESKTOP-JULIA\GPU Engine(pid_13748_luid_0x00000000_0x0000A993_phys_0_eng_1_engtype_LegacyOverlay)\Utilization Percentage" tableColumnId="198"/>
      <queryTableField id="199" name="\\DESKTOP-JULIA\GPU Engine(pid_13748_luid_0x00000000_0x0000A993_phys_0_eng_0_engtype_3D)\Utilization Percentage" tableColumnId="199"/>
      <queryTableField id="200" name="\\DESKTOP-JULIA\GPU Engine(pid_12124_luid_0x00000000_0x0000A993_phys_0_eng_8_engtype_VR)\Utilization Percentage" tableColumnId="200"/>
      <queryTableField id="201" name="\\DESKTOP-JULIA\GPU Engine(pid_12124_luid_0x00000000_0x0000A993_phys_0_eng_7_engtype_VideoEncode)\Utilization Percentage" tableColumnId="201"/>
      <queryTableField id="202" name="\\DESKTOP-JULIA\GPU Engine(pid_12124_luid_0x00000000_0x0000A993_phys_0_eng_6_engtype_Security)\Utilization Percentage" tableColumnId="202"/>
      <queryTableField id="203" name="\\DESKTOP-JULIA\GPU Engine(pid_12124_luid_0x00000000_0x0000A993_phys_0_eng_5_engtype_Copy)\Utilization Percentage" tableColumnId="203"/>
      <queryTableField id="204" name="\\DESKTOP-JULIA\GPU Engine(pid_12124_luid_0x00000000_0x0000A993_phys_0_eng_4_engtype_Copy)\Utilization Percentage" tableColumnId="204"/>
      <queryTableField id="205" name="\\DESKTOP-JULIA\GPU Engine(pid_12124_luid_0x00000000_0x0000A993_phys_0_eng_3_engtype_Copy)\Utilization Percentage" tableColumnId="205"/>
      <queryTableField id="206" name="\\DESKTOP-JULIA\GPU Engine(pid_12124_luid_0x00000000_0x0000A993_phys_0_eng_2_engtype_VideoDecode)\Utilization Percentage" tableColumnId="206"/>
      <queryTableField id="207" name="\\DESKTOP-JULIA\GPU Engine(pid_12124_luid_0x00000000_0x0000A993_phys_0_eng_1_engtype_LegacyOverlay)\Utilization Percentage" tableColumnId="207"/>
      <queryTableField id="208" name="\\DESKTOP-JULIA\GPU Engine(pid_12124_luid_0x00000000_0x0000A993_phys_0_eng_0_engtype_3D)\Utilization Percentage" tableColumnId="208"/>
      <queryTableField id="209" name="\\DESKTOP-JULIA\GPU Engine(pid_11064_luid_0x00000000_0x0000A993_phys_0_eng_8_engtype_VR)\Utilization Percentage" tableColumnId="209"/>
      <queryTableField id="210" name="\\DESKTOP-JULIA\GPU Engine(pid_11064_luid_0x00000000_0x0000A993_phys_0_eng_7_engtype_VideoEncode)\Utilization Percentage" tableColumnId="210"/>
      <queryTableField id="211" name="\\DESKTOP-JULIA\GPU Engine(pid_11064_luid_0x00000000_0x0000A993_phys_0_eng_6_engtype_Security)\Utilization Percentage" tableColumnId="211"/>
      <queryTableField id="212" name="\\DESKTOP-JULIA\GPU Engine(pid_11064_luid_0x00000000_0x0000A993_phys_0_eng_5_engtype_Copy)\Utilization Percentage" tableColumnId="212"/>
      <queryTableField id="213" name="\\DESKTOP-JULIA\GPU Engine(pid_11064_luid_0x00000000_0x0000A993_phys_0_eng_4_engtype_Copy)\Utilization Percentage" tableColumnId="213"/>
      <queryTableField id="214" name="\\DESKTOP-JULIA\GPU Engine(pid_11064_luid_0x00000000_0x0000A993_phys_0_eng_3_engtype_Copy)\Utilization Percentage" tableColumnId="214"/>
      <queryTableField id="215" name="\\DESKTOP-JULIA\GPU Engine(pid_11064_luid_0x00000000_0x0000A993_phys_0_eng_2_engtype_VideoDecode)\Utilization Percentage" tableColumnId="215"/>
      <queryTableField id="216" name="\\DESKTOP-JULIA\GPU Engine(pid_11064_luid_0x00000000_0x0000A993_phys_0_eng_1_engtype_LegacyOverlay)\Utilization Percentage" tableColumnId="216"/>
      <queryTableField id="217" name="\\DESKTOP-JULIA\GPU Engine(pid_11064_luid_0x00000000_0x0000A993_phys_0_eng_0_engtype_3D)\Utilization Percentage" tableColumnId="217"/>
      <queryTableField id="218" name="\\DESKTOP-JULIA\GPU Engine(pid_10464_luid_0x00000000_0x0000A993_phys_0_eng_8_engtype_VR)\Utilization Percentage" tableColumnId="218"/>
      <queryTableField id="219" name="\\DESKTOP-JULIA\GPU Engine(pid_10464_luid_0x00000000_0x0000A993_phys_0_eng_7_engtype_VideoEncode)\Utilization Percentage" tableColumnId="219"/>
      <queryTableField id="220" name="\\DESKTOP-JULIA\GPU Engine(pid_10464_luid_0x00000000_0x0000A993_phys_0_eng_6_engtype_Security)\Utilization Percentage" tableColumnId="220"/>
      <queryTableField id="221" name="\\DESKTOP-JULIA\GPU Engine(pid_10464_luid_0x00000000_0x0000A993_phys_0_eng_5_engtype_Copy)\Utilization Percentage" tableColumnId="221"/>
      <queryTableField id="222" name="\\DESKTOP-JULIA\GPU Engine(pid_10464_luid_0x00000000_0x0000A993_phys_0_eng_4_engtype_Copy)\Utilization Percentage" tableColumnId="222"/>
      <queryTableField id="223" name="\\DESKTOP-JULIA\GPU Engine(pid_10464_luid_0x00000000_0x0000A993_phys_0_eng_3_engtype_Copy)\Utilization Percentage" tableColumnId="223"/>
      <queryTableField id="224" name="\\DESKTOP-JULIA\GPU Engine(pid_10464_luid_0x00000000_0x0000A993_phys_0_eng_2_engtype_VideoDecode)\Utilization Percentage" tableColumnId="224"/>
      <queryTableField id="225" name="\\DESKTOP-JULIA\GPU Engine(pid_10464_luid_0x00000000_0x0000A993_phys_0_eng_1_engtype_LegacyOverlay)\Utilization Percentage" tableColumnId="225"/>
      <queryTableField id="226" name="\\DESKTOP-JULIA\GPU Engine(pid_10464_luid_0x00000000_0x0000A993_phys_0_eng_0_engtype_3D)\Utilization Percentage" tableColumnId="226"/>
      <queryTableField id="227" name="\\DESKTOP-JULIA\GPU Engine(pid_10000_luid_0x00000000_0x0000A993_phys_0_eng_8_engtype_VR)\Utilization Percentage" tableColumnId="227"/>
      <queryTableField id="228" name="\\DESKTOP-JULIA\GPU Engine(pid_10000_luid_0x00000000_0x0000A993_phys_0_eng_7_engtype_VideoEncode)\Utilization Percentage" tableColumnId="228"/>
      <queryTableField id="229" name="\\DESKTOP-JULIA\GPU Engine(pid_10000_luid_0x00000000_0x0000A993_phys_0_eng_6_engtype_Security)\Utilization Percentage" tableColumnId="229"/>
      <queryTableField id="230" name="\\DESKTOP-JULIA\GPU Engine(pid_10000_luid_0x00000000_0x0000A993_phys_0_eng_5_engtype_Copy)\Utilization Percentage" tableColumnId="230"/>
      <queryTableField id="231" name="\\DESKTOP-JULIA\GPU Engine(pid_10000_luid_0x00000000_0x0000A993_phys_0_eng_4_engtype_Copy)\Utilization Percentage" tableColumnId="231"/>
      <queryTableField id="232" name="\\DESKTOP-JULIA\GPU Engine(pid_10000_luid_0x00000000_0x0000A993_phys_0_eng_3_engtype_Copy)\Utilization Percentage" tableColumnId="232"/>
      <queryTableField id="233" name="\\DESKTOP-JULIA\GPU Engine(pid_10000_luid_0x00000000_0x0000A993_phys_0_eng_2_engtype_VideoDecode)\Utilization Percentage" tableColumnId="233"/>
      <queryTableField id="234" name="\\DESKTOP-JULIA\GPU Engine(pid_10000_luid_0x00000000_0x0000A993_phys_0_eng_1_engtype_LegacyOverlay)\Utilization Percentage" tableColumnId="234"/>
      <queryTableField id="235" name="\\DESKTOP-JULIA\GPU Engine(pid_10000_luid_0x00000000_0x0000A993_phys_0_eng_0_engtype_3D)\Utilization Percentage" tableColumnId="235"/>
      <queryTableField id="268" dataBound="0" tableColumnId="269"/>
      <queryTableField id="236" name="\\DESKTOP-JULIA\Informacje o procesorze(_Total)\% wydajności procesora" tableColumnId="236"/>
      <queryTableField id="237" name="\\DESKTOP-JULIA\Informacje o procesorze(_Total)\% wykorzystania procesora" tableColumnId="237"/>
      <queryTableField id="238" name="\\DESKTOP-JULIA\Informacje o procesorze(_Total)\% wykorzystania uprzywilejowanego" tableColumnId="238"/>
      <queryTableField id="239" name="\\DESKTOP-JULIA\Informacje o procesorze(_Total)\Czas bezczynności (%)" tableColumnId="239"/>
      <queryTableField id="240" name="\\DESKTOP-JULIA\Informacje o procesorze(_Total)\Czas priorytetowy (%)" tableColumnId="240"/>
      <queryTableField id="241" name="\\DESKTOP-JULIA\Informacje o procesorze(_Total)\Czas procesora (%)" tableColumnId="241"/>
      <queryTableField id="242" name="\\DESKTOP-JULIA\Informacje o procesorze(_Total)\Czas przerwań (%)" tableColumnId="242"/>
      <queryTableField id="243" name="\\DESKTOP-JULIA\Informacje o procesorze(_Total)\Czas uprzywilejowany (%)" tableColumnId="243"/>
      <queryTableField id="244" name="\\DESKTOP-JULIA\Informacje o procesorze(_Total)\Czas użytkownika (%)" tableColumnId="244"/>
      <queryTableField id="245" name="\\DESKTOP-JULIA\Pamięć\Bajty pamięci podręcznej" tableColumnId="245"/>
      <queryTableField id="246" name="\\DESKTOP-JULIA\Pamięć\Dostępna pamięć (KB)" tableColumnId="246"/>
      <queryTableField id="247" name="\\DESKTOP-JULIA\Pamięć\Dostępna pamięć (MB)" tableColumnId="247"/>
      <queryTableField id="248" name="\\DESKTOP-JULIA\Pamięć\Dostępne bajty" tableColumnId="248"/>
      <queryTableField id="249" name="\\DESKTOP-JULIA\Pamięć\Odczyty stron/s" tableColumnId="249"/>
      <queryTableField id="250" name="\\DESKTOP-JULIA\Pamięć\Zadeklarowane bajty" tableColumnId="250"/>
      <queryTableField id="251" name="\\DESKTOP-JULIA\Pamięć\Zadeklarowane bajty w użyciu (%)" tableColumnId="251"/>
      <queryTableField id="252" name="\\DESKTOP-JULIA\Proces(chrome#7)\Czas procesora (%)" tableColumnId="252"/>
      <queryTableField id="253" name="\\DESKTOP-JULIA\Proces(chrome#6)\Czas procesora (%)" tableColumnId="253"/>
      <queryTableField id="254" name="\\DESKTOP-JULIA\Proces(chrome#5)\Czas procesora (%)" tableColumnId="254"/>
      <queryTableField id="255" name="\\DESKTOP-JULIA\Proces(chrome#4)\Czas procesora (%)" tableColumnId="255"/>
      <queryTableField id="256" name="\\DESKTOP-JULIA\Proces(chrome#3)\Czas procesora (%)" tableColumnId="256"/>
      <queryTableField id="257" name="\\DESKTOP-JULIA\Proces(chrome#2)\Czas procesora (%)" tableColumnId="257"/>
      <queryTableField id="258" name="\\DESKTOP-JULIA\Proces(chrome#1)\Czas procesora (%)" tableColumnId="258"/>
      <queryTableField id="259" name="\\DESKTOP-JULIA\Proces(chrome)\Czas procesora (%)" tableColumnId="259"/>
      <queryTableField id="260" name="\\DESKTOP-JULIA\Procesor(_Total)\Czas bezczynności (%)" tableColumnId="260"/>
      <queryTableField id="261" name="\\DESKTOP-JULIA\Procesor(_Total)\Czas procesora (%)" tableColumnId="261"/>
      <queryTableField id="262" name="\\DESKTOP-JULIA\Procesor(_Total)\Czas uprzywilejowany (%)" tableColumnId="262"/>
      <queryTableField id="263" name="\\DESKTOP-JULIA\Procesor(_Total)\Czas użytkownika (%)" tableColumnId="263"/>
      <queryTableField id="264" name="\\DESKTOP-JULIA\Processor Performance(PPM_Processor_3)\% of Maximum Frequency" tableColumnId="264"/>
      <queryTableField id="265" name="\\DESKTOP-JULIA\Processor Performance(PPM_Processor_2)\% of Maximum Frequency" tableColumnId="265"/>
      <queryTableField id="266" name="\\DESKTOP-JULIA\Processor Performance(PPM_Processor_1)\% of Maximum Frequency" tableColumnId="266"/>
      <queryTableField id="267" name="\\DESKTOP-JULIA\Processor Performance(PPM_Processor_0)\% of Maximum Frequency" tableColumnId="26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350A94A-C117-4CB4-B4AE-F2035772166A}" autoFormatId="16" applyNumberFormats="0" applyBorderFormats="0" applyFontFormats="0" applyPatternFormats="0" applyAlignmentFormats="0" applyWidthHeightFormats="0">
  <queryTableRefresh nextId="269">
    <queryTableFields count="268">
      <queryTableField id="1" name="(PDH-CSV 4.0) (" tableColumnId="1"/>
      <queryTableField id="2" name="\\DESKTOP-JULIA\GPU Engine(pid_9000_luid_0x00000000_0x0000A993_phys_0_eng_8_engtype_VR)\Utilization Percentage" tableColumnId="2"/>
      <queryTableField id="3" name="\\DESKTOP-JULIA\GPU Engine(pid_9000_luid_0x00000000_0x0000A993_phys_0_eng_7_engtype_VideoEncode)\Utilization Percentage" tableColumnId="3"/>
      <queryTableField id="4" name="\\DESKTOP-JULIA\GPU Engine(pid_9000_luid_0x00000000_0x0000A993_phys_0_eng_6_engtype_Security)\Utilization Percentage" tableColumnId="4"/>
      <queryTableField id="5" name="\\DESKTOP-JULIA\GPU Engine(pid_9000_luid_0x00000000_0x0000A993_phys_0_eng_5_engtype_Copy)\Utilization Percentage" tableColumnId="5"/>
      <queryTableField id="6" name="\\DESKTOP-JULIA\GPU Engine(pid_9000_luid_0x00000000_0x0000A993_phys_0_eng_4_engtype_Copy)\Utilization Percentage" tableColumnId="6"/>
      <queryTableField id="7" name="\\DESKTOP-JULIA\GPU Engine(pid_9000_luid_0x00000000_0x0000A993_phys_0_eng_3_engtype_Copy)\Utilization Percentage" tableColumnId="7"/>
      <queryTableField id="8" name="\\DESKTOP-JULIA\GPU Engine(pid_9000_luid_0x00000000_0x0000A993_phys_0_eng_2_engtype_VideoDecode)\Utilization Percentage" tableColumnId="8"/>
      <queryTableField id="9" name="\\DESKTOP-JULIA\GPU Engine(pid_9000_luid_0x00000000_0x0000A993_phys_0_eng_1_engtype_LegacyOverlay)\Utilization Percentage" tableColumnId="9"/>
      <queryTableField id="10" name="\\DESKTOP-JULIA\GPU Engine(pid_9000_luid_0x00000000_0x0000A993_phys_0_eng_0_engtype_3D)\Utilization Percentage" tableColumnId="10"/>
      <queryTableField id="11" name="\\DESKTOP-JULIA\GPU Engine(pid_836_luid_0x00000000_0x0000A993_phys_0_eng_8_engtype_VR)\Utilization Percentage" tableColumnId="11"/>
      <queryTableField id="12" name="\\DESKTOP-JULIA\GPU Engine(pid_836_luid_0x00000000_0x0000A993_phys_0_eng_7_engtype_VideoEncode)\Utilization Percentage" tableColumnId="12"/>
      <queryTableField id="13" name="\\DESKTOP-JULIA\GPU Engine(pid_836_luid_0x00000000_0x0000A993_phys_0_eng_6_engtype_Security)\Utilization Percentage" tableColumnId="13"/>
      <queryTableField id="14" name="\\DESKTOP-JULIA\GPU Engine(pid_836_luid_0x00000000_0x0000A993_phys_0_eng_5_engtype_Copy)\Utilization Percentage" tableColumnId="14"/>
      <queryTableField id="15" name="\\DESKTOP-JULIA\GPU Engine(pid_836_luid_0x00000000_0x0000A993_phys_0_eng_4_engtype_Copy)\Utilization Percentage" tableColumnId="15"/>
      <queryTableField id="16" name="\\DESKTOP-JULIA\GPU Engine(pid_836_luid_0x00000000_0x0000A993_phys_0_eng_3_engtype_Copy)\Utilization Percentage" tableColumnId="16"/>
      <queryTableField id="17" name="\\DESKTOP-JULIA\GPU Engine(pid_836_luid_0x00000000_0x0000A993_phys_0_eng_2_engtype_VideoDecode)\Utilization Percentage" tableColumnId="17"/>
      <queryTableField id="18" name="\\DESKTOP-JULIA\GPU Engine(pid_836_luid_0x00000000_0x0000A993_phys_0_eng_1_engtype_LegacyOverlay)\Utilization Percentage" tableColumnId="18"/>
      <queryTableField id="19" name="\\DESKTOP-JULIA\GPU Engine(pid_836_luid_0x00000000_0x0000A993_phys_0_eng_0_engtype_3D)\Utilization Percentage" tableColumnId="19"/>
      <queryTableField id="20" name="\\DESKTOP-JULIA\GPU Engine(pid_7872_luid_0x00000000_0x0000A993_phys_0_eng_8_engtype_VR)\Utilization Percentage" tableColumnId="20"/>
      <queryTableField id="21" name="\\DESKTOP-JULIA\GPU Engine(pid_7872_luid_0x00000000_0x0000A993_phys_0_eng_7_engtype_VideoEncode)\Utilization Percentage" tableColumnId="21"/>
      <queryTableField id="22" name="\\DESKTOP-JULIA\GPU Engine(pid_7872_luid_0x00000000_0x0000A993_phys_0_eng_6_engtype_Security)\Utilization Percentage" tableColumnId="22"/>
      <queryTableField id="23" name="\\DESKTOP-JULIA\GPU Engine(pid_7872_luid_0x00000000_0x0000A993_phys_0_eng_5_engtype_Copy)\Utilization Percentage" tableColumnId="23"/>
      <queryTableField id="24" name="\\DESKTOP-JULIA\GPU Engine(pid_7872_luid_0x00000000_0x0000A993_phys_0_eng_4_engtype_Copy)\Utilization Percentage" tableColumnId="24"/>
      <queryTableField id="25" name="\\DESKTOP-JULIA\GPU Engine(pid_7872_luid_0x00000000_0x0000A993_phys_0_eng_3_engtype_Copy)\Utilization Percentage" tableColumnId="25"/>
      <queryTableField id="26" name="\\DESKTOP-JULIA\GPU Engine(pid_7872_luid_0x00000000_0x0000A993_phys_0_eng_2_engtype_VideoDecode)\Utilization Percentage" tableColumnId="26"/>
      <queryTableField id="27" name="\\DESKTOP-JULIA\GPU Engine(pid_7872_luid_0x00000000_0x0000A993_phys_0_eng_1_engtype_LegacyOverlay)\Utilization Percentage" tableColumnId="27"/>
      <queryTableField id="28" name="\\DESKTOP-JULIA\GPU Engine(pid_7872_luid_0x00000000_0x0000A993_phys_0_eng_0_engtype_3D)\Utilization Percentage" tableColumnId="28"/>
      <queryTableField id="29" name="\\DESKTOP-JULIA\GPU Engine(pid_7860_luid_0x00000000_0x0000CD87_phys_0_eng_4_engtype_3D)\Utilization Percentage" tableColumnId="29"/>
      <queryTableField id="30" name="\\DESKTOP-JULIA\GPU Engine(pid_7860_luid_0x00000000_0x0000CD87_phys_0_eng_3_engtype_3D)\Utilization Percentage" tableColumnId="30"/>
      <queryTableField id="31" name="\\DESKTOP-JULIA\GPU Engine(pid_7860_luid_0x00000000_0x0000CD87_phys_0_eng_2_engtype_3D)\Utilization Percentage" tableColumnId="31"/>
      <queryTableField id="32" name="\\DESKTOP-JULIA\GPU Engine(pid_7860_luid_0x00000000_0x0000CD87_phys_0_eng_1_engtype_3D)\Utilization Percentage" tableColumnId="32"/>
      <queryTableField id="33" name="\\DESKTOP-JULIA\GPU Engine(pid_7860_luid_0x00000000_0x0000CD87_phys_0_eng_0_engtype_3D)\Utilization Percentage" tableColumnId="33"/>
      <queryTableField id="34" name="\\DESKTOP-JULIA\GPU Engine(pid_7860_luid_0x00000000_0x0000A993_phys_0_eng_8_engtype_VR)\Utilization Percentage" tableColumnId="34"/>
      <queryTableField id="35" name="\\DESKTOP-JULIA\GPU Engine(pid_7860_luid_0x00000000_0x0000A993_phys_0_eng_7_engtype_VideoEncode)\Utilization Percentage" tableColumnId="35"/>
      <queryTableField id="36" name="\\DESKTOP-JULIA\GPU Engine(pid_7860_luid_0x00000000_0x0000A993_phys_0_eng_6_engtype_Security)\Utilization Percentage" tableColumnId="36"/>
      <queryTableField id="37" name="\\DESKTOP-JULIA\GPU Engine(pid_7860_luid_0x00000000_0x0000A993_phys_0_eng_5_engtype_Copy)\Utilization Percentage" tableColumnId="37"/>
      <queryTableField id="38" name="\\DESKTOP-JULIA\GPU Engine(pid_7860_luid_0x00000000_0x0000A993_phys_0_eng_4_engtype_Copy)\Utilization Percentage" tableColumnId="38"/>
      <queryTableField id="39" name="\\DESKTOP-JULIA\GPU Engine(pid_7860_luid_0x00000000_0x0000A993_phys_0_eng_3_engtype_Copy)\Utilization Percentage" tableColumnId="39"/>
      <queryTableField id="40" name="\\DESKTOP-JULIA\GPU Engine(pid_7860_luid_0x00000000_0x0000A993_phys_0_eng_2_engtype_VideoDecode)\Utilization Percentage" tableColumnId="40"/>
      <queryTableField id="41" name="\\DESKTOP-JULIA\GPU Engine(pid_7860_luid_0x00000000_0x0000A993_phys_0_eng_1_engtype_LegacyOverlay)\Utilization Percentage" tableColumnId="41"/>
      <queryTableField id="42" name="\\DESKTOP-JULIA\GPU Engine(pid_7860_luid_0x00000000_0x0000A993_phys_0_eng_0_engtype_3D)\Utilization Percentage" tableColumnId="42"/>
      <queryTableField id="43" name="\\DESKTOP-JULIA\GPU Engine(pid_7484_luid_0x00000000_0x0000A993_phys_0_eng_8_engtype_VR)\Utilization Percentage" tableColumnId="43"/>
      <queryTableField id="44" name="\\DESKTOP-JULIA\GPU Engine(pid_7484_luid_0x00000000_0x0000A993_phys_0_eng_7_engtype_VideoEncode)\Utilization Percentage" tableColumnId="44"/>
      <queryTableField id="45" name="\\DESKTOP-JULIA\GPU Engine(pid_7484_luid_0x00000000_0x0000A993_phys_0_eng_6_engtype_Security)\Utilization Percentage" tableColumnId="45"/>
      <queryTableField id="46" name="\\DESKTOP-JULIA\GPU Engine(pid_7484_luid_0x00000000_0x0000A993_phys_0_eng_5_engtype_Copy)\Utilization Percentage" tableColumnId="46"/>
      <queryTableField id="47" name="\\DESKTOP-JULIA\GPU Engine(pid_7484_luid_0x00000000_0x0000A993_phys_0_eng_4_engtype_Copy)\Utilization Percentage" tableColumnId="47"/>
      <queryTableField id="48" name="\\DESKTOP-JULIA\GPU Engine(pid_7484_luid_0x00000000_0x0000A993_phys_0_eng_3_engtype_Copy)\Utilization Percentage" tableColumnId="48"/>
      <queryTableField id="49" name="\\DESKTOP-JULIA\GPU Engine(pid_7484_luid_0x00000000_0x0000A993_phys_0_eng_2_engtype_VideoDecode)\Utilization Percentage" tableColumnId="49"/>
      <queryTableField id="50" name="\\DESKTOP-JULIA\GPU Engine(pid_7484_luid_0x00000000_0x0000A993_phys_0_eng_1_engtype_LegacyOverlay)\Utilization Percentage" tableColumnId="50"/>
      <queryTableField id="51" name="\\DESKTOP-JULIA\GPU Engine(pid_7484_luid_0x00000000_0x0000A993_phys_0_eng_0_engtype_3D)\Utilization Percentage" tableColumnId="51"/>
      <queryTableField id="52" name="\\DESKTOP-JULIA\GPU Engine(pid_5496_luid_0x00000000_0x0000CD87_phys_0_eng_4_engtype_3D)\Utilization Percentage" tableColumnId="52"/>
      <queryTableField id="53" name="\\DESKTOP-JULIA\GPU Engine(pid_5496_luid_0x00000000_0x0000CD87_phys_0_eng_3_engtype_3D)\Utilization Percentage" tableColumnId="53"/>
      <queryTableField id="54" name="\\DESKTOP-JULIA\GPU Engine(pid_5496_luid_0x00000000_0x0000CD87_phys_0_eng_2_engtype_3D)\Utilization Percentage" tableColumnId="54"/>
      <queryTableField id="55" name="\\DESKTOP-JULIA\GPU Engine(pid_5496_luid_0x00000000_0x0000CD87_phys_0_eng_1_engtype_3D)\Utilization Percentage" tableColumnId="55"/>
      <queryTableField id="56" name="\\DESKTOP-JULIA\GPU Engine(pid_5496_luid_0x00000000_0x0000CD87_phys_0_eng_0_engtype_3D)\Utilization Percentage" tableColumnId="56"/>
      <queryTableField id="57" name="\\DESKTOP-JULIA\GPU Engine(pid_4_luid_0x00000000_0x0000CD87_phys_0_eng_4_engtype_3D)\Utilization Percentage" tableColumnId="57"/>
      <queryTableField id="58" name="\\DESKTOP-JULIA\GPU Engine(pid_4_luid_0x00000000_0x0000CD87_phys_0_eng_3_engtype_3D)\Utilization Percentage" tableColumnId="58"/>
      <queryTableField id="59" name="\\DESKTOP-JULIA\GPU Engine(pid_4_luid_0x00000000_0x0000CD87_phys_0_eng_2_engtype_3D)\Utilization Percentage" tableColumnId="59"/>
      <queryTableField id="60" name="\\DESKTOP-JULIA\GPU Engine(pid_4_luid_0x00000000_0x0000CD87_phys_0_eng_1_engtype_3D)\Utilization Percentage" tableColumnId="60"/>
      <queryTableField id="61" name="\\DESKTOP-JULIA\GPU Engine(pid_4_luid_0x00000000_0x0000CD87_phys_0_eng_0_engtype_3D)\Utilization Percentage" tableColumnId="61"/>
      <queryTableField id="62" name="\\DESKTOP-JULIA\GPU Engine(pid_4_luid_0x00000000_0x0000A993_phys_0_eng_8_engtype_VR)\Utilization Percentage" tableColumnId="62"/>
      <queryTableField id="63" name="\\DESKTOP-JULIA\GPU Engine(pid_4_luid_0x00000000_0x0000A993_phys_0_eng_7_engtype_VideoEncode)\Utilization Percentage" tableColumnId="63"/>
      <queryTableField id="64" name="\\DESKTOP-JULIA\GPU Engine(pid_4_luid_0x00000000_0x0000A993_phys_0_eng_6_engtype_Security)\Utilization Percentage" tableColumnId="64"/>
      <queryTableField id="65" name="\\DESKTOP-JULIA\GPU Engine(pid_4_luid_0x00000000_0x0000A993_phys_0_eng_5_engtype_Copy)\Utilization Percentage" tableColumnId="65"/>
      <queryTableField id="66" name="\\DESKTOP-JULIA\GPU Engine(pid_4_luid_0x00000000_0x0000A993_phys_0_eng_4_engtype_Copy)\Utilization Percentage" tableColumnId="66"/>
      <queryTableField id="67" name="\\DESKTOP-JULIA\GPU Engine(pid_4_luid_0x00000000_0x0000A993_phys_0_eng_3_engtype_Copy)\Utilization Percentage" tableColumnId="67"/>
      <queryTableField id="68" name="\\DESKTOP-JULIA\GPU Engine(pid_4_luid_0x00000000_0x0000A993_phys_0_eng_2_engtype_VideoDecode)\Utilization Percentage" tableColumnId="68"/>
      <queryTableField id="69" name="\\DESKTOP-JULIA\GPU Engine(pid_4_luid_0x00000000_0x0000A993_phys_0_eng_1_engtype_LegacyOverlay)\Utilization Percentage" tableColumnId="69"/>
      <queryTableField id="70" name="\\DESKTOP-JULIA\GPU Engine(pid_4_luid_0x00000000_0x0000A993_phys_0_eng_0_engtype_3D)\Utilization Percentage" tableColumnId="70"/>
      <queryTableField id="71" name="\\DESKTOP-JULIA\GPU Engine(pid_4904_luid_0x00000000_0x0000CD87_phys_0_eng_4_engtype_3D)\Utilization Percentage" tableColumnId="71"/>
      <queryTableField id="72" name="\\DESKTOP-JULIA\GPU Engine(pid_4904_luid_0x00000000_0x0000CD87_phys_0_eng_3_engtype_3D)\Utilization Percentage" tableColumnId="72"/>
      <queryTableField id="73" name="\\DESKTOP-JULIA\GPU Engine(pid_4904_luid_0x00000000_0x0000CD87_phys_0_eng_2_engtype_3D)\Utilization Percentage" tableColumnId="73"/>
      <queryTableField id="74" name="\\DESKTOP-JULIA\GPU Engine(pid_4904_luid_0x00000000_0x0000CD87_phys_0_eng_1_engtype_3D)\Utilization Percentage" tableColumnId="74"/>
      <queryTableField id="75" name="\\DESKTOP-JULIA\GPU Engine(pid_4904_luid_0x00000000_0x0000CD87_phys_0_eng_0_engtype_3D)\Utilization Percentage" tableColumnId="75"/>
      <queryTableField id="76" name="\\DESKTOP-JULIA\GPU Engine(pid_4904_luid_0x00000000_0x0000A993_phys_0_eng_8_engtype_VR)\Utilization Percentage" tableColumnId="76"/>
      <queryTableField id="77" name="\\DESKTOP-JULIA\GPU Engine(pid_4904_luid_0x00000000_0x0000A993_phys_0_eng_7_engtype_VideoEncode)\Utilization Percentage" tableColumnId="77"/>
      <queryTableField id="78" name="\\DESKTOP-JULIA\GPU Engine(pid_4904_luid_0x00000000_0x0000A993_phys_0_eng_6_engtype_Security)\Utilization Percentage" tableColumnId="78"/>
      <queryTableField id="79" name="\\DESKTOP-JULIA\GPU Engine(pid_4904_luid_0x00000000_0x0000A993_phys_0_eng_5_engtype_Copy)\Utilization Percentage" tableColumnId="79"/>
      <queryTableField id="80" name="\\DESKTOP-JULIA\GPU Engine(pid_4904_luid_0x00000000_0x0000A993_phys_0_eng_4_engtype_Copy)\Utilization Percentage" tableColumnId="80"/>
      <queryTableField id="81" name="\\DESKTOP-JULIA\GPU Engine(pid_4904_luid_0x00000000_0x0000A993_phys_0_eng_3_engtype_Copy)\Utilization Percentage" tableColumnId="81"/>
      <queryTableField id="82" name="\\DESKTOP-JULIA\GPU Engine(pid_4904_luid_0x00000000_0x0000A993_phys_0_eng_2_engtype_VideoDecode)\Utilization Percentage" tableColumnId="82"/>
      <queryTableField id="83" name="\\DESKTOP-JULIA\GPU Engine(pid_4904_luid_0x00000000_0x0000A993_phys_0_eng_1_engtype_LegacyOverlay)\Utilization Percentage" tableColumnId="83"/>
      <queryTableField id="84" name="\\DESKTOP-JULIA\GPU Engine(pid_4904_luid_0x00000000_0x0000A993_phys_0_eng_0_engtype_3D)\Utilization Percentage" tableColumnId="84"/>
      <queryTableField id="85" name="\\DESKTOP-JULIA\GPU Engine(pid_19408_luid_0x00000000_0x0000CD87_phys_0_eng_4_engtype_3D)\Utilization Percentage" tableColumnId="85"/>
      <queryTableField id="86" name="\\DESKTOP-JULIA\GPU Engine(pid_19408_luid_0x00000000_0x0000CD87_phys_0_eng_3_engtype_3D)\Utilization Percentage" tableColumnId="86"/>
      <queryTableField id="87" name="\\DESKTOP-JULIA\GPU Engine(pid_19408_luid_0x00000000_0x0000CD87_phys_0_eng_2_engtype_3D)\Utilization Percentage" tableColumnId="87"/>
      <queryTableField id="88" name="\\DESKTOP-JULIA\GPU Engine(pid_19408_luid_0x00000000_0x0000CD87_phys_0_eng_1_engtype_3D)\Utilization Percentage" tableColumnId="88"/>
      <queryTableField id="89" name="\\DESKTOP-JULIA\GPU Engine(pid_19408_luid_0x00000000_0x0000CD87_phys_0_eng_0_engtype_3D)\Utilization Percentage" tableColumnId="89"/>
      <queryTableField id="90" name="\\DESKTOP-JULIA\GPU Engine(pid_18968_luid_0x00000000_0x0000A993_phys_0_eng_8_engtype_VR)\Utilization Percentage" tableColumnId="90"/>
      <queryTableField id="91" name="\\DESKTOP-JULIA\GPU Engine(pid_18968_luid_0x00000000_0x0000A993_phys_0_eng_7_engtype_VideoEncode)\Utilization Percentage" tableColumnId="91"/>
      <queryTableField id="92" name="\\DESKTOP-JULIA\GPU Engine(pid_18968_luid_0x00000000_0x0000A993_phys_0_eng_6_engtype_Security)\Utilization Percentage" tableColumnId="92"/>
      <queryTableField id="93" name="\\DESKTOP-JULIA\GPU Engine(pid_18968_luid_0x00000000_0x0000A993_phys_0_eng_5_engtype_Copy)\Utilization Percentage" tableColumnId="93"/>
      <queryTableField id="94" name="\\DESKTOP-JULIA\GPU Engine(pid_18968_luid_0x00000000_0x0000A993_phys_0_eng_4_engtype_Copy)\Utilization Percentage" tableColumnId="94"/>
      <queryTableField id="95" name="\\DESKTOP-JULIA\GPU Engine(pid_18968_luid_0x00000000_0x0000A993_phys_0_eng_3_engtype_Copy)\Utilization Percentage" tableColumnId="95"/>
      <queryTableField id="96" name="\\DESKTOP-JULIA\GPU Engine(pid_18968_luid_0x00000000_0x0000A993_phys_0_eng_2_engtype_VideoDecode)\Utilization Percentage" tableColumnId="96"/>
      <queryTableField id="97" name="\\DESKTOP-JULIA\GPU Engine(pid_18968_luid_0x00000000_0x0000A993_phys_0_eng_1_engtype_LegacyOverlay)\Utilization Percentage" tableColumnId="97"/>
      <queryTableField id="98" name="\\DESKTOP-JULIA\GPU Engine(pid_18968_luid_0x00000000_0x0000A993_phys_0_eng_0_engtype_3D)\Utilization Percentage" tableColumnId="98"/>
      <queryTableField id="99" name="\\DESKTOP-JULIA\GPU Engine(pid_18452_luid_0x00000000_0x0000A993_phys_0_eng_8_engtype_VR)\Utilization Percentage" tableColumnId="99"/>
      <queryTableField id="100" name="\\DESKTOP-JULIA\GPU Engine(pid_18452_luid_0x00000000_0x0000A993_phys_0_eng_7_engtype_VideoEncode)\Utilization Percentage" tableColumnId="100"/>
      <queryTableField id="101" name="\\DESKTOP-JULIA\GPU Engine(pid_18452_luid_0x00000000_0x0000A993_phys_0_eng_6_engtype_Security)\Utilization Percentage" tableColumnId="101"/>
      <queryTableField id="102" name="\\DESKTOP-JULIA\GPU Engine(pid_18452_luid_0x00000000_0x0000A993_phys_0_eng_5_engtype_Copy)\Utilization Percentage" tableColumnId="102"/>
      <queryTableField id="103" name="\\DESKTOP-JULIA\GPU Engine(pid_18452_luid_0x00000000_0x0000A993_phys_0_eng_4_engtype_Copy)\Utilization Percentage" tableColumnId="103"/>
      <queryTableField id="104" name="\\DESKTOP-JULIA\GPU Engine(pid_18452_luid_0x00000000_0x0000A993_phys_0_eng_3_engtype_Copy)\Utilization Percentage" tableColumnId="104"/>
      <queryTableField id="105" name="\\DESKTOP-JULIA\GPU Engine(pid_18452_luid_0x00000000_0x0000A993_phys_0_eng_2_engtype_VideoDecode)\Utilization Percentage" tableColumnId="105"/>
      <queryTableField id="106" name="\\DESKTOP-JULIA\GPU Engine(pid_18452_luid_0x00000000_0x0000A993_phys_0_eng_1_engtype_LegacyOverlay)\Utilization Percentage" tableColumnId="106"/>
      <queryTableField id="107" name="\\DESKTOP-JULIA\GPU Engine(pid_18452_luid_0x00000000_0x0000A993_phys_0_eng_0_engtype_3D)\Utilization Percentage" tableColumnId="107"/>
      <queryTableField id="108" name="\\DESKTOP-JULIA\GPU Engine(pid_1740_luid_0x00000000_0x0000CD87_phys_0_eng_4_engtype_3D)\Utilization Percentage" tableColumnId="108"/>
      <queryTableField id="109" name="\\DESKTOP-JULIA\GPU Engine(pid_1740_luid_0x00000000_0x0000CD87_phys_0_eng_3_engtype_3D)\Utilization Percentage" tableColumnId="109"/>
      <queryTableField id="110" name="\\DESKTOP-JULIA\GPU Engine(pid_1740_luid_0x00000000_0x0000CD87_phys_0_eng_2_engtype_3D)\Utilization Percentage" tableColumnId="110"/>
      <queryTableField id="111" name="\\DESKTOP-JULIA\GPU Engine(pid_1740_luid_0x00000000_0x0000CD87_phys_0_eng_1_engtype_3D)\Utilization Percentage" tableColumnId="111"/>
      <queryTableField id="112" name="\\DESKTOP-JULIA\GPU Engine(pid_1740_luid_0x00000000_0x0000CD87_phys_0_eng_0_engtype_3D)\Utilization Percentage" tableColumnId="112"/>
      <queryTableField id="113" name="\\DESKTOP-JULIA\GPU Engine(pid_1740_luid_0x00000000_0x0000A993_phys_0_eng_8_engtype_VR)\Utilization Percentage" tableColumnId="113"/>
      <queryTableField id="114" name="\\DESKTOP-JULIA\GPU Engine(pid_1740_luid_0x00000000_0x0000A993_phys_0_eng_7_engtype_VideoEncode)\Utilization Percentage" tableColumnId="114"/>
      <queryTableField id="115" name="\\DESKTOP-JULIA\GPU Engine(pid_1740_luid_0x00000000_0x0000A993_phys_0_eng_6_engtype_Security)\Utilization Percentage" tableColumnId="115"/>
      <queryTableField id="116" name="\\DESKTOP-JULIA\GPU Engine(pid_1740_luid_0x00000000_0x0000A993_phys_0_eng_5_engtype_Copy)\Utilization Percentage" tableColumnId="116"/>
      <queryTableField id="117" name="\\DESKTOP-JULIA\GPU Engine(pid_1740_luid_0x00000000_0x0000A993_phys_0_eng_4_engtype_Copy)\Utilization Percentage" tableColumnId="117"/>
      <queryTableField id="118" name="\\DESKTOP-JULIA\GPU Engine(pid_1740_luid_0x00000000_0x0000A993_phys_0_eng_3_engtype_Copy)\Utilization Percentage" tableColumnId="118"/>
      <queryTableField id="119" name="\\DESKTOP-JULIA\GPU Engine(pid_1740_luid_0x00000000_0x0000A993_phys_0_eng_2_engtype_VideoDecode)\Utilization Percentage" tableColumnId="119"/>
      <queryTableField id="120" name="\\DESKTOP-JULIA\GPU Engine(pid_1740_luid_0x00000000_0x0000A993_phys_0_eng_1_engtype_LegacyOverlay)\Utilization Percentage" tableColumnId="120"/>
      <queryTableField id="121" name="\\DESKTOP-JULIA\GPU Engine(pid_1740_luid_0x00000000_0x0000A993_phys_0_eng_0_engtype_3D)\Utilization Percentage" tableColumnId="121"/>
      <queryTableField id="122" name="\\DESKTOP-JULIA\GPU Engine(pid_17168_luid_0x00000000_0x0000A993_phys_0_eng_8_engtype_VR)\Utilization Percentage" tableColumnId="122"/>
      <queryTableField id="123" name="\\DESKTOP-JULIA\GPU Engine(pid_17168_luid_0x00000000_0x0000A993_phys_0_eng_7_engtype_VideoEncode)\Utilization Percentage" tableColumnId="123"/>
      <queryTableField id="124" name="\\DESKTOP-JULIA\GPU Engine(pid_17168_luid_0x00000000_0x0000A993_phys_0_eng_6_engtype_Security)\Utilization Percentage" tableColumnId="124"/>
      <queryTableField id="125" name="\\DESKTOP-JULIA\GPU Engine(pid_17168_luid_0x00000000_0x0000A993_phys_0_eng_5_engtype_Copy)\Utilization Percentage" tableColumnId="125"/>
      <queryTableField id="126" name="\\DESKTOP-JULIA\GPU Engine(pid_17168_luid_0x00000000_0x0000A993_phys_0_eng_4_engtype_Copy)\Utilization Percentage" tableColumnId="126"/>
      <queryTableField id="127" name="\\DESKTOP-JULIA\GPU Engine(pid_17168_luid_0x00000000_0x0000A993_phys_0_eng_3_engtype_Copy)\Utilization Percentage" tableColumnId="127"/>
      <queryTableField id="128" name="\\DESKTOP-JULIA\GPU Engine(pid_17168_luid_0x00000000_0x0000A993_phys_0_eng_2_engtype_VideoDecode)\Utilization Percentage" tableColumnId="128"/>
      <queryTableField id="129" name="\\DESKTOP-JULIA\GPU Engine(pid_17168_luid_0x00000000_0x0000A993_phys_0_eng_1_engtype_LegacyOverlay)\Utilization Percentage" tableColumnId="129"/>
      <queryTableField id="130" name="\\DESKTOP-JULIA\GPU Engine(pid_17168_luid_0x00000000_0x0000A993_phys_0_eng_0_engtype_3D)\Utilization Percentage" tableColumnId="130"/>
      <queryTableField id="131" name="\\DESKTOP-JULIA\GPU Engine(pid_16856_luid_0x00000000_0x0000A993_phys_0_eng_8_engtype_VR)\Utilization Percentage" tableColumnId="131"/>
      <queryTableField id="132" name="\\DESKTOP-JULIA\GPU Engine(pid_16856_luid_0x00000000_0x0000A993_phys_0_eng_7_engtype_VideoEncode)\Utilization Percentage" tableColumnId="132"/>
      <queryTableField id="133" name="\\DESKTOP-JULIA\GPU Engine(pid_16856_luid_0x00000000_0x0000A993_phys_0_eng_6_engtype_Security)\Utilization Percentage" tableColumnId="133"/>
      <queryTableField id="134" name="\\DESKTOP-JULIA\GPU Engine(pid_16856_luid_0x00000000_0x0000A993_phys_0_eng_5_engtype_Copy)\Utilization Percentage" tableColumnId="134"/>
      <queryTableField id="135" name="\\DESKTOP-JULIA\GPU Engine(pid_16856_luid_0x00000000_0x0000A993_phys_0_eng_4_engtype_Copy)\Utilization Percentage" tableColumnId="135"/>
      <queryTableField id="136" name="\\DESKTOP-JULIA\GPU Engine(pid_16856_luid_0x00000000_0x0000A993_phys_0_eng_3_engtype_Copy)\Utilization Percentage" tableColumnId="136"/>
      <queryTableField id="137" name="\\DESKTOP-JULIA\GPU Engine(pid_16856_luid_0x00000000_0x0000A993_phys_0_eng_2_engtype_VideoDecode)\Utilization Percentage" tableColumnId="137"/>
      <queryTableField id="138" name="\\DESKTOP-JULIA\GPU Engine(pid_16856_luid_0x00000000_0x0000A993_phys_0_eng_1_engtype_LegacyOverlay)\Utilization Percentage" tableColumnId="138"/>
      <queryTableField id="139" name="\\DESKTOP-JULIA\GPU Engine(pid_16856_luid_0x00000000_0x0000A993_phys_0_eng_0_engtype_3D)\Utilization Percentage" tableColumnId="139"/>
      <queryTableField id="140" name="\\DESKTOP-JULIA\GPU Engine(pid_14948_luid_0x00000000_0x0000CD87_phys_0_eng_4_engtype_3D)\Utilization Percentage" tableColumnId="140"/>
      <queryTableField id="141" name="\\DESKTOP-JULIA\GPU Engine(pid_14948_luid_0x00000000_0x0000CD87_phys_0_eng_3_engtype_3D)\Utilization Percentage" tableColumnId="141"/>
      <queryTableField id="142" name="\\DESKTOP-JULIA\GPU Engine(pid_14948_luid_0x00000000_0x0000CD87_phys_0_eng_2_engtype_3D)\Utilization Percentage" tableColumnId="142"/>
      <queryTableField id="143" name="\\DESKTOP-JULIA\GPU Engine(pid_14948_luid_0x00000000_0x0000CD87_phys_0_eng_1_engtype_3D)\Utilization Percentage" tableColumnId="143"/>
      <queryTableField id="144" name="\\DESKTOP-JULIA\GPU Engine(pid_14948_luid_0x00000000_0x0000CD87_phys_0_eng_0_engtype_3D)\Utilization Percentage" tableColumnId="144"/>
      <queryTableField id="145" name="\\DESKTOP-JULIA\GPU Engine(pid_14948_luid_0x00000000_0x0000A993_phys_0_eng_8_engtype_VR)\Utilization Percentage" tableColumnId="145"/>
      <queryTableField id="146" name="\\DESKTOP-JULIA\GPU Engine(pid_14948_luid_0x00000000_0x0000A993_phys_0_eng_7_engtype_VideoEncode)\Utilization Percentage" tableColumnId="146"/>
      <queryTableField id="147" name="\\DESKTOP-JULIA\GPU Engine(pid_14948_luid_0x00000000_0x0000A993_phys_0_eng_6_engtype_Security)\Utilization Percentage" tableColumnId="147"/>
      <queryTableField id="148" name="\\DESKTOP-JULIA\GPU Engine(pid_14948_luid_0x00000000_0x0000A993_phys_0_eng_5_engtype_Copy)\Utilization Percentage" tableColumnId="148"/>
      <queryTableField id="149" name="\\DESKTOP-JULIA\GPU Engine(pid_14948_luid_0x00000000_0x0000A993_phys_0_eng_4_engtype_Copy)\Utilization Percentage" tableColumnId="149"/>
      <queryTableField id="150" name="\\DESKTOP-JULIA\GPU Engine(pid_14948_luid_0x00000000_0x0000A993_phys_0_eng_3_engtype_Copy)\Utilization Percentage" tableColumnId="150"/>
      <queryTableField id="151" name="\\DESKTOP-JULIA\GPU Engine(pid_14948_luid_0x00000000_0x0000A993_phys_0_eng_2_engtype_VideoDecode)\Utilization Percentage" tableColumnId="151"/>
      <queryTableField id="152" name="\\DESKTOP-JULIA\GPU Engine(pid_14948_luid_0x00000000_0x0000A993_phys_0_eng_1_engtype_LegacyOverlay)\Utilization Percentage" tableColumnId="152"/>
      <queryTableField id="153" name="\\DESKTOP-JULIA\GPU Engine(pid_14948_luid_0x00000000_0x0000A993_phys_0_eng_0_engtype_3D)\Utilization Percentage" tableColumnId="153"/>
      <queryTableField id="154" name="\\DESKTOP-JULIA\GPU Engine(pid_14856_luid_0x00000000_0x0000A993_phys_0_eng_8_engtype_VR)\Utilization Percentage" tableColumnId="154"/>
      <queryTableField id="155" name="\\DESKTOP-JULIA\GPU Engine(pid_14856_luid_0x00000000_0x0000A993_phys_0_eng_7_engtype_VideoEncode)\Utilization Percentage" tableColumnId="155"/>
      <queryTableField id="156" name="\\DESKTOP-JULIA\GPU Engine(pid_14856_luid_0x00000000_0x0000A993_phys_0_eng_6_engtype_Security)\Utilization Percentage" tableColumnId="156"/>
      <queryTableField id="157" name="\\DESKTOP-JULIA\GPU Engine(pid_14856_luid_0x00000000_0x0000A993_phys_0_eng_5_engtype_Copy)\Utilization Percentage" tableColumnId="157"/>
      <queryTableField id="158" name="\\DESKTOP-JULIA\GPU Engine(pid_14856_luid_0x00000000_0x0000A993_phys_0_eng_4_engtype_Copy)\Utilization Percentage" tableColumnId="158"/>
      <queryTableField id="159" name="\\DESKTOP-JULIA\GPU Engine(pid_14856_luid_0x00000000_0x0000A993_phys_0_eng_3_engtype_Copy)\Utilization Percentage" tableColumnId="159"/>
      <queryTableField id="160" name="\\DESKTOP-JULIA\GPU Engine(pid_14856_luid_0x00000000_0x0000A993_phys_0_eng_2_engtype_VideoDecode)\Utilization Percentage" tableColumnId="160"/>
      <queryTableField id="161" name="\\DESKTOP-JULIA\GPU Engine(pid_14856_luid_0x00000000_0x0000A993_phys_0_eng_1_engtype_LegacyOverlay)\Utilization Percentage" tableColumnId="161"/>
      <queryTableField id="162" name="\\DESKTOP-JULIA\GPU Engine(pid_14856_luid_0x00000000_0x0000A993_phys_0_eng_0_engtype_3D)\Utilization Percentage" tableColumnId="162"/>
      <queryTableField id="163" name="\\DESKTOP-JULIA\GPU Engine(pid_14620_luid_0x00000000_0x0000CD87_phys_0_eng_4_engtype_3D)\Utilization Percentage" tableColumnId="163"/>
      <queryTableField id="164" name="\\DESKTOP-JULIA\GPU Engine(pid_14620_luid_0x00000000_0x0000CD87_phys_0_eng_3_engtype_3D)\Utilization Percentage" tableColumnId="164"/>
      <queryTableField id="165" name="\\DESKTOP-JULIA\GPU Engine(pid_14620_luid_0x00000000_0x0000CD87_phys_0_eng_2_engtype_3D)\Utilization Percentage" tableColumnId="165"/>
      <queryTableField id="166" name="\\DESKTOP-JULIA\GPU Engine(pid_14620_luid_0x00000000_0x0000CD87_phys_0_eng_1_engtype_3D)\Utilization Percentage" tableColumnId="166"/>
      <queryTableField id="167" name="\\DESKTOP-JULIA\GPU Engine(pid_14620_luid_0x00000000_0x0000CD87_phys_0_eng_0_engtype_3D)\Utilization Percentage" tableColumnId="167"/>
      <queryTableField id="168" name="\\DESKTOP-JULIA\GPU Engine(pid_14620_luid_0x00000000_0x0000A993_phys_0_eng_8_engtype_VR)\Utilization Percentage" tableColumnId="168"/>
      <queryTableField id="169" name="\\DESKTOP-JULIA\GPU Engine(pid_14620_luid_0x00000000_0x0000A993_phys_0_eng_7_engtype_VideoEncode)\Utilization Percentage" tableColumnId="169"/>
      <queryTableField id="170" name="\\DESKTOP-JULIA\GPU Engine(pid_14620_luid_0x00000000_0x0000A993_phys_0_eng_6_engtype_Security)\Utilization Percentage" tableColumnId="170"/>
      <queryTableField id="171" name="\\DESKTOP-JULIA\GPU Engine(pid_14620_luid_0x00000000_0x0000A993_phys_0_eng_5_engtype_Copy)\Utilization Percentage" tableColumnId="171"/>
      <queryTableField id="172" name="\\DESKTOP-JULIA\GPU Engine(pid_14620_luid_0x00000000_0x0000A993_phys_0_eng_4_engtype_Copy)\Utilization Percentage" tableColumnId="172"/>
      <queryTableField id="173" name="\\DESKTOP-JULIA\GPU Engine(pid_14620_luid_0x00000000_0x0000A993_phys_0_eng_3_engtype_Copy)\Utilization Percentage" tableColumnId="173"/>
      <queryTableField id="174" name="\\DESKTOP-JULIA\GPU Engine(pid_14620_luid_0x00000000_0x0000A993_phys_0_eng_2_engtype_VideoDecode)\Utilization Percentage" tableColumnId="174"/>
      <queryTableField id="175" name="\\DESKTOP-JULIA\GPU Engine(pid_14620_luid_0x00000000_0x0000A993_phys_0_eng_1_engtype_LegacyOverlay)\Utilization Percentage" tableColumnId="175"/>
      <queryTableField id="176" name="\\DESKTOP-JULIA\GPU Engine(pid_14620_luid_0x00000000_0x0000A993_phys_0_eng_0_engtype_3D)\Utilization Percentage" tableColumnId="176"/>
      <queryTableField id="177" name="\\DESKTOP-JULIA\GPU Engine(pid_14244_luid_0x00000000_0x0000CD87_phys_0_eng_4_engtype_3D)\Utilization Percentage" tableColumnId="177"/>
      <queryTableField id="178" name="\\DESKTOP-JULIA\GPU Engine(pid_14244_luid_0x00000000_0x0000CD87_phys_0_eng_3_engtype_3D)\Utilization Percentage" tableColumnId="178"/>
      <queryTableField id="179" name="\\DESKTOP-JULIA\GPU Engine(pid_14244_luid_0x00000000_0x0000CD87_phys_0_eng_2_engtype_3D)\Utilization Percentage" tableColumnId="179"/>
      <queryTableField id="180" name="\\DESKTOP-JULIA\GPU Engine(pid_14244_luid_0x00000000_0x0000CD87_phys_0_eng_1_engtype_3D)\Utilization Percentage" tableColumnId="180"/>
      <queryTableField id="181" name="\\DESKTOP-JULIA\GPU Engine(pid_14244_luid_0x00000000_0x0000CD87_phys_0_eng_0_engtype_3D)\Utilization Percentage" tableColumnId="181"/>
      <queryTableField id="182" name="\\DESKTOP-JULIA\GPU Engine(pid_14244_luid_0x00000000_0x0000A993_phys_0_eng_8_engtype_VR)\Utilization Percentage" tableColumnId="182"/>
      <queryTableField id="183" name="\\DESKTOP-JULIA\GPU Engine(pid_14244_luid_0x00000000_0x0000A993_phys_0_eng_7_engtype_VideoEncode)\Utilization Percentage" tableColumnId="183"/>
      <queryTableField id="184" name="\\DESKTOP-JULIA\GPU Engine(pid_14244_luid_0x00000000_0x0000A993_phys_0_eng_6_engtype_Security)\Utilization Percentage" tableColumnId="184"/>
      <queryTableField id="185" name="\\DESKTOP-JULIA\GPU Engine(pid_14244_luid_0x00000000_0x0000A993_phys_0_eng_5_engtype_Copy)\Utilization Percentage" tableColumnId="185"/>
      <queryTableField id="186" name="\\DESKTOP-JULIA\GPU Engine(pid_14244_luid_0x00000000_0x0000A993_phys_0_eng_4_engtype_Copy)\Utilization Percentage" tableColumnId="186"/>
      <queryTableField id="187" name="\\DESKTOP-JULIA\GPU Engine(pid_14244_luid_0x00000000_0x0000A993_phys_0_eng_3_engtype_Copy)\Utilization Percentage" tableColumnId="187"/>
      <queryTableField id="188" name="\\DESKTOP-JULIA\GPU Engine(pid_14244_luid_0x00000000_0x0000A993_phys_0_eng_2_engtype_VideoDecode)\Utilization Percentage" tableColumnId="188"/>
      <queryTableField id="189" name="\\DESKTOP-JULIA\GPU Engine(pid_14244_luid_0x00000000_0x0000A993_phys_0_eng_1_engtype_LegacyOverlay)\Utilization Percentage" tableColumnId="189"/>
      <queryTableField id="190" name="\\DESKTOP-JULIA\GPU Engine(pid_14244_luid_0x00000000_0x0000A993_phys_0_eng_0_engtype_3D)\Utilization Percentage" tableColumnId="190"/>
      <queryTableField id="191" name="\\DESKTOP-JULIA\GPU Engine(pid_13748_luid_0x00000000_0x0000A993_phys_0_eng_8_engtype_VR)\Utilization Percentage" tableColumnId="191"/>
      <queryTableField id="192" name="\\DESKTOP-JULIA\GPU Engine(pid_13748_luid_0x00000000_0x0000A993_phys_0_eng_7_engtype_VideoEncode)\Utilization Percentage" tableColumnId="192"/>
      <queryTableField id="193" name="\\DESKTOP-JULIA\GPU Engine(pid_13748_luid_0x00000000_0x0000A993_phys_0_eng_6_engtype_Security)\Utilization Percentage" tableColumnId="193"/>
      <queryTableField id="194" name="\\DESKTOP-JULIA\GPU Engine(pid_13748_luid_0x00000000_0x0000A993_phys_0_eng_5_engtype_Copy)\Utilization Percentage" tableColumnId="194"/>
      <queryTableField id="195" name="\\DESKTOP-JULIA\GPU Engine(pid_13748_luid_0x00000000_0x0000A993_phys_0_eng_4_engtype_Copy)\Utilization Percentage" tableColumnId="195"/>
      <queryTableField id="196" name="\\DESKTOP-JULIA\GPU Engine(pid_13748_luid_0x00000000_0x0000A993_phys_0_eng_3_engtype_Copy)\Utilization Percentage" tableColumnId="196"/>
      <queryTableField id="197" name="\\DESKTOP-JULIA\GPU Engine(pid_13748_luid_0x00000000_0x0000A993_phys_0_eng_2_engtype_VideoDecode)\Utilization Percentage" tableColumnId="197"/>
      <queryTableField id="198" name="\\DESKTOP-JULIA\GPU Engine(pid_13748_luid_0x00000000_0x0000A993_phys_0_eng_1_engtype_LegacyOverlay)\Utilization Percentage" tableColumnId="198"/>
      <queryTableField id="199" name="\\DESKTOP-JULIA\GPU Engine(pid_13748_luid_0x00000000_0x0000A993_phys_0_eng_0_engtype_3D)\Utilization Percentage" tableColumnId="199"/>
      <queryTableField id="200" name="\\DESKTOP-JULIA\GPU Engine(pid_12124_luid_0x00000000_0x0000A993_phys_0_eng_8_engtype_VR)\Utilization Percentage" tableColumnId="200"/>
      <queryTableField id="201" name="\\DESKTOP-JULIA\GPU Engine(pid_12124_luid_0x00000000_0x0000A993_phys_0_eng_7_engtype_VideoEncode)\Utilization Percentage" tableColumnId="201"/>
      <queryTableField id="202" name="\\DESKTOP-JULIA\GPU Engine(pid_12124_luid_0x00000000_0x0000A993_phys_0_eng_6_engtype_Security)\Utilization Percentage" tableColumnId="202"/>
      <queryTableField id="203" name="\\DESKTOP-JULIA\GPU Engine(pid_12124_luid_0x00000000_0x0000A993_phys_0_eng_5_engtype_Copy)\Utilization Percentage" tableColumnId="203"/>
      <queryTableField id="204" name="\\DESKTOP-JULIA\GPU Engine(pid_12124_luid_0x00000000_0x0000A993_phys_0_eng_4_engtype_Copy)\Utilization Percentage" tableColumnId="204"/>
      <queryTableField id="205" name="\\DESKTOP-JULIA\GPU Engine(pid_12124_luid_0x00000000_0x0000A993_phys_0_eng_3_engtype_Copy)\Utilization Percentage" tableColumnId="205"/>
      <queryTableField id="206" name="\\DESKTOP-JULIA\GPU Engine(pid_12124_luid_0x00000000_0x0000A993_phys_0_eng_2_engtype_VideoDecode)\Utilization Percentage" tableColumnId="206"/>
      <queryTableField id="207" name="\\DESKTOP-JULIA\GPU Engine(pid_12124_luid_0x00000000_0x0000A993_phys_0_eng_1_engtype_LegacyOverlay)\Utilization Percentage" tableColumnId="207"/>
      <queryTableField id="208" name="\\DESKTOP-JULIA\GPU Engine(pid_12124_luid_0x00000000_0x0000A993_phys_0_eng_0_engtype_3D)\Utilization Percentage" tableColumnId="208"/>
      <queryTableField id="209" name="\\DESKTOP-JULIA\GPU Engine(pid_11064_luid_0x00000000_0x0000A993_phys_0_eng_8_engtype_VR)\Utilization Percentage" tableColumnId="209"/>
      <queryTableField id="210" name="\\DESKTOP-JULIA\GPU Engine(pid_11064_luid_0x00000000_0x0000A993_phys_0_eng_7_engtype_VideoEncode)\Utilization Percentage" tableColumnId="210"/>
      <queryTableField id="211" name="\\DESKTOP-JULIA\GPU Engine(pid_11064_luid_0x00000000_0x0000A993_phys_0_eng_6_engtype_Security)\Utilization Percentage" tableColumnId="211"/>
      <queryTableField id="212" name="\\DESKTOP-JULIA\GPU Engine(pid_11064_luid_0x00000000_0x0000A993_phys_0_eng_5_engtype_Copy)\Utilization Percentage" tableColumnId="212"/>
      <queryTableField id="213" name="\\DESKTOP-JULIA\GPU Engine(pid_11064_luid_0x00000000_0x0000A993_phys_0_eng_4_engtype_Copy)\Utilization Percentage" tableColumnId="213"/>
      <queryTableField id="214" name="\\DESKTOP-JULIA\GPU Engine(pid_11064_luid_0x00000000_0x0000A993_phys_0_eng_3_engtype_Copy)\Utilization Percentage" tableColumnId="214"/>
      <queryTableField id="215" name="\\DESKTOP-JULIA\GPU Engine(pid_11064_luid_0x00000000_0x0000A993_phys_0_eng_2_engtype_VideoDecode)\Utilization Percentage" tableColumnId="215"/>
      <queryTableField id="216" name="\\DESKTOP-JULIA\GPU Engine(pid_11064_luid_0x00000000_0x0000A993_phys_0_eng_1_engtype_LegacyOverlay)\Utilization Percentage" tableColumnId="216"/>
      <queryTableField id="217" name="\\DESKTOP-JULIA\GPU Engine(pid_11064_luid_0x00000000_0x0000A993_phys_0_eng_0_engtype_3D)\Utilization Percentage" tableColumnId="217"/>
      <queryTableField id="218" name="\\DESKTOP-JULIA\GPU Engine(pid_10464_luid_0x00000000_0x0000A993_phys_0_eng_8_engtype_VR)\Utilization Percentage" tableColumnId="218"/>
      <queryTableField id="219" name="\\DESKTOP-JULIA\GPU Engine(pid_10464_luid_0x00000000_0x0000A993_phys_0_eng_7_engtype_VideoEncode)\Utilization Percentage" tableColumnId="219"/>
      <queryTableField id="220" name="\\DESKTOP-JULIA\GPU Engine(pid_10464_luid_0x00000000_0x0000A993_phys_0_eng_6_engtype_Security)\Utilization Percentage" tableColumnId="220"/>
      <queryTableField id="221" name="\\DESKTOP-JULIA\GPU Engine(pid_10464_luid_0x00000000_0x0000A993_phys_0_eng_5_engtype_Copy)\Utilization Percentage" tableColumnId="221"/>
      <queryTableField id="222" name="\\DESKTOP-JULIA\GPU Engine(pid_10464_luid_0x00000000_0x0000A993_phys_0_eng_4_engtype_Copy)\Utilization Percentage" tableColumnId="222"/>
      <queryTableField id="223" name="\\DESKTOP-JULIA\GPU Engine(pid_10464_luid_0x00000000_0x0000A993_phys_0_eng_3_engtype_Copy)\Utilization Percentage" tableColumnId="223"/>
      <queryTableField id="224" name="\\DESKTOP-JULIA\GPU Engine(pid_10464_luid_0x00000000_0x0000A993_phys_0_eng_2_engtype_VideoDecode)\Utilization Percentage" tableColumnId="224"/>
      <queryTableField id="225" name="\\DESKTOP-JULIA\GPU Engine(pid_10464_luid_0x00000000_0x0000A993_phys_0_eng_1_engtype_LegacyOverlay)\Utilization Percentage" tableColumnId="225"/>
      <queryTableField id="226" name="\\DESKTOP-JULIA\GPU Engine(pid_10464_luid_0x00000000_0x0000A993_phys_0_eng_0_engtype_3D)\Utilization Percentage" tableColumnId="226"/>
      <queryTableField id="227" name="\\DESKTOP-JULIA\GPU Engine(pid_10000_luid_0x00000000_0x0000A993_phys_0_eng_8_engtype_VR)\Utilization Percentage" tableColumnId="227"/>
      <queryTableField id="228" name="\\DESKTOP-JULIA\GPU Engine(pid_10000_luid_0x00000000_0x0000A993_phys_0_eng_7_engtype_VideoEncode)\Utilization Percentage" tableColumnId="228"/>
      <queryTableField id="229" name="\\DESKTOP-JULIA\GPU Engine(pid_10000_luid_0x00000000_0x0000A993_phys_0_eng_6_engtype_Security)\Utilization Percentage" tableColumnId="229"/>
      <queryTableField id="230" name="\\DESKTOP-JULIA\GPU Engine(pid_10000_luid_0x00000000_0x0000A993_phys_0_eng_5_engtype_Copy)\Utilization Percentage" tableColumnId="230"/>
      <queryTableField id="231" name="\\DESKTOP-JULIA\GPU Engine(pid_10000_luid_0x00000000_0x0000A993_phys_0_eng_4_engtype_Copy)\Utilization Percentage" tableColumnId="231"/>
      <queryTableField id="232" name="\\DESKTOP-JULIA\GPU Engine(pid_10000_luid_0x00000000_0x0000A993_phys_0_eng_3_engtype_Copy)\Utilization Percentage" tableColumnId="232"/>
      <queryTableField id="233" name="\\DESKTOP-JULIA\GPU Engine(pid_10000_luid_0x00000000_0x0000A993_phys_0_eng_2_engtype_VideoDecode)\Utilization Percentage" tableColumnId="233"/>
      <queryTableField id="234" name="\\DESKTOP-JULIA\GPU Engine(pid_10000_luid_0x00000000_0x0000A993_phys_0_eng_1_engtype_LegacyOverlay)\Utilization Percentage" tableColumnId="234"/>
      <queryTableField id="235" name="\\DESKTOP-JULIA\GPU Engine(pid_10000_luid_0x00000000_0x0000A993_phys_0_eng_0_engtype_3D)\Utilization Percentage" tableColumnId="235"/>
      <queryTableField id="268" dataBound="0" tableColumnId="269"/>
      <queryTableField id="236" name="\\DESKTOP-JULIA\Informacje o procesorze(_Total)\% wydajności procesora" tableColumnId="236"/>
      <queryTableField id="237" name="\\DESKTOP-JULIA\Informacje o procesorze(_Total)\% wykorzystania procesora" tableColumnId="237"/>
      <queryTableField id="238" name="\\DESKTOP-JULIA\Informacje o procesorze(_Total)\% wykorzystania uprzywilejowanego" tableColumnId="238"/>
      <queryTableField id="239" name="\\DESKTOP-JULIA\Informacje o procesorze(_Total)\Czas bezczynności (%)" tableColumnId="239"/>
      <queryTableField id="240" name="\\DESKTOP-JULIA\Informacje o procesorze(_Total)\Czas priorytetowy (%)" tableColumnId="240"/>
      <queryTableField id="241" name="\\DESKTOP-JULIA\Informacje o procesorze(_Total)\Czas procesora (%)" tableColumnId="241"/>
      <queryTableField id="242" name="\\DESKTOP-JULIA\Informacje o procesorze(_Total)\Czas przerwań (%)" tableColumnId="242"/>
      <queryTableField id="243" name="\\DESKTOP-JULIA\Informacje o procesorze(_Total)\Czas uprzywilejowany (%)" tableColumnId="243"/>
      <queryTableField id="244" name="\\DESKTOP-JULIA\Informacje o procesorze(_Total)\Czas użytkownika (%)" tableColumnId="244"/>
      <queryTableField id="245" name="\\DESKTOP-JULIA\Pamięć\Bajty pamięci podręcznej" tableColumnId="245"/>
      <queryTableField id="246" name="\\DESKTOP-JULIA\Pamięć\Dostępna pamięć (KB)" tableColumnId="246"/>
      <queryTableField id="247" name="\\DESKTOP-JULIA\Pamięć\Dostępna pamięć (MB)" tableColumnId="247"/>
      <queryTableField id="248" name="\\DESKTOP-JULIA\Pamięć\Dostępne bajty" tableColumnId="248"/>
      <queryTableField id="249" name="\\DESKTOP-JULIA\Pamięć\Odczyty stron/s" tableColumnId="249"/>
      <queryTableField id="250" name="\\DESKTOP-JULIA\Pamięć\Zadeklarowane bajty" tableColumnId="250"/>
      <queryTableField id="251" name="\\DESKTOP-JULIA\Pamięć\Zadeklarowane bajty w użyciu (%)" tableColumnId="251"/>
      <queryTableField id="252" name="\\DESKTOP-JULIA\Proces(chrome#7)\Czas procesora (%)" tableColumnId="252"/>
      <queryTableField id="253" name="\\DESKTOP-JULIA\Proces(chrome#6)\Czas procesora (%)" tableColumnId="253"/>
      <queryTableField id="254" name="\\DESKTOP-JULIA\Proces(chrome#5)\Czas procesora (%)" tableColumnId="254"/>
      <queryTableField id="255" name="\\DESKTOP-JULIA\Proces(chrome#4)\Czas procesora (%)" tableColumnId="255"/>
      <queryTableField id="256" name="\\DESKTOP-JULIA\Proces(chrome#3)\Czas procesora (%)" tableColumnId="256"/>
      <queryTableField id="257" name="\\DESKTOP-JULIA\Proces(chrome#2)\Czas procesora (%)" tableColumnId="257"/>
      <queryTableField id="258" name="\\DESKTOP-JULIA\Proces(chrome#1)\Czas procesora (%)" tableColumnId="258"/>
      <queryTableField id="259" name="\\DESKTOP-JULIA\Proces(chrome)\Czas procesora (%)" tableColumnId="259"/>
      <queryTableField id="260" name="\\DESKTOP-JULIA\Procesor(_Total)\Czas bezczynności (%)" tableColumnId="260"/>
      <queryTableField id="261" name="\\DESKTOP-JULIA\Procesor(_Total)\Czas procesora (%)" tableColumnId="261"/>
      <queryTableField id="262" name="\\DESKTOP-JULIA\Procesor(_Total)\Czas uprzywilejowany (%)" tableColumnId="262"/>
      <queryTableField id="263" name="\\DESKTOP-JULIA\Procesor(_Total)\Czas użytkownika (%)" tableColumnId="263"/>
      <queryTableField id="264" name="\\DESKTOP-JULIA\Processor Performance(PPM_Processor_3)\% of Maximum Frequency" tableColumnId="264"/>
      <queryTableField id="265" name="\\DESKTOP-JULIA\Processor Performance(PPM_Processor_2)\% of Maximum Frequency" tableColumnId="265"/>
      <queryTableField id="266" name="\\DESKTOP-JULIA\Processor Performance(PPM_Processor_1)\% of Maximum Frequency" tableColumnId="266"/>
      <queryTableField id="267" name="\\DESKTOP-JULIA\Processor Performance(PPM_Processor_0)\% of Maximum Frequency" tableColumnId="26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8C8375-152F-48C8-BFA0-A006D3ECD0F9}" name="_babylon_bathroom" displayName="_babylon_bathroom" ref="B1:L299" tableType="queryTable" totalsRowShown="0">
  <autoFilter ref="B1:L299" xr:uid="{498C8375-152F-48C8-BFA0-A006D3ECD0F9}"/>
  <tableColumns count="11">
    <tableColumn id="1" xr3:uid="{A394C406-FCB0-4EEE-ACBA-5D4426FD4308}" uniqueName="1" name="timestamp" queryTableFieldId="1" dataDxfId="84"/>
    <tableColumn id="2" xr3:uid="{4FC48601-8213-43A0-AC26-DD29B289A206}" uniqueName="2" name="fps" queryTableFieldId="2" dataDxfId="83"/>
    <tableColumn id="3" xr3:uid="{C71EAE7A-D2D6-4BDC-91E7-9555F90683C4}" uniqueName="3" name="frame time" queryTableFieldId="3" dataDxfId="82"/>
    <tableColumn id="4" xr3:uid="{95AD0035-FDA9-4599-95A5-91830EED37A0}" uniqueName="4" name="memory used" queryTableFieldId="4" dataDxfId="81"/>
    <tableColumn id="5" xr3:uid="{AA2F860E-5D55-400F-AC56-2D502BF7EB7A}" uniqueName="5" name=" memory allocated" queryTableFieldId="5" dataDxfId="80"/>
    <tableColumn id="6" xr3:uid="{31B91580-441E-4E98-AF46-7CF7B711F4AA}" uniqueName="6" name="fps_1" queryTableFieldId="6" dataDxfId="79"/>
    <tableColumn id="7" xr3:uid="{31B8F122-20C5-436B-97F1-23A777BB960B}" uniqueName="7" name="drawCalls" queryTableFieldId="7"/>
    <tableColumn id="8" xr3:uid="{2E9DCBED-CCB1-4AA2-A9EA-8E5B833276E3}" uniqueName="8" name="frameTime" queryTableFieldId="8"/>
    <tableColumn id="9" xr3:uid="{A243764A-703C-4559-A9F1-216F0CA72183}" uniqueName="9" name="renderTime" queryTableFieldId="9"/>
    <tableColumn id="10" xr3:uid="{207C52DE-7A3E-41AF-A588-2171C88590A1}" uniqueName="10" name="gpuFrameTimeCounter" queryTableFieldId="10" dataDxfId="78"/>
    <tableColumn id="11" xr3:uid="{FA0B1C0D-59C4-4017-AF45-A2468BA56DB0}" uniqueName="11" name="averageGpuFrameTime" queryTableFieldId="11" dataDxfId="7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0B8AD8-4AB2-4B9A-9822-066BEAEB7917}" name="_three_bathroom" displayName="_three_bathroom" ref="B1:O298" tableType="queryTable" totalsRowShown="0">
  <autoFilter ref="B1:O298" xr:uid="{650B8AD8-4AB2-4B9A-9822-066BEAEB7917}"/>
  <tableColumns count="14">
    <tableColumn id="1" xr3:uid="{8DBB6158-4DBE-4C2A-81BC-3A90C7F6ADDD}" uniqueName="1" name="timestamp" queryTableFieldId="1" dataDxfId="91"/>
    <tableColumn id="2" xr3:uid="{6AE30871-3B35-46CB-8996-E7718F1CC5CF}" uniqueName="2" name="fps" queryTableFieldId="2" dataDxfId="90"/>
    <tableColumn id="3" xr3:uid="{B2D27E7B-4927-4C63-A93C-08E37E342522}" uniqueName="3" name="frame time" queryTableFieldId="3" dataDxfId="89"/>
    <tableColumn id="4" xr3:uid="{860BC744-9549-4973-B507-84717668C97A}" uniqueName="4" name="memory used" queryTableFieldId="4" dataDxfId="88"/>
    <tableColumn id="5" xr3:uid="{AD6C6202-4142-4658-9138-23B1884FD7C4}" uniqueName="5" name=" memory allocated" queryTableFieldId="5" dataDxfId="87"/>
    <tableColumn id="6" xr3:uid="{470D9CEF-A1B6-47A7-ACFF-EB4E820BFC8B}" uniqueName="6" name="timestamp2" queryTableFieldId="6"/>
    <tableColumn id="7" xr3:uid="{D91D60CE-F421-43FB-BF07-7B04A302AE69}" uniqueName="7" name="fps_1" queryTableFieldId="7"/>
    <tableColumn id="8" xr3:uid="{9CDCCBEE-F531-4A95-8D35-949C691F0E5E}" uniqueName="8" name="frameRenderTime" queryTableFieldId="8"/>
    <tableColumn id="9" xr3:uid="{05EEDC54-81A3-46C6-B9AE-9035994C9912}" uniqueName="9" name="drawCalls" queryTableFieldId="9"/>
    <tableColumn id="10" xr3:uid="{E31C2FF6-68A5-4533-9214-4F5D32CCABA4}" uniqueName="10" name="triangles" queryTableFieldId="10"/>
    <tableColumn id="11" xr3:uid="{FF249E78-3862-4438-97B2-C114F8EA0E54}" uniqueName="11" name="lines" queryTableFieldId="11"/>
    <tableColumn id="12" xr3:uid="{29D582F7-9A84-4CED-A209-8FB18F9CF796}" uniqueName="12" name="points" queryTableFieldId="12" dataDxfId="86"/>
    <tableColumn id="13" xr3:uid="{3985D5F9-2D41-48AE-BC3A-AA57C39A891E}" uniqueName="13" name="geometries" queryTableFieldId="13" dataDxfId="85"/>
    <tableColumn id="14" xr3:uid="{34E53B5C-2D33-4B67-9744-18EED5EDF3D5}" uniqueName="14" name="textures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E3EA53-37B3-4980-A800-5C8B7125CFD1}" name="babylon_bathroom_perfmon" displayName="babylon_bathroom_perfmon" ref="A1:JH103" tableType="queryTable" totalsRowCount="1">
  <autoFilter ref="A1:JH102" xr:uid="{A0E3EA53-37B3-4980-A800-5C8B7125CFD1}"/>
  <tableColumns count="268">
    <tableColumn id="1" xr3:uid="{A68A4109-312E-4E8F-933E-9008414E767C}" uniqueName="1" name="(PDH-CSV 4.0) (" queryTableFieldId="1" dataDxfId="76" totalsRowDxfId="75"/>
    <tableColumn id="2" xr3:uid="{CEF491D5-B230-49BF-A759-9603C9155C8F}" uniqueName="2" name="\\DESKTOP-JULIA\GPU Engine(pid_9000_luid_0x00000000_0x0000A993_phys_0_eng_8_engtype_VR)\Utilization Percentage" queryTableFieldId="2"/>
    <tableColumn id="3" xr3:uid="{C4D6D1DC-D6AB-4FB6-843A-19E6C5590D9D}" uniqueName="3" name="\\DESKTOP-JULIA\GPU Engine(pid_9000_luid_0x00000000_0x0000A993_phys_0_eng_7_engtype_VideoEncode)\Utilization Percentage" queryTableFieldId="3"/>
    <tableColumn id="4" xr3:uid="{B3BBF50F-4629-4116-BEC8-FF8E8ABED1BF}" uniqueName="4" name="\\DESKTOP-JULIA\GPU Engine(pid_9000_luid_0x00000000_0x0000A993_phys_0_eng_6_engtype_Security)\Utilization Percentage" queryTableFieldId="4"/>
    <tableColumn id="270" xr3:uid="{50F6466D-C24F-4186-8571-BD6C236A0C32}" uniqueName="270" name="Kolumna1" queryTableFieldId="269"/>
    <tableColumn id="5" xr3:uid="{A34B33A5-8C89-45A5-A970-79C80868EA8F}" uniqueName="5" name="\\DESKTOP-JULIA\GPU Engine(pid_9000_luid_0x00000000_0x0000A993_phys_0_eng_5_engtype_Copy)\Utilization Percentage" queryTableFieldId="5"/>
    <tableColumn id="6" xr3:uid="{2D97038B-54ED-467E-BAE1-5438DA0F0819}" uniqueName="6" name="\\DESKTOP-JULIA\GPU Engine(pid_9000_luid_0x00000000_0x0000A993_phys_0_eng_4_engtype_Copy)\Utilization Percentage" queryTableFieldId="6"/>
    <tableColumn id="7" xr3:uid="{794CDD51-63E9-4D28-BF51-89BB1875D81B}" uniqueName="7" name="\\DESKTOP-JULIA\GPU Engine(pid_9000_luid_0x00000000_0x0000A993_phys_0_eng_3_engtype_Copy)\Utilization Percentage" queryTableFieldId="7"/>
    <tableColumn id="8" xr3:uid="{CE2B9B13-EE26-4A57-86D3-AE0D12CE170D}" uniqueName="8" name="\\DESKTOP-JULIA\GPU Engine(pid_9000_luid_0x00000000_0x0000A993_phys_0_eng_2_engtype_VideoDecode)\Utilization Percentage" queryTableFieldId="8"/>
    <tableColumn id="9" xr3:uid="{3ED57F63-FCB3-4CD4-9175-446964751214}" uniqueName="9" name="\\DESKTOP-JULIA\GPU Engine(pid_9000_luid_0x00000000_0x0000A993_phys_0_eng_1_engtype_LegacyOverlay)\Utilization Percentage" queryTableFieldId="9"/>
    <tableColumn id="10" xr3:uid="{36ECF96A-682B-4FE5-8EB1-C49FD2668E0B}" uniqueName="10" name="\\DESKTOP-JULIA\GPU Engine(pid_9000_luid_0x00000000_0x0000A993_phys_0_eng_0_engtype_3D)\Utilization Percentage" queryTableFieldId="10"/>
    <tableColumn id="11" xr3:uid="{0C58E847-18C1-4343-BB8B-BAD6FF88826A}" uniqueName="11" name="\\DESKTOP-JULIA\GPU Engine(pid_836_luid_0x00000000_0x0000A993_phys_0_eng_8_engtype_VR)\Utilization Percentage" queryTableFieldId="11"/>
    <tableColumn id="12" xr3:uid="{0B07591E-C924-4148-A77F-3197201FB288}" uniqueName="12" name="\\DESKTOP-JULIA\GPU Engine(pid_836_luid_0x00000000_0x0000A993_phys_0_eng_7_engtype_VideoEncode)\Utilization Percentage" queryTableFieldId="12"/>
    <tableColumn id="13" xr3:uid="{596C7C17-0A68-4B0D-8E03-3B1E42836120}" uniqueName="13" name="\\DESKTOP-JULIA\GPU Engine(pid_836_luid_0x00000000_0x0000A993_phys_0_eng_6_engtype_Security)\Utilization Percentage" queryTableFieldId="13"/>
    <tableColumn id="14" xr3:uid="{40508F9E-18A2-423F-B317-66489F539892}" uniqueName="14" name="\\DESKTOP-JULIA\GPU Engine(pid_836_luid_0x00000000_0x0000A993_phys_0_eng_5_engtype_Copy)\Utilization Percentage" queryTableFieldId="14"/>
    <tableColumn id="15" xr3:uid="{9E29DEA6-842E-474A-998C-04B4E5E4EB10}" uniqueName="15" name="\\DESKTOP-JULIA\GPU Engine(pid_836_luid_0x00000000_0x0000A993_phys_0_eng_4_engtype_Copy)\Utilization Percentage" queryTableFieldId="15"/>
    <tableColumn id="16" xr3:uid="{836AA1A6-B96E-4511-9BD2-790108C0440E}" uniqueName="16" name="\\DESKTOP-JULIA\GPU Engine(pid_836_luid_0x00000000_0x0000A993_phys_0_eng_3_engtype_Copy)\Utilization Percentage" queryTableFieldId="16"/>
    <tableColumn id="17" xr3:uid="{DECBFF78-E342-4A5C-A999-39E64EED5CFB}" uniqueName="17" name="\\DESKTOP-JULIA\GPU Engine(pid_836_luid_0x00000000_0x0000A993_phys_0_eng_2_engtype_VideoDecode)\Utilization Percentage" queryTableFieldId="17"/>
    <tableColumn id="18" xr3:uid="{275DBDF2-3FBF-499F-8C6D-C89C036E0BB4}" uniqueName="18" name="\\DESKTOP-JULIA\GPU Engine(pid_836_luid_0x00000000_0x0000A993_phys_0_eng_1_engtype_LegacyOverlay)\Utilization Percentage" queryTableFieldId="18" dataDxfId="74" totalsRowDxfId="73"/>
    <tableColumn id="19" xr3:uid="{C3B3359C-7B74-4322-BB8D-D1415C7373ED}" uniqueName="19" name="\\DESKTOP-JULIA\GPU Engine(pid_836_luid_0x00000000_0x0000A993_phys_0_eng_0_engtype_3D)\Utilization Percentage" queryTableFieldId="19"/>
    <tableColumn id="20" xr3:uid="{BE3FE950-A464-43AF-9608-91AB1BF6FADF}" uniqueName="20" name="\\DESKTOP-JULIA\GPU Engine(pid_7872_luid_0x00000000_0x0000A993_phys_0_eng_8_engtype_VR)\Utilization Percentage" queryTableFieldId="20"/>
    <tableColumn id="21" xr3:uid="{B236C946-85A9-481D-9FFB-B4D99A30365D}" uniqueName="21" name="\\DESKTOP-JULIA\GPU Engine(pid_7872_luid_0x00000000_0x0000A993_phys_0_eng_7_engtype_VideoEncode)\Utilization Percentage" queryTableFieldId="21"/>
    <tableColumn id="22" xr3:uid="{7D184EAC-4131-4886-B749-EB45AEBA4478}" uniqueName="22" name="\\DESKTOP-JULIA\GPU Engine(pid_7872_luid_0x00000000_0x0000A993_phys_0_eng_6_engtype_Security)\Utilization Percentage" queryTableFieldId="22"/>
    <tableColumn id="23" xr3:uid="{339A2DA4-7210-47B8-A380-7435EBBDD365}" uniqueName="23" name="\\DESKTOP-JULIA\GPU Engine(pid_7872_luid_0x00000000_0x0000A993_phys_0_eng_5_engtype_Copy)\Utilization Percentage" queryTableFieldId="23"/>
    <tableColumn id="24" xr3:uid="{234B042D-202C-4B74-9445-8B1EF6C05508}" uniqueName="24" name="\\DESKTOP-JULIA\GPU Engine(pid_7872_luid_0x00000000_0x0000A993_phys_0_eng_4_engtype_Copy)\Utilization Percentage" queryTableFieldId="24"/>
    <tableColumn id="25" xr3:uid="{25F5B94C-82DD-4D62-9F57-4EC32F02F186}" uniqueName="25" name="\\DESKTOP-JULIA\GPU Engine(pid_7872_luid_0x00000000_0x0000A993_phys_0_eng_3_engtype_Copy)\Utilization Percentage" queryTableFieldId="25"/>
    <tableColumn id="26" xr3:uid="{271F43AB-8F6B-452E-94D7-F1A844CB5A0E}" uniqueName="26" name="\\DESKTOP-JULIA\GPU Engine(pid_7872_luid_0x00000000_0x0000A993_phys_0_eng_2_engtype_VideoDecode)\Utilization Percentage" queryTableFieldId="26"/>
    <tableColumn id="27" xr3:uid="{E41405FF-FC45-4BDF-A9DC-2140A007E627}" uniqueName="27" name="\\DESKTOP-JULIA\GPU Engine(pid_7872_luid_0x00000000_0x0000A993_phys_0_eng_1_engtype_LegacyOverlay)\Utilization Percentage" queryTableFieldId="27"/>
    <tableColumn id="28" xr3:uid="{DB9BAF10-E1FD-4BA4-B526-1919C12EBBBE}" uniqueName="28" name="\\DESKTOP-JULIA\GPU Engine(pid_7872_luid_0x00000000_0x0000A993_phys_0_eng_0_engtype_3D)\Utilization Percentage" queryTableFieldId="28"/>
    <tableColumn id="29" xr3:uid="{C3FA26CD-E261-4F7E-BFA5-75DBA867362A}" uniqueName="29" name="\\DESKTOP-JULIA\GPU Engine(pid_7860_luid_0x00000000_0x0000CD87_phys_0_eng_4_engtype_3D)\Utilization Percentage" queryTableFieldId="29"/>
    <tableColumn id="30" xr3:uid="{47AB2C2C-A4DF-4AAF-8612-C2D95D9ECD63}" uniqueName="30" name="\\DESKTOP-JULIA\GPU Engine(pid_7860_luid_0x00000000_0x0000CD87_phys_0_eng_3_engtype_3D)\Utilization Percentage" queryTableFieldId="30"/>
    <tableColumn id="31" xr3:uid="{D754C173-1D03-4B1F-BB66-5173E293971C}" uniqueName="31" name="\\DESKTOP-JULIA\GPU Engine(pid_7860_luid_0x00000000_0x0000CD87_phys_0_eng_2_engtype_3D)\Utilization Percentage" queryTableFieldId="31"/>
    <tableColumn id="32" xr3:uid="{CE67653F-CE3A-42FC-ADD3-D32907B6186A}" uniqueName="32" name="\\DESKTOP-JULIA\GPU Engine(pid_7860_luid_0x00000000_0x0000CD87_phys_0_eng_1_engtype_3D)\Utilization Percentage" queryTableFieldId="32"/>
    <tableColumn id="33" xr3:uid="{4E17116F-6112-453A-80DC-369ABA6D27BB}" uniqueName="33" name="\\DESKTOP-JULIA\GPU Engine(pid_7860_luid_0x00000000_0x0000CD87_phys_0_eng_0_engtype_3D)\Utilization Percentage" queryTableFieldId="33"/>
    <tableColumn id="34" xr3:uid="{8DFDFAC2-5265-430C-B9A9-D5F6DF3A0CD2}" uniqueName="34" name="\\DESKTOP-JULIA\GPU Engine(pid_7860_luid_0x00000000_0x0000A993_phys_0_eng_8_engtype_VR)\Utilization Percentage" queryTableFieldId="34"/>
    <tableColumn id="35" xr3:uid="{F62C82E5-6A55-4F35-BA80-5B538E1BF176}" uniqueName="35" name="\\DESKTOP-JULIA\GPU Engine(pid_7860_luid_0x00000000_0x0000A993_phys_0_eng_7_engtype_VideoEncode)\Utilization Percentage" queryTableFieldId="35"/>
    <tableColumn id="36" xr3:uid="{96765BCD-6C3F-42A5-B0F3-2565A5154142}" uniqueName="36" name="\\DESKTOP-JULIA\GPU Engine(pid_7860_luid_0x00000000_0x0000A993_phys_0_eng_6_engtype_Security)\Utilization Percentage" queryTableFieldId="36"/>
    <tableColumn id="37" xr3:uid="{AECB2401-531F-499F-8A2D-2128A1FFB81C}" uniqueName="37" name="\\DESKTOP-JULIA\GPU Engine(pid_7860_luid_0x00000000_0x0000A993_phys_0_eng_5_engtype_Copy)\Utilization Percentage" queryTableFieldId="37"/>
    <tableColumn id="38" xr3:uid="{DD2BB45E-EECF-44CA-907E-725E78B932E3}" uniqueName="38" name="\\DESKTOP-JULIA\GPU Engine(pid_7860_luid_0x00000000_0x0000A993_phys_0_eng_4_engtype_Copy)\Utilization Percentage" queryTableFieldId="38"/>
    <tableColumn id="39" xr3:uid="{23548EAE-FDB0-47A8-BE3D-5C1473CEAE64}" uniqueName="39" name="\\DESKTOP-JULIA\GPU Engine(pid_7860_luid_0x00000000_0x0000A993_phys_0_eng_3_engtype_Copy)\Utilization Percentage" queryTableFieldId="39"/>
    <tableColumn id="40" xr3:uid="{33A0B57A-A37C-4305-940C-9FD196AE21DB}" uniqueName="40" name="\\DESKTOP-JULIA\GPU Engine(pid_7860_luid_0x00000000_0x0000A993_phys_0_eng_2_engtype_VideoDecode)\Utilization Percentage" queryTableFieldId="40"/>
    <tableColumn id="41" xr3:uid="{49FFA1AA-1156-4D83-B263-0D4083D1515A}" uniqueName="41" name="\\DESKTOP-JULIA\GPU Engine(pid_7860_luid_0x00000000_0x0000A993_phys_0_eng_1_engtype_LegacyOverlay)\Utilization Percentage" queryTableFieldId="41"/>
    <tableColumn id="42" xr3:uid="{ACE0D570-E38B-42BA-8B0D-77731E57025F}" uniqueName="42" name="\\DESKTOP-JULIA\GPU Engine(pid_7860_luid_0x00000000_0x0000A993_phys_0_eng_0_engtype_3D)\Utilization Percentage" queryTableFieldId="42"/>
    <tableColumn id="43" xr3:uid="{2022A28D-F32C-4E7E-A0AB-19922CCB7476}" uniqueName="43" name="\\DESKTOP-JULIA\GPU Engine(pid_7484_luid_0x00000000_0x0000A993_phys_0_eng_8_engtype_VR)\Utilization Percentage" queryTableFieldId="43"/>
    <tableColumn id="44" xr3:uid="{11CCF354-F1A1-4E3B-9EE0-316B26FF60CD}" uniqueName="44" name="\\DESKTOP-JULIA\GPU Engine(pid_7484_luid_0x00000000_0x0000A993_phys_0_eng_7_engtype_VideoEncode)\Utilization Percentage" queryTableFieldId="44"/>
    <tableColumn id="45" xr3:uid="{868C89EF-80C9-4228-9419-76EC6FD8FE1F}" uniqueName="45" name="\\DESKTOP-JULIA\GPU Engine(pid_7484_luid_0x00000000_0x0000A993_phys_0_eng_6_engtype_Security)\Utilization Percentage" queryTableFieldId="45"/>
    <tableColumn id="46" xr3:uid="{1B5C0EB7-B2F9-4AC7-809A-8E7772F97D62}" uniqueName="46" name="\\DESKTOP-JULIA\GPU Engine(pid_7484_luid_0x00000000_0x0000A993_phys_0_eng_5_engtype_Copy)\Utilization Percentage" queryTableFieldId="46"/>
    <tableColumn id="47" xr3:uid="{C003138C-9770-4B0C-AAAE-2D9B1E4574CC}" uniqueName="47" name="\\DESKTOP-JULIA\GPU Engine(pid_7484_luid_0x00000000_0x0000A993_phys_0_eng_4_engtype_Copy)\Utilization Percentage" queryTableFieldId="47"/>
    <tableColumn id="48" xr3:uid="{1330D6CC-E37A-4A5D-90D7-B13873D1EE22}" uniqueName="48" name="\\DESKTOP-JULIA\GPU Engine(pid_7484_luid_0x00000000_0x0000A993_phys_0_eng_3_engtype_Copy)\Utilization Percentage" queryTableFieldId="48"/>
    <tableColumn id="49" xr3:uid="{21473BA6-AF62-4C2F-AF4A-E91BE4B3AD54}" uniqueName="49" name="\\DESKTOP-JULIA\GPU Engine(pid_7484_luid_0x00000000_0x0000A993_phys_0_eng_2_engtype_VideoDecode)\Utilization Percentage" queryTableFieldId="49"/>
    <tableColumn id="50" xr3:uid="{850A2FB1-65B7-45B5-9F0A-9119B0C4F0FC}" uniqueName="50" name="\\DESKTOP-JULIA\GPU Engine(pid_7484_luid_0x00000000_0x0000A993_phys_0_eng_1_engtype_LegacyOverlay)\Utilization Percentage" queryTableFieldId="50"/>
    <tableColumn id="51" xr3:uid="{0C3EF29A-6EC8-4E96-8D30-3731E1C9D673}" uniqueName="51" name="\\DESKTOP-JULIA\GPU Engine(pid_7484_luid_0x00000000_0x0000A993_phys_0_eng_0_engtype_3D)\Utilization Percentage" queryTableFieldId="51"/>
    <tableColumn id="52" xr3:uid="{E66605AB-8332-483D-A7C6-D6CB60D78B23}" uniqueName="52" name="\\DESKTOP-JULIA\GPU Engine(pid_5496_luid_0x00000000_0x0000CD87_phys_0_eng_4_engtype_3D)\Utilization Percentage" queryTableFieldId="52"/>
    <tableColumn id="53" xr3:uid="{C3D3E5E0-7FF9-40D7-8AFA-3CA6C516E6D3}" uniqueName="53" name="\\DESKTOP-JULIA\GPU Engine(pid_5496_luid_0x00000000_0x0000CD87_phys_0_eng_3_engtype_3D)\Utilization Percentage" queryTableFieldId="53"/>
    <tableColumn id="54" xr3:uid="{0CAE5A64-430B-4C68-BE63-7A4650FA1DE6}" uniqueName="54" name="\\DESKTOP-JULIA\GPU Engine(pid_5496_luid_0x00000000_0x0000CD87_phys_0_eng_2_engtype_3D)\Utilization Percentage" queryTableFieldId="54"/>
    <tableColumn id="55" xr3:uid="{57FB3259-363B-47D3-9788-913CE18040C1}" uniqueName="55" name="\\DESKTOP-JULIA\GPU Engine(pid_5496_luid_0x00000000_0x0000CD87_phys_0_eng_1_engtype_3D)\Utilization Percentage" queryTableFieldId="55"/>
    <tableColumn id="56" xr3:uid="{4BF31909-92A8-4545-8D01-2A831C300A67}" uniqueName="56" name="\\DESKTOP-JULIA\GPU Engine(pid_5496_luid_0x00000000_0x0000CD87_phys_0_eng_0_engtype_3D)\Utilization Percentage" queryTableFieldId="56"/>
    <tableColumn id="57" xr3:uid="{D7E9FA3C-21FD-4A05-83D3-C2F122C5D243}" uniqueName="57" name="\\DESKTOP-JULIA\GPU Engine(pid_4_luid_0x00000000_0x0000CD87_phys_0_eng_4_engtype_3D)\Utilization Percentage" queryTableFieldId="57"/>
    <tableColumn id="58" xr3:uid="{E401FDCA-DAC3-4C43-AE86-5608AB465C7C}" uniqueName="58" name="\\DESKTOP-JULIA\GPU Engine(pid_4_luid_0x00000000_0x0000CD87_phys_0_eng_3_engtype_3D)\Utilization Percentage" queryTableFieldId="58"/>
    <tableColumn id="59" xr3:uid="{726C6E56-8496-409C-B19B-3B04B0CA4868}" uniqueName="59" name="\\DESKTOP-JULIA\GPU Engine(pid_4_luid_0x00000000_0x0000CD87_phys_0_eng_2_engtype_3D)\Utilization Percentage" queryTableFieldId="59"/>
    <tableColumn id="60" xr3:uid="{040DB57B-143E-4185-83C7-C985CE6A871A}" uniqueName="60" name="\\DESKTOP-JULIA\GPU Engine(pid_4_luid_0x00000000_0x0000CD87_phys_0_eng_1_engtype_3D)\Utilization Percentage" queryTableFieldId="60"/>
    <tableColumn id="61" xr3:uid="{AE6D4C62-046E-4541-8C41-894256FEDFA1}" uniqueName="61" name="\\DESKTOP-JULIA\GPU Engine(pid_4_luid_0x00000000_0x0000CD87_phys_0_eng_0_engtype_3D)\Utilization Percentage" queryTableFieldId="61"/>
    <tableColumn id="62" xr3:uid="{962646CE-A978-47B2-B42B-5166F57EB72F}" uniqueName="62" name="\\DESKTOP-JULIA\GPU Engine(pid_4_luid_0x00000000_0x0000A993_phys_0_eng_8_engtype_VR)\Utilization Percentage" queryTableFieldId="62"/>
    <tableColumn id="63" xr3:uid="{4367FAF1-198C-46AA-9528-B84983E16595}" uniqueName="63" name="\\DESKTOP-JULIA\GPU Engine(pid_4_luid_0x00000000_0x0000A993_phys_0_eng_7_engtype_VideoEncode)\Utilization Percentage" queryTableFieldId="63"/>
    <tableColumn id="64" xr3:uid="{48B495D7-C08F-4320-8498-71F1A8812E60}" uniqueName="64" name="\\DESKTOP-JULIA\GPU Engine(pid_4_luid_0x00000000_0x0000A993_phys_0_eng_6_engtype_Security)\Utilization Percentage" queryTableFieldId="64"/>
    <tableColumn id="65" xr3:uid="{B0B586D0-C064-48F3-9483-578419ABC681}" uniqueName="65" name="\\DESKTOP-JULIA\GPU Engine(pid_4_luid_0x00000000_0x0000A993_phys_0_eng_5_engtype_Copy)\Utilization Percentage" queryTableFieldId="65"/>
    <tableColumn id="66" xr3:uid="{DC09B5A4-163E-4E0C-A286-441AFE80BE10}" uniqueName="66" name="\\DESKTOP-JULIA\GPU Engine(pid_4_luid_0x00000000_0x0000A993_phys_0_eng_4_engtype_Copy)\Utilization Percentage" queryTableFieldId="66" dataDxfId="72" totalsRowDxfId="71"/>
    <tableColumn id="67" xr3:uid="{B8B5251B-129C-4EC0-84E5-B1EB04F5D2CC}" uniqueName="67" name="\\DESKTOP-JULIA\GPU Engine(pid_4_luid_0x00000000_0x0000A993_phys_0_eng_3_engtype_Copy)\Utilization Percentage" queryTableFieldId="67"/>
    <tableColumn id="68" xr3:uid="{16E98574-83F9-4046-8086-5EBFB721CB74}" uniqueName="68" name="\\DESKTOP-JULIA\GPU Engine(pid_4_luid_0x00000000_0x0000A993_phys_0_eng_2_engtype_VideoDecode)\Utilization Percentage" queryTableFieldId="68"/>
    <tableColumn id="69" xr3:uid="{6E62B4DF-F2F0-4D57-BBAF-3500BFBBA656}" uniqueName="69" name="\\DESKTOP-JULIA\GPU Engine(pid_4_luid_0x00000000_0x0000A993_phys_0_eng_1_engtype_LegacyOverlay)\Utilization Percentage" queryTableFieldId="69"/>
    <tableColumn id="70" xr3:uid="{7327F474-5329-43B3-8DE8-6617318D6726}" uniqueName="70" name="\\DESKTOP-JULIA\GPU Engine(pid_4_luid_0x00000000_0x0000A993_phys_0_eng_0_engtype_3D)\Utilization Percentage" queryTableFieldId="70"/>
    <tableColumn id="71" xr3:uid="{375ABDB5-A80E-4C68-A95A-57BFAAA1CB4D}" uniqueName="71" name="\\DESKTOP-JULIA\GPU Engine(pid_4904_luid_0x00000000_0x0000CD87_phys_0_eng_4_engtype_3D)\Utilization Percentage" queryTableFieldId="71"/>
    <tableColumn id="72" xr3:uid="{BB1A1F9B-A390-4FEE-92B6-06C71682C4C7}" uniqueName="72" name="\\DESKTOP-JULIA\GPU Engine(pid_4904_luid_0x00000000_0x0000CD87_phys_0_eng_3_engtype_3D)\Utilization Percentage" queryTableFieldId="72"/>
    <tableColumn id="73" xr3:uid="{19AC26B0-07CF-4C06-BA03-0C27E5AC6A4C}" uniqueName="73" name="\\DESKTOP-JULIA\GPU Engine(pid_4904_luid_0x00000000_0x0000CD87_phys_0_eng_2_engtype_3D)\Utilization Percentage" queryTableFieldId="73"/>
    <tableColumn id="74" xr3:uid="{4D0CD849-C011-44F8-82B4-945382871C41}" uniqueName="74" name="\\DESKTOP-JULIA\GPU Engine(pid_4904_luid_0x00000000_0x0000CD87_phys_0_eng_1_engtype_3D)\Utilization Percentage" queryTableFieldId="74"/>
    <tableColumn id="75" xr3:uid="{14E9EBAC-AA8A-47E9-9E3C-9AB6B8A03D3A}" uniqueName="75" name="\\DESKTOP-JULIA\GPU Engine(pid_4904_luid_0x00000000_0x0000CD87_phys_0_eng_0_engtype_3D)\Utilization Percentage" queryTableFieldId="75"/>
    <tableColumn id="76" xr3:uid="{B0536E5C-82B8-4C50-9E44-695A179E72E2}" uniqueName="76" name="\\DESKTOP-JULIA\GPU Engine(pid_4904_luid_0x00000000_0x0000A993_phys_0_eng_8_engtype_VR)\Utilization Percentage" queryTableFieldId="76"/>
    <tableColumn id="77" xr3:uid="{C25454D0-ECA7-4EBA-BBDC-7676C92ED939}" uniqueName="77" name="\\DESKTOP-JULIA\GPU Engine(pid_4904_luid_0x00000000_0x0000A993_phys_0_eng_7_engtype_VideoEncode)\Utilization Percentage" queryTableFieldId="77"/>
    <tableColumn id="78" xr3:uid="{BC74C935-7104-4CA7-B0EB-9E5BE9E4C706}" uniqueName="78" name="\\DESKTOP-JULIA\GPU Engine(pid_4904_luid_0x00000000_0x0000A993_phys_0_eng_6_engtype_Security)\Utilization Percentage" queryTableFieldId="78"/>
    <tableColumn id="79" xr3:uid="{C0A52AAA-91AD-4DD5-9335-D6B13E3F26A5}" uniqueName="79" name="\\DESKTOP-JULIA\GPU Engine(pid_4904_luid_0x00000000_0x0000A993_phys_0_eng_5_engtype_Copy)\Utilization Percentage" queryTableFieldId="79" dataDxfId="70" totalsRowDxfId="69"/>
    <tableColumn id="80" xr3:uid="{3227BE07-26CC-469D-8035-D3888853D2C3}" uniqueName="80" name="\\DESKTOP-JULIA\GPU Engine(pid_4904_luid_0x00000000_0x0000A993_phys_0_eng_4_engtype_Copy)\Utilization Percentage" queryTableFieldId="80"/>
    <tableColumn id="81" xr3:uid="{E3E66DCC-9CB3-4384-9288-A410601F5026}" uniqueName="81" name="\\DESKTOP-JULIA\GPU Engine(pid_4904_luid_0x00000000_0x0000A993_phys_0_eng_3_engtype_Copy)\Utilization Percentage" queryTableFieldId="81"/>
    <tableColumn id="82" xr3:uid="{EE9A3AFA-D888-4DE9-95B2-1908145FADFF}" uniqueName="82" name="\\DESKTOP-JULIA\GPU Engine(pid_4904_luid_0x00000000_0x0000A993_phys_0_eng_2_engtype_VideoDecode)\Utilization Percentage" queryTableFieldId="82"/>
    <tableColumn id="83" xr3:uid="{6C6C9DFD-F3B8-4DA2-B5E4-0065C699AD89}" uniqueName="83" name="\\DESKTOP-JULIA\GPU Engine(pid_4904_luid_0x00000000_0x0000A993_phys_0_eng_1_engtype_LegacyOverlay)\Utilization Percentage" queryTableFieldId="83" dataDxfId="68" totalsRowDxfId="67"/>
    <tableColumn id="84" xr3:uid="{C7348BED-C33E-481A-BC36-462FB6A7EB70}" uniqueName="84" name="\\DESKTOP-JULIA\GPU Engine(pid_4904_luid_0x00000000_0x0000A993_phys_0_eng_0_engtype_3D)\Utilization Percentage" queryTableFieldId="84"/>
    <tableColumn id="85" xr3:uid="{CBB69C61-E012-4C43-B9C6-574B0B548AB4}" uniqueName="85" name="\\DESKTOP-JULIA\GPU Engine(pid_19408_luid_0x00000000_0x0000CD87_phys_0_eng_4_engtype_3D)\Utilization Percentage" queryTableFieldId="85"/>
    <tableColumn id="86" xr3:uid="{B0010D1D-7E77-4E62-983E-C5F613CD21E5}" uniqueName="86" name="\\DESKTOP-JULIA\GPU Engine(pid_19408_luid_0x00000000_0x0000CD87_phys_0_eng_3_engtype_3D)\Utilization Percentage" queryTableFieldId="86"/>
    <tableColumn id="87" xr3:uid="{0708B4AF-0016-4EA9-8C85-9EA979DE7C4B}" uniqueName="87" name="\\DESKTOP-JULIA\GPU Engine(pid_19408_luid_0x00000000_0x0000CD87_phys_0_eng_2_engtype_3D)\Utilization Percentage" queryTableFieldId="87"/>
    <tableColumn id="88" xr3:uid="{A8D03C0A-AD10-4AAC-B40B-16FE500E54B3}" uniqueName="88" name="\\DESKTOP-JULIA\GPU Engine(pid_19408_luid_0x00000000_0x0000CD87_phys_0_eng_1_engtype_3D)\Utilization Percentage" queryTableFieldId="88"/>
    <tableColumn id="89" xr3:uid="{67359990-A627-48CA-A958-B8E82C69A257}" uniqueName="89" name="\\DESKTOP-JULIA\GPU Engine(pid_19408_luid_0x00000000_0x0000CD87_phys_0_eng_0_engtype_3D)\Utilization Percentage" queryTableFieldId="89"/>
    <tableColumn id="90" xr3:uid="{DE1AB475-EE1C-4F6D-8412-900D6482D0D0}" uniqueName="90" name="\\DESKTOP-JULIA\GPU Engine(pid_18968_luid_0x00000000_0x0000A993_phys_0_eng_8_engtype_VR)\Utilization Percentage" queryTableFieldId="90"/>
    <tableColumn id="91" xr3:uid="{3D829651-55A6-4466-8A4F-706B52AB34A7}" uniqueName="91" name="\\DESKTOP-JULIA\GPU Engine(pid_18968_luid_0x00000000_0x0000A993_phys_0_eng_7_engtype_VideoEncode)\Utilization Percentage" queryTableFieldId="91"/>
    <tableColumn id="92" xr3:uid="{B106B4F9-32C9-4C66-8F1A-8AC5745DD875}" uniqueName="92" name="\\DESKTOP-JULIA\GPU Engine(pid_18968_luid_0x00000000_0x0000A993_phys_0_eng_6_engtype_Security)\Utilization Percentage" queryTableFieldId="92"/>
    <tableColumn id="93" xr3:uid="{C3CF36DA-3D26-49FB-A102-E2DCCBB755D4}" uniqueName="93" name="\\DESKTOP-JULIA\GPU Engine(pid_18968_luid_0x00000000_0x0000A993_phys_0_eng_5_engtype_Copy)\Utilization Percentage" queryTableFieldId="93" dataDxfId="66" totalsRowDxfId="65"/>
    <tableColumn id="94" xr3:uid="{439037C9-DB1E-4B13-A7DC-1BAEC110CFF6}" uniqueName="94" name="\\DESKTOP-JULIA\GPU Engine(pid_18968_luid_0x00000000_0x0000A993_phys_0_eng_4_engtype_Copy)\Utilization Percentage" queryTableFieldId="94"/>
    <tableColumn id="95" xr3:uid="{0D70C7E4-52B5-4B7B-9E46-B5B2AA6FCFDB}" uniqueName="95" name="\\DESKTOP-JULIA\GPU Engine(pid_18968_luid_0x00000000_0x0000A993_phys_0_eng_3_engtype_Copy)\Utilization Percentage" queryTableFieldId="95"/>
    <tableColumn id="96" xr3:uid="{6DC03F33-C7BD-4C3E-A63A-53151C835E01}" uniqueName="96" name="\\DESKTOP-JULIA\GPU Engine(pid_18968_luid_0x00000000_0x0000A993_phys_0_eng_2_engtype_VideoDecode)\Utilization Percentage" queryTableFieldId="96"/>
    <tableColumn id="97" xr3:uid="{B228DDC7-2CE4-4C8B-91FC-8ACFEA44BB07}" uniqueName="97" name="\\DESKTOP-JULIA\GPU Engine(pid_18968_luid_0x00000000_0x0000A993_phys_0_eng_1_engtype_LegacyOverlay)\Utilization Percentage" queryTableFieldId="97" dataDxfId="64" totalsRowDxfId="63"/>
    <tableColumn id="98" xr3:uid="{DC035519-3E69-4A9D-A5F6-E084333FC43C}" uniqueName="98" name="\\DESKTOP-JULIA\GPU Engine(pid_18968_luid_0x00000000_0x0000A993_phys_0_eng_0_engtype_3D)\Utilization Percentage" queryTableFieldId="98"/>
    <tableColumn id="99" xr3:uid="{677357B7-5FA5-433E-94E3-2909254C0B59}" uniqueName="99" name="\\DESKTOP-JULIA\GPU Engine(pid_18452_luid_0x00000000_0x0000A993_phys_0_eng_8_engtype_VR)\Utilization Percentage" queryTableFieldId="99"/>
    <tableColumn id="100" xr3:uid="{4807BCB7-4069-404B-9007-3835C7000FE3}" uniqueName="100" name="\\DESKTOP-JULIA\GPU Engine(pid_18452_luid_0x00000000_0x0000A993_phys_0_eng_7_engtype_VideoEncode)\Utilization Percentage" queryTableFieldId="100"/>
    <tableColumn id="101" xr3:uid="{85B18561-D337-49A7-848F-A6828718E713}" uniqueName="101" name="\\DESKTOP-JULIA\GPU Engine(pid_18452_luid_0x00000000_0x0000A993_phys_0_eng_6_engtype_Security)\Utilization Percentage" queryTableFieldId="101"/>
    <tableColumn id="102" xr3:uid="{11D09DBD-2C5B-46A8-9AAF-C8FC5FC5172A}" uniqueName="102" name="\\DESKTOP-JULIA\GPU Engine(pid_18452_luid_0x00000000_0x0000A993_phys_0_eng_5_engtype_Copy)\Utilization Percentage" queryTableFieldId="102"/>
    <tableColumn id="103" xr3:uid="{BB48B553-4549-4EF9-A5C3-279BBDCAE7AB}" uniqueName="103" name="\\DESKTOP-JULIA\GPU Engine(pid_18452_luid_0x00000000_0x0000A993_phys_0_eng_4_engtype_Copy)\Utilization Percentage" queryTableFieldId="103"/>
    <tableColumn id="104" xr3:uid="{C053F1DD-20F7-4E48-A406-8B9CA1008D53}" uniqueName="104" name="\\DESKTOP-JULIA\GPU Engine(pid_18452_luid_0x00000000_0x0000A993_phys_0_eng_3_engtype_Copy)\Utilization Percentage" queryTableFieldId="104"/>
    <tableColumn id="105" xr3:uid="{5DBAF28E-0BFB-4DAE-90EE-61B68C01D3F8}" uniqueName="105" name="\\DESKTOP-JULIA\GPU Engine(pid_18452_luid_0x00000000_0x0000A993_phys_0_eng_2_engtype_VideoDecode)\Utilization Percentage" queryTableFieldId="105"/>
    <tableColumn id="106" xr3:uid="{AAD2E6E5-886B-469B-A324-B7239ABDBA0F}" uniqueName="106" name="\\DESKTOP-JULIA\GPU Engine(pid_18452_luid_0x00000000_0x0000A993_phys_0_eng_1_engtype_LegacyOverlay)\Utilization Percentage" queryTableFieldId="106" dataDxfId="62" totalsRowDxfId="61"/>
    <tableColumn id="107" xr3:uid="{824D1467-5B7E-4580-B12E-3463BA6D8CFE}" uniqueName="107" name="\\DESKTOP-JULIA\GPU Engine(pid_18452_luid_0x00000000_0x0000A993_phys_0_eng_0_engtype_3D)\Utilization Percentage" queryTableFieldId="107"/>
    <tableColumn id="108" xr3:uid="{3CA2DD3E-F759-44E6-A97A-89D96ECD5768}" uniqueName="108" name="\\DESKTOP-JULIA\GPU Engine(pid_1740_luid_0x00000000_0x0000CD87_phys_0_eng_4_engtype_3D)\Utilization Percentage" queryTableFieldId="108"/>
    <tableColumn id="109" xr3:uid="{6872CB51-0F08-4DE6-84C9-5F5038F6C772}" uniqueName="109" name="\\DESKTOP-JULIA\GPU Engine(pid_1740_luid_0x00000000_0x0000CD87_phys_0_eng_3_engtype_3D)\Utilization Percentage" queryTableFieldId="109"/>
    <tableColumn id="110" xr3:uid="{B46729AC-9452-4FC8-85DE-F2D4BB43AAA6}" uniqueName="110" name="\\DESKTOP-JULIA\GPU Engine(pid_1740_luid_0x00000000_0x0000CD87_phys_0_eng_2_engtype_3D)\Utilization Percentage" queryTableFieldId="110"/>
    <tableColumn id="111" xr3:uid="{5B31EBA4-94AF-461A-8783-23E2C7A58CC5}" uniqueName="111" name="\\DESKTOP-JULIA\GPU Engine(pid_1740_luid_0x00000000_0x0000CD87_phys_0_eng_1_engtype_3D)\Utilization Percentage" queryTableFieldId="111" dataDxfId="60" totalsRowDxfId="59"/>
    <tableColumn id="112" xr3:uid="{E0888E3A-28DA-4819-986A-342C2E628F55}" uniqueName="112" name="\\DESKTOP-JULIA\GPU Engine(pid_1740_luid_0x00000000_0x0000CD87_phys_0_eng_0_engtype_3D)\Utilization Percentage" queryTableFieldId="112"/>
    <tableColumn id="113" xr3:uid="{F5C8CA5F-456F-472B-B142-9E73F702CE6C}" uniqueName="113" name="\\DESKTOP-JULIA\GPU Engine(pid_1740_luid_0x00000000_0x0000A993_phys_0_eng_8_engtype_VR)\Utilization Percentage" queryTableFieldId="113"/>
    <tableColumn id="114" xr3:uid="{B223B9D5-AACF-4676-8FBD-A6228A4CD5CF}" uniqueName="114" name="\\DESKTOP-JULIA\GPU Engine(pid_1740_luid_0x00000000_0x0000A993_phys_0_eng_7_engtype_VideoEncode)\Utilization Percentage" queryTableFieldId="114"/>
    <tableColumn id="115" xr3:uid="{15418BFD-147A-4A5A-B93E-54E00A99380E}" uniqueName="115" name="\\DESKTOP-JULIA\GPU Engine(pid_1740_luid_0x00000000_0x0000A993_phys_0_eng_6_engtype_Security)\Utilization Percentage" queryTableFieldId="115"/>
    <tableColumn id="116" xr3:uid="{0F4687C3-CFBD-4AFE-A4AF-B33251919E2D}" uniqueName="116" name="\\DESKTOP-JULIA\GPU Engine(pid_1740_luid_0x00000000_0x0000A993_phys_0_eng_5_engtype_Copy)\Utilization Percentage" queryTableFieldId="116" dataDxfId="58" totalsRowDxfId="57"/>
    <tableColumn id="117" xr3:uid="{6A34AC83-AAE9-41F8-A441-E0E76472D0E1}" uniqueName="117" name="\\DESKTOP-JULIA\GPU Engine(pid_1740_luid_0x00000000_0x0000A993_phys_0_eng_4_engtype_Copy)\Utilization Percentage" queryTableFieldId="117"/>
    <tableColumn id="118" xr3:uid="{611F15D9-9E89-4105-8945-08ACF968A295}" uniqueName="118" name="\\DESKTOP-JULIA\GPU Engine(pid_1740_luid_0x00000000_0x0000A993_phys_0_eng_3_engtype_Copy)\Utilization Percentage" queryTableFieldId="118"/>
    <tableColumn id="119" xr3:uid="{A358F6CF-589F-4077-868A-8D1217F7C321}" uniqueName="119" name="\\DESKTOP-JULIA\GPU Engine(pid_1740_luid_0x00000000_0x0000A993_phys_0_eng_2_engtype_VideoDecode)\Utilization Percentage" queryTableFieldId="119"/>
    <tableColumn id="120" xr3:uid="{DF23617B-95B5-43D5-8FF6-C5E6B0B9DA65}" uniqueName="120" name="\\DESKTOP-JULIA\GPU Engine(pid_1740_luid_0x00000000_0x0000A993_phys_0_eng_1_engtype_LegacyOverlay)\Utilization Percentage" queryTableFieldId="120" dataDxfId="56" totalsRowDxfId="55"/>
    <tableColumn id="121" xr3:uid="{D638B19B-CBC3-4C21-BBF8-C04ADCD2EBC2}" uniqueName="121" name="\\DESKTOP-JULIA\GPU Engine(pid_1740_luid_0x00000000_0x0000A993_phys_0_eng_0_engtype_3D)\Utilization Percentage" queryTableFieldId="121"/>
    <tableColumn id="122" xr3:uid="{45A6E97A-2729-464E-B6EC-99AAA392AAA8}" uniqueName="122" name="\\DESKTOP-JULIA\GPU Engine(pid_17168_luid_0x00000000_0x0000A993_phys_0_eng_8_engtype_VR)\Utilization Percentage" queryTableFieldId="122"/>
    <tableColumn id="123" xr3:uid="{DEC9D682-1C3A-4A24-ABED-4B25008550F3}" uniqueName="123" name="\\DESKTOP-JULIA\GPU Engine(pid_17168_luid_0x00000000_0x0000A993_phys_0_eng_7_engtype_VideoEncode)\Utilization Percentage" queryTableFieldId="123"/>
    <tableColumn id="124" xr3:uid="{62196E23-FC0D-4024-9302-7B8E04FE7AAA}" uniqueName="124" name="\\DESKTOP-JULIA\GPU Engine(pid_17168_luid_0x00000000_0x0000A993_phys_0_eng_6_engtype_Security)\Utilization Percentage" queryTableFieldId="124"/>
    <tableColumn id="125" xr3:uid="{A0DD9348-1D13-4822-8DAD-6BF61D8F4F66}" uniqueName="125" name="\\DESKTOP-JULIA\GPU Engine(pid_17168_luid_0x00000000_0x0000A993_phys_0_eng_5_engtype_Copy)\Utilization Percentage" queryTableFieldId="125"/>
    <tableColumn id="126" xr3:uid="{6C170450-3423-4015-9F85-E9A1E128AA39}" uniqueName="126" name="\\DESKTOP-JULIA\GPU Engine(pid_17168_luid_0x00000000_0x0000A993_phys_0_eng_4_engtype_Copy)\Utilization Percentage" queryTableFieldId="126"/>
    <tableColumn id="127" xr3:uid="{C8AC2C7A-1407-475D-94E0-8E3EC56AA100}" uniqueName="127" name="\\DESKTOP-JULIA\GPU Engine(pid_17168_luid_0x00000000_0x0000A993_phys_0_eng_3_engtype_Copy)\Utilization Percentage" queryTableFieldId="127"/>
    <tableColumn id="128" xr3:uid="{A7BAF295-E4C5-4B4C-8D8D-62752D4858B7}" uniqueName="128" name="\\DESKTOP-JULIA\GPU Engine(pid_17168_luid_0x00000000_0x0000A993_phys_0_eng_2_engtype_VideoDecode)\Utilization Percentage" queryTableFieldId="128"/>
    <tableColumn id="129" xr3:uid="{3C52BBF6-D3AC-474F-AEEF-6B6E4FA07DB8}" uniqueName="129" name="\\DESKTOP-JULIA\GPU Engine(pid_17168_luid_0x00000000_0x0000A993_phys_0_eng_1_engtype_LegacyOverlay)\Utilization Percentage" queryTableFieldId="129"/>
    <tableColumn id="130" xr3:uid="{75975F0F-C78A-46AB-AEFE-2586CEE4F21E}" uniqueName="130" name="\\DESKTOP-JULIA\GPU Engine(pid_17168_luid_0x00000000_0x0000A993_phys_0_eng_0_engtype_3D)\Utilization Percentage" queryTableFieldId="130"/>
    <tableColumn id="131" xr3:uid="{858C3CDE-EC1F-4320-9070-4C37D7100870}" uniqueName="131" name="\\DESKTOP-JULIA\GPU Engine(pid_16856_luid_0x00000000_0x0000A993_phys_0_eng_8_engtype_VR)\Utilization Percentage" queryTableFieldId="131"/>
    <tableColumn id="132" xr3:uid="{79755404-F166-480A-BC3C-7B33430DA7E5}" uniqueName="132" name="\\DESKTOP-JULIA\GPU Engine(pid_16856_luid_0x00000000_0x0000A993_phys_0_eng_7_engtype_VideoEncode)\Utilization Percentage" queryTableFieldId="132"/>
    <tableColumn id="133" xr3:uid="{52C04780-896C-408D-9BBE-E18A641B9961}" uniqueName="133" name="\\DESKTOP-JULIA\GPU Engine(pid_16856_luid_0x00000000_0x0000A993_phys_0_eng_6_engtype_Security)\Utilization Percentage" queryTableFieldId="133"/>
    <tableColumn id="134" xr3:uid="{09895974-F167-4187-83F2-E1D39EE339F3}" uniqueName="134" name="\\DESKTOP-JULIA\GPU Engine(pid_16856_luid_0x00000000_0x0000A993_phys_0_eng_5_engtype_Copy)\Utilization Percentage" queryTableFieldId="134" dataDxfId="54" totalsRowDxfId="53"/>
    <tableColumn id="135" xr3:uid="{5C9D7134-907C-4F88-93FB-C2FE5EF03021}" uniqueName="135" name="\\DESKTOP-JULIA\GPU Engine(pid_16856_luid_0x00000000_0x0000A993_phys_0_eng_4_engtype_Copy)\Utilization Percentage" queryTableFieldId="135"/>
    <tableColumn id="136" xr3:uid="{855F9C17-F02B-499C-9FF6-17E90EB22500}" uniqueName="136" name="\\DESKTOP-JULIA\GPU Engine(pid_16856_luid_0x00000000_0x0000A993_phys_0_eng_3_engtype_Copy)\Utilization Percentage" queryTableFieldId="136"/>
    <tableColumn id="137" xr3:uid="{50A6D616-E287-45E2-8165-D99159D60E5C}" uniqueName="137" name="\\DESKTOP-JULIA\GPU Engine(pid_16856_luid_0x00000000_0x0000A993_phys_0_eng_2_engtype_VideoDecode)\Utilization Percentage" queryTableFieldId="137"/>
    <tableColumn id="138" xr3:uid="{E25B9FC2-3942-4E95-9507-813BD7CFAA7F}" uniqueName="138" name="\\DESKTOP-JULIA\GPU Engine(pid_16856_luid_0x00000000_0x0000A993_phys_0_eng_1_engtype_LegacyOverlay)\Utilization Percentage" queryTableFieldId="138" dataDxfId="52" totalsRowDxfId="51"/>
    <tableColumn id="139" xr3:uid="{AE5EF813-A390-46F1-96D6-30C866B59D32}" uniqueName="139" name="\\DESKTOP-JULIA\GPU Engine(pid_16856_luid_0x00000000_0x0000A993_phys_0_eng_0_engtype_3D)\Utilization Percentage" queryTableFieldId="139"/>
    <tableColumn id="140" xr3:uid="{A3DAEFE9-2DDE-4B6D-B77A-24966236EEC0}" uniqueName="140" name="\\DESKTOP-JULIA\GPU Engine(pid_14948_luid_0x00000000_0x0000CD87_phys_0_eng_4_engtype_3D)\Utilization Percentage" queryTableFieldId="140"/>
    <tableColumn id="141" xr3:uid="{B2378FC7-E3F7-4864-87DD-2ADAB8989CC2}" uniqueName="141" name="\\DESKTOP-JULIA\GPU Engine(pid_14948_luid_0x00000000_0x0000CD87_phys_0_eng_3_engtype_3D)\Utilization Percentage" queryTableFieldId="141"/>
    <tableColumn id="142" xr3:uid="{F872BBD5-1215-4194-93D8-42C52CE19A71}" uniqueName="142" name="\\DESKTOP-JULIA\GPU Engine(pid_14948_luid_0x00000000_0x0000CD87_phys_0_eng_2_engtype_3D)\Utilization Percentage" queryTableFieldId="142"/>
    <tableColumn id="143" xr3:uid="{0E4AE52C-F763-4920-AF75-5EAB5A24DB88}" uniqueName="143" name="\\DESKTOP-JULIA\GPU Engine(pid_14948_luid_0x00000000_0x0000CD87_phys_0_eng_1_engtype_3D)\Utilization Percentage" queryTableFieldId="143"/>
    <tableColumn id="144" xr3:uid="{61D1B551-5E99-4036-A5A3-435FC76E43E5}" uniqueName="144" name="\\DESKTOP-JULIA\GPU Engine(pid_14948_luid_0x00000000_0x0000CD87_phys_0_eng_0_engtype_3D)\Utilization Percentage" queryTableFieldId="144"/>
    <tableColumn id="145" xr3:uid="{E7BD0AB0-8F75-490A-80BD-EFF58E04344D}" uniqueName="145" name="\\DESKTOP-JULIA\GPU Engine(pid_14948_luid_0x00000000_0x0000A993_phys_0_eng_8_engtype_VR)\Utilization Percentage" queryTableFieldId="145"/>
    <tableColumn id="146" xr3:uid="{2EB5A3E5-BF17-42AB-AFB9-E66969DCC705}" uniqueName="146" name="\\DESKTOP-JULIA\GPU Engine(pid_14948_luid_0x00000000_0x0000A993_phys_0_eng_7_engtype_VideoEncode)\Utilization Percentage" queryTableFieldId="146"/>
    <tableColumn id="147" xr3:uid="{2BB2C1BB-EFC1-4824-BB44-DBC5360A42DE}" uniqueName="147" name="\\DESKTOP-JULIA\GPU Engine(pid_14948_luid_0x00000000_0x0000A993_phys_0_eng_6_engtype_Security)\Utilization Percentage" queryTableFieldId="147"/>
    <tableColumn id="148" xr3:uid="{922B4676-B0BE-43AD-847D-B15F714B4697}" uniqueName="148" name="\\DESKTOP-JULIA\GPU Engine(pid_14948_luid_0x00000000_0x0000A993_phys_0_eng_5_engtype_Copy)\Utilization Percentage" queryTableFieldId="148"/>
    <tableColumn id="149" xr3:uid="{82F0B9E5-A5F7-4711-B528-7A02D9AE6987}" uniqueName="149" name="\\DESKTOP-JULIA\GPU Engine(pid_14948_luid_0x00000000_0x0000A993_phys_0_eng_4_engtype_Copy)\Utilization Percentage" queryTableFieldId="149"/>
    <tableColumn id="150" xr3:uid="{8823BBC5-F4F9-4FCF-A439-DED7DCEE2F83}" uniqueName="150" name="\\DESKTOP-JULIA\GPU Engine(pid_14948_luid_0x00000000_0x0000A993_phys_0_eng_3_engtype_Copy)\Utilization Percentage" queryTableFieldId="150"/>
    <tableColumn id="151" xr3:uid="{4B73234F-B001-4E95-AA06-200E7201171A}" uniqueName="151" name="\\DESKTOP-JULIA\GPU Engine(pid_14948_luid_0x00000000_0x0000A993_phys_0_eng_2_engtype_VideoDecode)\Utilization Percentage" queryTableFieldId="151"/>
    <tableColumn id="152" xr3:uid="{7878D01E-5046-4844-BC7B-CBFD572CC048}" uniqueName="152" name="\\DESKTOP-JULIA\GPU Engine(pid_14948_luid_0x00000000_0x0000A993_phys_0_eng_1_engtype_LegacyOverlay)\Utilization Percentage" queryTableFieldId="152"/>
    <tableColumn id="153" xr3:uid="{6C3355F7-2CCE-474B-89E6-ACD4A3F4DD1B}" uniqueName="153" name="\\DESKTOP-JULIA\GPU Engine(pid_14948_luid_0x00000000_0x0000A993_phys_0_eng_0_engtype_3D)\Utilization Percentage" queryTableFieldId="153"/>
    <tableColumn id="154" xr3:uid="{E3AF0B03-CBB9-4E6B-A91B-F7C39D59BD7F}" uniqueName="154" name="\\DESKTOP-JULIA\GPU Engine(pid_14856_luid_0x00000000_0x0000A993_phys_0_eng_8_engtype_VR)\Utilization Percentage" queryTableFieldId="154"/>
    <tableColumn id="155" xr3:uid="{87F94B98-3D16-42CF-A4E0-CE434DFF588E}" uniqueName="155" name="\\DESKTOP-JULIA\GPU Engine(pid_14856_luid_0x00000000_0x0000A993_phys_0_eng_7_engtype_VideoEncode)\Utilization Percentage" queryTableFieldId="155"/>
    <tableColumn id="156" xr3:uid="{BD8D433B-5E55-4C50-B0AC-DCC01ABE9D26}" uniqueName="156" name="\\DESKTOP-JULIA\GPU Engine(pid_14856_luid_0x00000000_0x0000A993_phys_0_eng_6_engtype_Security)\Utilization Percentage" queryTableFieldId="156"/>
    <tableColumn id="157" xr3:uid="{EAAB98EE-4EDA-4A43-BB72-2AFFA32D6BE7}" uniqueName="157" name="\\DESKTOP-JULIA\GPU Engine(pid_14856_luid_0x00000000_0x0000A993_phys_0_eng_5_engtype_Copy)\Utilization Percentage" queryTableFieldId="157"/>
    <tableColumn id="158" xr3:uid="{7B0A6AF0-D6B5-409E-BE3C-E799E4EE501A}" uniqueName="158" name="\\DESKTOP-JULIA\GPU Engine(pid_14856_luid_0x00000000_0x0000A993_phys_0_eng_4_engtype_Copy)\Utilization Percentage" queryTableFieldId="158"/>
    <tableColumn id="159" xr3:uid="{876816E4-F635-4D86-93B4-FC17C6869D2B}" uniqueName="159" name="\\DESKTOP-JULIA\GPU Engine(pid_14856_luid_0x00000000_0x0000A993_phys_0_eng_3_engtype_Copy)\Utilization Percentage" queryTableFieldId="159"/>
    <tableColumn id="160" xr3:uid="{3B740EE8-D77F-4E3D-B498-ED39C7E9C847}" uniqueName="160" name="\\DESKTOP-JULIA\GPU Engine(pid_14856_luid_0x00000000_0x0000A993_phys_0_eng_2_engtype_VideoDecode)\Utilization Percentage" queryTableFieldId="160"/>
    <tableColumn id="161" xr3:uid="{FDC5FBD5-93B5-4EFF-8AA6-E0C95BE4732B}" uniqueName="161" name="\\DESKTOP-JULIA\GPU Engine(pid_14856_luid_0x00000000_0x0000A993_phys_0_eng_1_engtype_LegacyOverlay)\Utilization Percentage" queryTableFieldId="161"/>
    <tableColumn id="162" xr3:uid="{69014FCB-A2F0-4C10-9016-CC55B2190317}" uniqueName="162" name="\\DESKTOP-JULIA\GPU Engine(pid_14856_luid_0x00000000_0x0000A993_phys_0_eng_0_engtype_3D)\Utilization Percentage" queryTableFieldId="162"/>
    <tableColumn id="163" xr3:uid="{94F52D2C-3E35-44F5-B5E3-FCDBD2F463D3}" uniqueName="163" name="\\DESKTOP-JULIA\GPU Engine(pid_14620_luid_0x00000000_0x0000CD87_phys_0_eng_4_engtype_3D)\Utilization Percentage" queryTableFieldId="163"/>
    <tableColumn id="164" xr3:uid="{D3782210-939B-42E9-8AE9-86CF1B04649D}" uniqueName="164" name="\\DESKTOP-JULIA\GPU Engine(pid_14620_luid_0x00000000_0x0000CD87_phys_0_eng_3_engtype_3D)\Utilization Percentage" queryTableFieldId="164"/>
    <tableColumn id="165" xr3:uid="{1716D168-468C-43B0-AEA0-8544D31A7236}" uniqueName="165" name="\\DESKTOP-JULIA\GPU Engine(pid_14620_luid_0x00000000_0x0000CD87_phys_0_eng_2_engtype_3D)\Utilization Percentage" queryTableFieldId="165"/>
    <tableColumn id="166" xr3:uid="{E722411F-8DEB-4C6B-B71E-B49A12D58866}" uniqueName="166" name="\\DESKTOP-JULIA\GPU Engine(pid_14620_luid_0x00000000_0x0000CD87_phys_0_eng_1_engtype_3D)\Utilization Percentage" queryTableFieldId="166"/>
    <tableColumn id="167" xr3:uid="{8D0502DE-E9B2-4B9B-8D95-7C252A431276}" uniqueName="167" name="\\DESKTOP-JULIA\GPU Engine(pid_14620_luid_0x00000000_0x0000CD87_phys_0_eng_0_engtype_3D)\Utilization Percentage" queryTableFieldId="167"/>
    <tableColumn id="168" xr3:uid="{0F32F6F4-36BD-40C0-8561-05ED86270DD4}" uniqueName="168" name="\\DESKTOP-JULIA\GPU Engine(pid_14620_luid_0x00000000_0x0000A993_phys_0_eng_8_engtype_VR)\Utilization Percentage" queryTableFieldId="168"/>
    <tableColumn id="169" xr3:uid="{F3AAA661-181C-492D-B2C9-97AD2E92166C}" uniqueName="169" name="\\DESKTOP-JULIA\GPU Engine(pid_14620_luid_0x00000000_0x0000A993_phys_0_eng_7_engtype_VideoEncode)\Utilization Percentage" queryTableFieldId="169"/>
    <tableColumn id="170" xr3:uid="{BB1DB46A-CC5D-431A-AB44-F0418AAD5B36}" uniqueName="170" name="\\DESKTOP-JULIA\GPU Engine(pid_14620_luid_0x00000000_0x0000A993_phys_0_eng_6_engtype_Security)\Utilization Percentage" queryTableFieldId="170"/>
    <tableColumn id="171" xr3:uid="{08B9F565-E90A-42A1-A471-A49ED4E98D3C}" uniqueName="171" name="\\DESKTOP-JULIA\GPU Engine(pid_14620_luid_0x00000000_0x0000A993_phys_0_eng_5_engtype_Copy)\Utilization Percentage" queryTableFieldId="171"/>
    <tableColumn id="172" xr3:uid="{D654451E-EBE6-4940-9060-428A2CEE9265}" uniqueName="172" name="\\DESKTOP-JULIA\GPU Engine(pid_14620_luid_0x00000000_0x0000A993_phys_0_eng_4_engtype_Copy)\Utilization Percentage" queryTableFieldId="172"/>
    <tableColumn id="173" xr3:uid="{75A0C6DA-27E9-487C-9A07-B26F11050EB7}" uniqueName="173" name="\\DESKTOP-JULIA\GPU Engine(pid_14620_luid_0x00000000_0x0000A993_phys_0_eng_3_engtype_Copy)\Utilization Percentage" queryTableFieldId="173"/>
    <tableColumn id="174" xr3:uid="{2E340A90-DE82-4CDE-8E4C-614AF742FC65}" uniqueName="174" name="\\DESKTOP-JULIA\GPU Engine(pid_14620_luid_0x00000000_0x0000A993_phys_0_eng_2_engtype_VideoDecode)\Utilization Percentage" queryTableFieldId="174"/>
    <tableColumn id="175" xr3:uid="{D14F337E-7596-4BEF-B50A-EB6C611F5727}" uniqueName="175" name="\\DESKTOP-JULIA\GPU Engine(pid_14620_luid_0x00000000_0x0000A993_phys_0_eng_1_engtype_LegacyOverlay)\Utilization Percentage" queryTableFieldId="175"/>
    <tableColumn id="176" xr3:uid="{30B06A58-63D3-4153-B721-6F587EB08150}" uniqueName="176" name="\\DESKTOP-JULIA\GPU Engine(pid_14620_luid_0x00000000_0x0000A993_phys_0_eng_0_engtype_3D)\Utilization Percentage" queryTableFieldId="176"/>
    <tableColumn id="177" xr3:uid="{19842B33-1DF3-4D69-9948-48A086F60D9A}" uniqueName="177" name="\\DESKTOP-JULIA\GPU Engine(pid_14244_luid_0x00000000_0x0000CD87_phys_0_eng_4_engtype_3D)\Utilization Percentage" queryTableFieldId="177"/>
    <tableColumn id="178" xr3:uid="{9FB805A6-BD29-4909-B4CB-FCD1AFE68964}" uniqueName="178" name="\\DESKTOP-JULIA\GPU Engine(pid_14244_luid_0x00000000_0x0000CD87_phys_0_eng_3_engtype_3D)\Utilization Percentage" queryTableFieldId="178"/>
    <tableColumn id="179" xr3:uid="{A6B56EE1-6A46-4744-BB58-590EAE6011DC}" uniqueName="179" name="\\DESKTOP-JULIA\GPU Engine(pid_14244_luid_0x00000000_0x0000CD87_phys_0_eng_2_engtype_3D)\Utilization Percentage" queryTableFieldId="179"/>
    <tableColumn id="180" xr3:uid="{2CBD8845-F2F0-4D6D-A905-A5CC6E7716FD}" uniqueName="180" name="\\DESKTOP-JULIA\GPU Engine(pid_14244_luid_0x00000000_0x0000CD87_phys_0_eng_1_engtype_3D)\Utilization Percentage" queryTableFieldId="180"/>
    <tableColumn id="181" xr3:uid="{9C7DE9F2-0467-45B6-A44B-17B80D6C7109}" uniqueName="181" name="\\DESKTOP-JULIA\GPU Engine(pid_14244_luid_0x00000000_0x0000CD87_phys_0_eng_0_engtype_3D)\Utilization Percentage" queryTableFieldId="181"/>
    <tableColumn id="182" xr3:uid="{78F3B669-43AA-4487-8019-3EDFACDB0F17}" uniqueName="182" name="\\DESKTOP-JULIA\GPU Engine(pid_14244_luid_0x00000000_0x0000A993_phys_0_eng_8_engtype_VR)\Utilization Percentage" queryTableFieldId="182"/>
    <tableColumn id="183" xr3:uid="{DAC29FE0-BB26-4C75-8F0B-B5BA4E8D7255}" uniqueName="183" name="\\DESKTOP-JULIA\GPU Engine(pid_14244_luid_0x00000000_0x0000A993_phys_0_eng_7_engtype_VideoEncode)\Utilization Percentage" queryTableFieldId="183"/>
    <tableColumn id="184" xr3:uid="{AAF244B9-5CDD-4842-B616-55888538B0DC}" uniqueName="184" name="\\DESKTOP-JULIA\GPU Engine(pid_14244_luid_0x00000000_0x0000A993_phys_0_eng_6_engtype_Security)\Utilization Percentage" queryTableFieldId="184"/>
    <tableColumn id="185" xr3:uid="{F5A8E666-33D2-433B-94FB-962EE1D51871}" uniqueName="185" name="\\DESKTOP-JULIA\GPU Engine(pid_14244_luid_0x00000000_0x0000A993_phys_0_eng_5_engtype_Copy)\Utilization Percentage" queryTableFieldId="185"/>
    <tableColumn id="186" xr3:uid="{B726720A-87DE-4C2E-8391-3C737626B6A8}" uniqueName="186" name="\\DESKTOP-JULIA\GPU Engine(pid_14244_luid_0x00000000_0x0000A993_phys_0_eng_4_engtype_Copy)\Utilization Percentage" queryTableFieldId="186"/>
    <tableColumn id="187" xr3:uid="{86E9F82D-7762-4E7C-A177-91F4AF442C56}" uniqueName="187" name="\\DESKTOP-JULIA\GPU Engine(pid_14244_luid_0x00000000_0x0000A993_phys_0_eng_3_engtype_Copy)\Utilization Percentage" queryTableFieldId="187"/>
    <tableColumn id="188" xr3:uid="{44A9E8AD-F20B-40B2-AE6F-62E5D6CC386C}" uniqueName="188" name="\\DESKTOP-JULIA\GPU Engine(pid_14244_luid_0x00000000_0x0000A993_phys_0_eng_2_engtype_VideoDecode)\Utilization Percentage" queryTableFieldId="188"/>
    <tableColumn id="189" xr3:uid="{65DE32D1-235C-473E-8799-850CC9F19F3E}" uniqueName="189" name="\\DESKTOP-JULIA\GPU Engine(pid_14244_luid_0x00000000_0x0000A993_phys_0_eng_1_engtype_LegacyOverlay)\Utilization Percentage" queryTableFieldId="189"/>
    <tableColumn id="190" xr3:uid="{66B48A77-0755-4DAF-81F2-FBD7D87F5373}" uniqueName="190" name="\\DESKTOP-JULIA\GPU Engine(pid_14244_luid_0x00000000_0x0000A993_phys_0_eng_0_engtype_3D)\Utilization Percentage" queryTableFieldId="190"/>
    <tableColumn id="191" xr3:uid="{32016B8B-E5C5-45FA-9B76-BC4C5B87FEC7}" uniqueName="191" name="\\DESKTOP-JULIA\GPU Engine(pid_13748_luid_0x00000000_0x0000A993_phys_0_eng_8_engtype_VR)\Utilization Percentage" queryTableFieldId="191"/>
    <tableColumn id="192" xr3:uid="{BF3013D2-3371-4093-81B1-3AFD87E61346}" uniqueName="192" name="\\DESKTOP-JULIA\GPU Engine(pid_13748_luid_0x00000000_0x0000A993_phys_0_eng_7_engtype_VideoEncode)\Utilization Percentage" queryTableFieldId="192"/>
    <tableColumn id="193" xr3:uid="{933E32C6-F795-4BE2-AE53-7CC78FA4FC66}" uniqueName="193" name="\\DESKTOP-JULIA\GPU Engine(pid_13748_luid_0x00000000_0x0000A993_phys_0_eng_6_engtype_Security)\Utilization Percentage" queryTableFieldId="193"/>
    <tableColumn id="194" xr3:uid="{0F7F6811-F5DB-4D6A-BA82-28B1912FD22B}" uniqueName="194" name="\\DESKTOP-JULIA\GPU Engine(pid_13748_luid_0x00000000_0x0000A993_phys_0_eng_5_engtype_Copy)\Utilization Percentage" queryTableFieldId="194"/>
    <tableColumn id="195" xr3:uid="{4ADFD345-91BA-4C9C-BF52-20CCFC70D5E0}" uniqueName="195" name="\\DESKTOP-JULIA\GPU Engine(pid_13748_luid_0x00000000_0x0000A993_phys_0_eng_4_engtype_Copy)\Utilization Percentage" queryTableFieldId="195"/>
    <tableColumn id="196" xr3:uid="{2A138BF9-7E4A-494D-AA2D-C464D821886F}" uniqueName="196" name="\\DESKTOP-JULIA\GPU Engine(pid_13748_luid_0x00000000_0x0000A993_phys_0_eng_3_engtype_Copy)\Utilization Percentage" queryTableFieldId="196"/>
    <tableColumn id="197" xr3:uid="{ED760020-508A-406F-929E-8723D0102DFA}" uniqueName="197" name="\\DESKTOP-JULIA\GPU Engine(pid_13748_luid_0x00000000_0x0000A993_phys_0_eng_2_engtype_VideoDecode)\Utilization Percentage" queryTableFieldId="197"/>
    <tableColumn id="198" xr3:uid="{E9763DEA-630B-479A-89A2-772E50A03954}" uniqueName="198" name="\\DESKTOP-JULIA\GPU Engine(pid_13748_luid_0x00000000_0x0000A993_phys_0_eng_1_engtype_LegacyOverlay)\Utilization Percentage" queryTableFieldId="198"/>
    <tableColumn id="199" xr3:uid="{E183CAE8-D05D-4E04-B260-49E5ACEB1E90}" uniqueName="199" name="\\DESKTOP-JULIA\GPU Engine(pid_13748_luid_0x00000000_0x0000A993_phys_0_eng_0_engtype_3D)\Utilization Percentage" queryTableFieldId="199"/>
    <tableColumn id="200" xr3:uid="{DA278CD2-7DAC-478F-9D51-8A9DB6F31ADD}" uniqueName="200" name="\\DESKTOP-JULIA\GPU Engine(pid_12124_luid_0x00000000_0x0000A993_phys_0_eng_8_engtype_VR)\Utilization Percentage" queryTableFieldId="200"/>
    <tableColumn id="201" xr3:uid="{D18403DE-6D2E-4346-9D02-69D98A945F89}" uniqueName="201" name="\\DESKTOP-JULIA\GPU Engine(pid_12124_luid_0x00000000_0x0000A993_phys_0_eng_7_engtype_VideoEncode)\Utilization Percentage" queryTableFieldId="201"/>
    <tableColumn id="202" xr3:uid="{9BB0AFA1-D87D-4076-95DD-9B3920AC0398}" uniqueName="202" name="\\DESKTOP-JULIA\GPU Engine(pid_12124_luid_0x00000000_0x0000A993_phys_0_eng_6_engtype_Security)\Utilization Percentage" queryTableFieldId="202"/>
    <tableColumn id="203" xr3:uid="{60D7509F-41AF-4D1B-B0A5-9CB4E2E5B4B5}" uniqueName="203" name="\\DESKTOP-JULIA\GPU Engine(pid_12124_luid_0x00000000_0x0000A993_phys_0_eng_5_engtype_Copy)\Utilization Percentage" queryTableFieldId="203"/>
    <tableColumn id="204" xr3:uid="{ECF65283-0CED-42CE-BBEA-C6B19DFD0EC6}" uniqueName="204" name="\\DESKTOP-JULIA\GPU Engine(pid_12124_luid_0x00000000_0x0000A993_phys_0_eng_4_engtype_Copy)\Utilization Percentage" queryTableFieldId="204"/>
    <tableColumn id="205" xr3:uid="{241D2F35-3A81-42BA-B60C-12099187D903}" uniqueName="205" name="\\DESKTOP-JULIA\GPU Engine(pid_12124_luid_0x00000000_0x0000A993_phys_0_eng_3_engtype_Copy)\Utilization Percentage" queryTableFieldId="205"/>
    <tableColumn id="206" xr3:uid="{0EE85BC6-4A8C-4317-B613-18B89DAB7C6B}" uniqueName="206" name="\\DESKTOP-JULIA\GPU Engine(pid_12124_luid_0x00000000_0x0000A993_phys_0_eng_2_engtype_VideoDecode)\Utilization Percentage" queryTableFieldId="206"/>
    <tableColumn id="207" xr3:uid="{FF652291-3B57-42AE-969B-F20D09E1A49C}" uniqueName="207" name="\\DESKTOP-JULIA\GPU Engine(pid_12124_luid_0x00000000_0x0000A993_phys_0_eng_1_engtype_LegacyOverlay)\Utilization Percentage" queryTableFieldId="207"/>
    <tableColumn id="208" xr3:uid="{26487129-576C-48E5-A9C9-9E078CD42E23}" uniqueName="208" name="\\DESKTOP-JULIA\GPU Engine(pid_12124_luid_0x00000000_0x0000A993_phys_0_eng_0_engtype_3D)\Utilization Percentage" queryTableFieldId="208"/>
    <tableColumn id="209" xr3:uid="{D63A9A88-C2C6-460B-AD89-1CAA7B4C63FE}" uniqueName="209" name="\\DESKTOP-JULIA\GPU Engine(pid_11064_luid_0x00000000_0x0000A993_phys_0_eng_8_engtype_VR)\Utilization Percentage" queryTableFieldId="209"/>
    <tableColumn id="210" xr3:uid="{CDA67ED4-7A10-4CFE-BD7B-6037C083BBDA}" uniqueName="210" name="\\DESKTOP-JULIA\GPU Engine(pid_11064_luid_0x00000000_0x0000A993_phys_0_eng_7_engtype_VideoEncode)\Utilization Percentage" queryTableFieldId="210"/>
    <tableColumn id="211" xr3:uid="{1EAD4717-13F3-453F-9EC2-C7A49EEC4E26}" uniqueName="211" name="\\DESKTOP-JULIA\GPU Engine(pid_11064_luid_0x00000000_0x0000A993_phys_0_eng_6_engtype_Security)\Utilization Percentage" queryTableFieldId="211"/>
    <tableColumn id="212" xr3:uid="{469BF545-9F6A-45B4-8D9E-1181CDFA3FF8}" uniqueName="212" name="\\DESKTOP-JULIA\GPU Engine(pid_11064_luid_0x00000000_0x0000A993_phys_0_eng_5_engtype_Copy)\Utilization Percentage" queryTableFieldId="212"/>
    <tableColumn id="213" xr3:uid="{F6B44016-9CE2-4C4D-924B-B509F2F52CF4}" uniqueName="213" name="\\DESKTOP-JULIA\GPU Engine(pid_11064_luid_0x00000000_0x0000A993_phys_0_eng_4_engtype_Copy)\Utilization Percentage" queryTableFieldId="213"/>
    <tableColumn id="214" xr3:uid="{05EBC092-89EC-4C97-BBA1-B52FF3E4FB40}" uniqueName="214" name="\\DESKTOP-JULIA\GPU Engine(pid_11064_luid_0x00000000_0x0000A993_phys_0_eng_3_engtype_Copy)\Utilization Percentage" queryTableFieldId="214"/>
    <tableColumn id="215" xr3:uid="{D85D7FB7-AE53-425D-A919-7586E80F426C}" uniqueName="215" name="\\DESKTOP-JULIA\GPU Engine(pid_11064_luid_0x00000000_0x0000A993_phys_0_eng_2_engtype_VideoDecode)\Utilization Percentage" queryTableFieldId="215"/>
    <tableColumn id="216" xr3:uid="{E33942F6-63F2-4597-A85C-E2B745C9A9AE}" uniqueName="216" name="\\DESKTOP-JULIA\GPU Engine(pid_11064_luid_0x00000000_0x0000A993_phys_0_eng_1_engtype_LegacyOverlay)\Utilization Percentage" queryTableFieldId="216"/>
    <tableColumn id="217" xr3:uid="{2115F092-3C29-4759-B102-8B69B1C2C797}" uniqueName="217" name="\\DESKTOP-JULIA\GPU Engine(pid_11064_luid_0x00000000_0x0000A993_phys_0_eng_0_engtype_3D)\Utilization Percentage" queryTableFieldId="217"/>
    <tableColumn id="218" xr3:uid="{47E5B78E-4443-4B2C-AAFC-23FB60C00A93}" uniqueName="218" name="\\DESKTOP-JULIA\GPU Engine(pid_10464_luid_0x00000000_0x0000A993_phys_0_eng_8_engtype_VR)\Utilization Percentage" queryTableFieldId="218"/>
    <tableColumn id="219" xr3:uid="{A1EB29BF-823A-4DAC-8FF2-60D930B7C328}" uniqueName="219" name="\\DESKTOP-JULIA\GPU Engine(pid_10464_luid_0x00000000_0x0000A993_phys_0_eng_7_engtype_VideoEncode)\Utilization Percentage" queryTableFieldId="219"/>
    <tableColumn id="220" xr3:uid="{65676B9E-8009-4030-97B0-E2E3F3D3EE2A}" uniqueName="220" name="\\DESKTOP-JULIA\GPU Engine(pid_10464_luid_0x00000000_0x0000A993_phys_0_eng_6_engtype_Security)\Utilization Percentage" queryTableFieldId="220"/>
    <tableColumn id="221" xr3:uid="{03F73FFC-999B-4549-9B0E-D8BE78ED4A6B}" uniqueName="221" name="\\DESKTOP-JULIA\GPU Engine(pid_10464_luid_0x00000000_0x0000A993_phys_0_eng_5_engtype_Copy)\Utilization Percentage" queryTableFieldId="221"/>
    <tableColumn id="222" xr3:uid="{05E08C5F-F50B-4FA3-AADA-012C473CF396}" uniqueName="222" name="\\DESKTOP-JULIA\GPU Engine(pid_10464_luid_0x00000000_0x0000A993_phys_0_eng_4_engtype_Copy)\Utilization Percentage" queryTableFieldId="222"/>
    <tableColumn id="223" xr3:uid="{775B6CA9-CB15-46EC-8B2F-1157FEC5F2A4}" uniqueName="223" name="\\DESKTOP-JULIA\GPU Engine(pid_10464_luid_0x00000000_0x0000A993_phys_0_eng_3_engtype_Copy)\Utilization Percentage" queryTableFieldId="223"/>
    <tableColumn id="224" xr3:uid="{0BF21B83-A982-4B0F-B167-EDC0116C40CA}" uniqueName="224" name="\\DESKTOP-JULIA\GPU Engine(pid_10464_luid_0x00000000_0x0000A993_phys_0_eng_2_engtype_VideoDecode)\Utilization Percentage" queryTableFieldId="224"/>
    <tableColumn id="225" xr3:uid="{460B34F8-80D1-42ED-A4B3-47089C81C50A}" uniqueName="225" name="\\DESKTOP-JULIA\GPU Engine(pid_10464_luid_0x00000000_0x0000A993_phys_0_eng_1_engtype_LegacyOverlay)\Utilization Percentage" queryTableFieldId="225"/>
    <tableColumn id="226" xr3:uid="{193F1207-8CC6-4118-A0BC-44FAB1246179}" uniqueName="226" name="\\DESKTOP-JULIA\GPU Engine(pid_10464_luid_0x00000000_0x0000A993_phys_0_eng_0_engtype_3D)\Utilization Percentage" queryTableFieldId="226"/>
    <tableColumn id="227" xr3:uid="{D72126E0-1921-4F26-A43A-26FDCF895F68}" uniqueName="227" name="\\DESKTOP-JULIA\GPU Engine(pid_10000_luid_0x00000000_0x0000A993_phys_0_eng_8_engtype_VR)\Utilization Percentage" queryTableFieldId="227"/>
    <tableColumn id="228" xr3:uid="{8EBC3E59-E6C2-45ED-B7D0-65711C9FBA4D}" uniqueName="228" name="\\DESKTOP-JULIA\GPU Engine(pid_10000_luid_0x00000000_0x0000A993_phys_0_eng_7_engtype_VideoEncode)\Utilization Percentage" queryTableFieldId="228"/>
    <tableColumn id="229" xr3:uid="{7C2472B6-1A26-41F2-BCFB-DC3E1DF379DA}" uniqueName="229" name="\\DESKTOP-JULIA\GPU Engine(pid_10000_luid_0x00000000_0x0000A993_phys_0_eng_6_engtype_Security)\Utilization Percentage" queryTableFieldId="229"/>
    <tableColumn id="230" xr3:uid="{D8AC0756-0BB8-44C6-963B-F2A9C0E22358}" uniqueName="230" name="\\DESKTOP-JULIA\GPU Engine(pid_10000_luid_0x00000000_0x0000A993_phys_0_eng_5_engtype_Copy)\Utilization Percentage" queryTableFieldId="230"/>
    <tableColumn id="231" xr3:uid="{5F82F3F1-2DCB-416D-B672-73AE65FCD108}" uniqueName="231" name="\\DESKTOP-JULIA\GPU Engine(pid_10000_luid_0x00000000_0x0000A993_phys_0_eng_4_engtype_Copy)\Utilization Percentage" queryTableFieldId="231"/>
    <tableColumn id="232" xr3:uid="{F854B05F-83BA-42F5-B450-61B2440E0AD8}" uniqueName="232" name="\\DESKTOP-JULIA\GPU Engine(pid_10000_luid_0x00000000_0x0000A993_phys_0_eng_3_engtype_Copy)\Utilization Percentage" queryTableFieldId="232"/>
    <tableColumn id="233" xr3:uid="{ABA28942-9CFC-4902-A77A-4700F6266F9C}" uniqueName="233" name="\\DESKTOP-JULIA\GPU Engine(pid_10000_luid_0x00000000_0x0000A993_phys_0_eng_2_engtype_VideoDecode)\Utilization Percentage" queryTableFieldId="233"/>
    <tableColumn id="234" xr3:uid="{91D0C9AF-36AD-4172-8D4E-8444EB173BFF}" uniqueName="234" name="\\DESKTOP-JULIA\GPU Engine(pid_10000_luid_0x00000000_0x0000A993_phys_0_eng_1_engtype_LegacyOverlay)\Utilization Percentage" queryTableFieldId="234"/>
    <tableColumn id="235" xr3:uid="{7739236B-0DA0-47ED-8B42-1CD8A365928C}" uniqueName="235" name="\\DESKTOP-JULIA\GPU Engine(pid_10000_luid_0x00000000_0x0000A993_phys_0_eng_0_engtype_3D)\Utilization Percentage" queryTableFieldId="235"/>
    <tableColumn id="269" xr3:uid="{85786A55-9820-4A82-BD6A-C0B7291FCE66}" uniqueName="269" name="frame" queryTableFieldId="268" dataDxfId="50" totalsRowDxfId="49"/>
    <tableColumn id="236" xr3:uid="{14F39B37-908C-498E-A78C-939216684964}" uniqueName="236" name="% wydajności procesora" totalsRowFunction="custom" queryTableFieldId="236" dataDxfId="48" totalsRowDxfId="47">
      <totalsRowFormula>AVERAGE(babylon_bathroom_perfmon[% wydajności procesora])</totalsRowFormula>
    </tableColumn>
    <tableColumn id="237" xr3:uid="{ABEE4A31-399E-4C39-95B0-67AB508C6DCF}" uniqueName="237" name="% wykorzystania procesora" totalsRowFunction="custom" queryTableFieldId="237" dataDxfId="46" totalsRowDxfId="45">
      <totalsRowFormula>AVERAGE(babylon_bathroom_perfmon[% wykorzystania procesora])</totalsRowFormula>
    </tableColumn>
    <tableColumn id="238" xr3:uid="{EFF1B21A-5F8D-4651-B77C-2484ED500D03}" uniqueName="238" name="% wykorzystania uprzywilejowanego" totalsRowFunction="custom" queryTableFieldId="238" dataDxfId="44" totalsRowDxfId="43">
      <totalsRowFormula>AVERAGE(babylon_bathroom_perfmon[% wykorzystania uprzywilejowanego])</totalsRowFormula>
    </tableColumn>
    <tableColumn id="239" xr3:uid="{118D4FBB-4990-42FA-94AF-2C5F3EE604D6}" uniqueName="239" name="Czas bezczynności (%)" totalsRowFunction="custom" queryTableFieldId="239" dataDxfId="42" totalsRowDxfId="41">
      <totalsRowFormula>AVERAGE(babylon_bathroom_perfmon[Czas bezczynności (%)])</totalsRowFormula>
    </tableColumn>
    <tableColumn id="240" xr3:uid="{E3FA8FA9-CD67-4A98-A642-A579C21789B8}" uniqueName="240" name="Czas priorytetowy (%)" totalsRowFunction="custom" queryTableFieldId="240" dataDxfId="40" totalsRowDxfId="39">
      <totalsRowFormula>AVERAGE(babylon_bathroom_perfmon[Czas priorytetowy (%)])</totalsRowFormula>
    </tableColumn>
    <tableColumn id="241" xr3:uid="{028EA194-E119-40D0-8C20-5A46422C24AE}" uniqueName="241" name="Czas procesora (%)" totalsRowFunction="custom" queryTableFieldId="241" dataDxfId="38" totalsRowDxfId="37">
      <totalsRowFormula>AVERAGE(babylon_bathroom_perfmon[Czas procesora (%)])</totalsRowFormula>
    </tableColumn>
    <tableColumn id="242" xr3:uid="{3ABC3561-1F5A-47E9-928A-048061E71AD8}" uniqueName="242" name="Czas przerwań (%)" totalsRowFunction="custom" queryTableFieldId="242" dataDxfId="36" totalsRowDxfId="35">
      <totalsRowFormula>AVERAGE(babylon_bathroom_perfmon[Czas przerwań (%)])</totalsRowFormula>
    </tableColumn>
    <tableColumn id="243" xr3:uid="{64278F8D-EF1F-4825-9401-50D117B98E3A}" uniqueName="243" name="Czas uprzywilejowany (%)" totalsRowFunction="custom" queryTableFieldId="243" dataDxfId="34" totalsRowDxfId="33">
      <totalsRowFormula>AVERAGE(babylon_bathroom_perfmon[Czas uprzywilejowany (%)])</totalsRowFormula>
    </tableColumn>
    <tableColumn id="244" xr3:uid="{E0D29563-3EBF-4595-A117-3E6B153BB001}" uniqueName="244" name="Czas użytkownika (%)" totalsRowFunction="custom" queryTableFieldId="244" totalsRowDxfId="32">
      <totalsRowFormula>AVERAGE(babylon_bathroom_perfmon[Czas użytkownika (%)])</totalsRowFormula>
    </tableColumn>
    <tableColumn id="245" xr3:uid="{EDAA656D-4DF0-4D45-B15A-7F1EADE8B42B}" uniqueName="245" name="Bajty pamięci podręcznej" totalsRowFunction="custom" queryTableFieldId="245" totalsRowDxfId="31">
      <totalsRowFormula>AVERAGE(babylon_bathroom_perfmon[Bajty pamięci podręcznej])</totalsRowFormula>
    </tableColumn>
    <tableColumn id="246" xr3:uid="{7CEC4672-626D-40D1-93A3-1FB31BAB1DFB}" uniqueName="246" name="Dostępna pamięć (KB)" totalsRowFunction="custom" queryTableFieldId="246" totalsRowDxfId="30">
      <totalsRowFormula>AVERAGE(babylon_bathroom_perfmon[Dostępna pamięć (KB)])</totalsRowFormula>
    </tableColumn>
    <tableColumn id="247" xr3:uid="{C5A10623-6527-4605-9D6B-F784A6A0529D}" uniqueName="247" name="Dostępna pamięć (MB)" totalsRowFunction="custom" queryTableFieldId="247" totalsRowDxfId="29">
      <totalsRowFormula>AVERAGE(babylon_bathroom_perfmon[Dostępna pamięć (MB)])</totalsRowFormula>
    </tableColumn>
    <tableColumn id="248" xr3:uid="{5022B6F0-CF97-489B-B4FC-4ACFD9E5093B}" uniqueName="248" name="Dostępne bajty" totalsRowFunction="custom" queryTableFieldId="248" dataDxfId="28" totalsRowDxfId="27">
      <totalsRowFormula>AVERAGE(babylon_bathroom_perfmon[Dostępne bajty])</totalsRowFormula>
    </tableColumn>
    <tableColumn id="249" xr3:uid="{AC12D094-5F0F-4188-8AC2-50A8EEA2E5BA}" uniqueName="249" name="Odczyty stron/s pamięci" totalsRowFunction="custom" queryTableFieldId="249" totalsRowDxfId="26">
      <totalsRowFormula>AVERAGE(babylon_bathroom_perfmon[Odczyty stron/s pamięci])</totalsRowFormula>
    </tableColumn>
    <tableColumn id="250" xr3:uid="{A8A3ED8E-8389-4C57-B64F-BAA2404944F6}" uniqueName="250" name="Zadeklarowane bajty pamięci" totalsRowFunction="custom" queryTableFieldId="250" dataDxfId="25" totalsRowDxfId="24">
      <totalsRowFormula>AVERAGE(babylon_bathroom_perfmon[Zadeklarowane bajty pamięci])</totalsRowFormula>
    </tableColumn>
    <tableColumn id="251" xr3:uid="{1CAD1DC7-A7C8-427B-9BAD-52588855C378}" uniqueName="251" name="Zadeklarowane bajty pamięci w użyciu (%)" totalsRowFunction="custom" queryTableFieldId="251" totalsRowDxfId="23">
      <totalsRowFormula>AVERAGE(babylon_bathroom_perfmon[Zadeklarowane bajty pamięci w użyciu (%)])</totalsRowFormula>
    </tableColumn>
    <tableColumn id="252" xr3:uid="{E6A5964F-15DA-414D-964E-2A8FDD302FC9}" uniqueName="252" name="Proces(chrome#7)\Czas procesora (%)" totalsRowFunction="custom" queryTableFieldId="252" totalsRowDxfId="22">
      <totalsRowFormula>AVERAGE(babylon_bathroom_perfmon[Proces(chrome'#7)\Czas procesora (%)])</totalsRowFormula>
    </tableColumn>
    <tableColumn id="253" xr3:uid="{F070CC87-9731-4AB5-88E9-45D3FD883B27}" uniqueName="253" name="Proces(chrome#6)\Czas procesora (%)" totalsRowFunction="custom" queryTableFieldId="253" dataDxfId="21" totalsRowDxfId="20">
      <totalsRowFormula>AVERAGE(babylon_bathroom_perfmon[Proces(chrome'#6)\Czas procesora (%)])</totalsRowFormula>
    </tableColumn>
    <tableColumn id="254" xr3:uid="{CE48DC62-37FD-4697-9AD7-FB930BBC1696}" uniqueName="254" name="Proces(chrome#5)\Czas procesora (%)" totalsRowFunction="custom" queryTableFieldId="254" totalsRowDxfId="19">
      <totalsRowFormula>AVERAGE(babylon_bathroom_perfmon[Proces(chrome'#5)\Czas procesora (%)])</totalsRowFormula>
    </tableColumn>
    <tableColumn id="255" xr3:uid="{B9552E4F-36FE-4F9C-A1D6-CA1818DAD2E7}" uniqueName="255" name="Proces(chrome#4)\Czas procesora (%)" totalsRowFunction="custom" queryTableFieldId="255" dataDxfId="18" totalsRowDxfId="17">
      <totalsRowFormula>AVERAGE(babylon_bathroom_perfmon[Proces(chrome'#4)\Czas procesora (%)])</totalsRowFormula>
    </tableColumn>
    <tableColumn id="256" xr3:uid="{4ED47BB1-5529-4395-9B89-BCE11AF282AB}" uniqueName="256" name="Proces(chrome#3)\Czas procesora (%)" totalsRowFunction="custom" queryTableFieldId="256" dataDxfId="16" totalsRowDxfId="15">
      <totalsRowFormula>AVERAGE(babylon_bathroom_perfmon[Proces(chrome'#3)\Czas procesora (%)])</totalsRowFormula>
    </tableColumn>
    <tableColumn id="257" xr3:uid="{BFBC825A-10EE-46D2-A448-7A3C06E047C9}" uniqueName="257" name="Proces(chrome#2)\Czas procesora (%)" totalsRowFunction="custom" queryTableFieldId="257" totalsRowDxfId="14">
      <totalsRowFormula>AVERAGE(babylon_bathroom_perfmon[Proces(chrome'#2)\Czas procesora (%)])</totalsRowFormula>
    </tableColumn>
    <tableColumn id="258" xr3:uid="{95A78D7E-C886-4CA7-B606-D40C066DFB2A}" uniqueName="258" name="Proces(chrome#1)\Czas procesora (%)" totalsRowFunction="custom" queryTableFieldId="258" dataDxfId="13" totalsRowDxfId="12">
      <totalsRowFormula>AVERAGE(babylon_bathroom_perfmon[Proces(chrome'#1)\Czas procesora (%)])</totalsRowFormula>
    </tableColumn>
    <tableColumn id="260" xr3:uid="{78178573-D837-48B6-AD29-F7534D480140}" uniqueName="260" name="Procesor(_Total)\Czas bezczynności (%)" totalsRowFunction="custom" queryTableFieldId="260" dataDxfId="11" totalsRowDxfId="10">
      <totalsRowFormula>AVERAGE(babylon_bathroom_perfmon[Procesor(_Total)\Czas bezczynności (%)])</totalsRowFormula>
    </tableColumn>
    <tableColumn id="261" xr3:uid="{79E65060-BFCA-4EEA-9784-4B483032A4CC}" uniqueName="261" name="Procesor(_Total)\Czas procesora (%)" totalsRowFunction="custom" queryTableFieldId="261" dataDxfId="9" totalsRowDxfId="8">
      <totalsRowFormula>AVERAGE(babylon_bathroom_perfmon[Procesor(_Total)\Czas procesora (%)])</totalsRowFormula>
    </tableColumn>
    <tableColumn id="262" xr3:uid="{48674568-2D56-4304-84DA-9B3F1F91E3E7}" uniqueName="262" name="Procesor(_Total)\Czas uprzywilejowany (%)" totalsRowFunction="custom" queryTableFieldId="262" dataDxfId="7" totalsRowDxfId="6">
      <totalsRowFormula>AVERAGE(babylon_bathroom_perfmon[Procesor(_Total)\Czas uprzywilejowany (%)])</totalsRowFormula>
    </tableColumn>
    <tableColumn id="263" xr3:uid="{2A53C145-D24B-4CBB-8205-B25149D1730A}" uniqueName="263" name="Procesor(_Total)\Czas użytkownika (%)" totalsRowFunction="custom" queryTableFieldId="263" dataDxfId="5" totalsRowDxfId="4">
      <totalsRowFormula>AVERAGE(babylon_bathroom_perfmon[Procesor(_Total)\Czas użytkownika (%)])</totalsRowFormula>
    </tableColumn>
    <tableColumn id="264" xr3:uid="{8D95FD5A-10CC-4E80-8D05-35AAC3D88A85}" uniqueName="264" name="Processor Performance(PPM_Processor_3)\% of Maximum Frequency" totalsRowFunction="custom" queryTableFieldId="264" totalsRowDxfId="3">
      <totalsRowFormula>AVERAGE(babylon_bathroom_perfmon[Processor Performance(PPM_Processor_3)\% of Maximum Frequency])</totalsRowFormula>
    </tableColumn>
    <tableColumn id="265" xr3:uid="{0ABE3778-1272-482A-B289-40D2AE7B30A5}" uniqueName="265" name="Processor Performance(PPM_Processor_2)\% of Maximum Frequency" totalsRowFunction="custom" queryTableFieldId="265" totalsRowDxfId="2">
      <totalsRowFormula>AVERAGE(babylon_bathroom_perfmon[Processor Performance(PPM_Processor_2)\% of Maximum Frequency])</totalsRowFormula>
    </tableColumn>
    <tableColumn id="266" xr3:uid="{FB28D5B0-75DB-4D89-8602-A742C0D901E3}" uniqueName="266" name="Processor Performance(PPM_Processor_1)\% of Maximum Frequency" totalsRowFunction="custom" queryTableFieldId="266" totalsRowDxfId="1">
      <totalsRowFormula>AVERAGE(babylon_bathroom_perfmon[Processor Performance(PPM_Processor_1)\% of Maximum Frequency])</totalsRowFormula>
    </tableColumn>
    <tableColumn id="267" xr3:uid="{A9AE892C-1869-4716-9B4C-2014D447C02D}" uniqueName="267" name="Processor Performance(PPM_Processor_0)\% of Maximum Frequency" totalsRowFunction="custom" queryTableFieldId="267" totalsRowDxfId="0">
      <totalsRowFormula>AVERAGE(babylon_bathroom_perfmon[Processor Performance(PPM_Processor_0)\% of Maximum Frequency])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E43040-ECBC-4AE8-8D8D-2462C29B95DD}" name="three_bathroom_perfmon" displayName="three_bathroom_perfmon" ref="A1:JH102" tableType="queryTable" totalsRowShown="0">
  <autoFilter ref="A1:JH102" xr:uid="{B8E43040-ECBC-4AE8-8D8D-2462C29B95DD}"/>
  <tableColumns count="268">
    <tableColumn id="1" xr3:uid="{BFD7A599-7DF3-4145-B285-031513393B4E}" uniqueName="1" name="(PDH-CSV 4.0) (" queryTableFieldId="1" dataDxfId="121"/>
    <tableColumn id="2" xr3:uid="{19CA9EC9-D750-4CB9-BC94-956D85F31F94}" uniqueName="2" name="\\DESKTOP-JULIA\GPU Engine(pid_9000_luid_0x00000000_0x0000A993_phys_0_eng_8_engtype_VR)\Utilization Percentage" queryTableFieldId="2"/>
    <tableColumn id="3" xr3:uid="{DB5D3C51-FD6C-42E9-90BB-918584C3227B}" uniqueName="3" name="\\DESKTOP-JULIA\GPU Engine(pid_9000_luid_0x00000000_0x0000A993_phys_0_eng_7_engtype_VideoEncode)\Utilization Percentage" queryTableFieldId="3"/>
    <tableColumn id="4" xr3:uid="{98FD9C65-016C-4501-AB0C-2AF3C86124A4}" uniqueName="4" name="\\DESKTOP-JULIA\GPU Engine(pid_9000_luid_0x00000000_0x0000A993_phys_0_eng_6_engtype_Security)\Utilization Percentage" queryTableFieldId="4"/>
    <tableColumn id="5" xr3:uid="{96EE3128-CBEE-4B1C-94AF-E3911B213C26}" uniqueName="5" name="\\DESKTOP-JULIA\GPU Engine(pid_9000_luid_0x00000000_0x0000A993_phys_0_eng_5_engtype_Copy)\Utilization Percentage" queryTableFieldId="5"/>
    <tableColumn id="6" xr3:uid="{673D0539-CD22-42A4-A50B-FF61FAF1F9B1}" uniqueName="6" name="\\DESKTOP-JULIA\GPU Engine(pid_9000_luid_0x00000000_0x0000A993_phys_0_eng_4_engtype_Copy)\Utilization Percentage" queryTableFieldId="6"/>
    <tableColumn id="7" xr3:uid="{16456E2F-0C84-4301-82EE-2515C0BAD081}" uniqueName="7" name="\\DESKTOP-JULIA\GPU Engine(pid_9000_luid_0x00000000_0x0000A993_phys_0_eng_3_engtype_Copy)\Utilization Percentage" queryTableFieldId="7"/>
    <tableColumn id="8" xr3:uid="{640F82B9-EC33-4D6C-86A4-442A639349F0}" uniqueName="8" name="\\DESKTOP-JULIA\GPU Engine(pid_9000_luid_0x00000000_0x0000A993_phys_0_eng_2_engtype_VideoDecode)\Utilization Percentage" queryTableFieldId="8"/>
    <tableColumn id="9" xr3:uid="{987C5E5F-326F-47CB-B129-9117AAB1D1CF}" uniqueName="9" name="\\DESKTOP-JULIA\GPU Engine(pid_9000_luid_0x00000000_0x0000A993_phys_0_eng_1_engtype_LegacyOverlay)\Utilization Percentage" queryTableFieldId="9"/>
    <tableColumn id="10" xr3:uid="{7BAED054-F748-4BC5-A9F6-4B599A411148}" uniqueName="10" name="\\DESKTOP-JULIA\GPU Engine(pid_9000_luid_0x00000000_0x0000A993_phys_0_eng_0_engtype_3D)\Utilization Percentage" queryTableFieldId="10"/>
    <tableColumn id="11" xr3:uid="{5117505A-F14C-4E4B-9BFD-C418E8A87312}" uniqueName="11" name="\\DESKTOP-JULIA\GPU Engine(pid_836_luid_0x00000000_0x0000A993_phys_0_eng_8_engtype_VR)\Utilization Percentage" queryTableFieldId="11"/>
    <tableColumn id="12" xr3:uid="{BCC8E968-AD2F-4DEF-B468-CA45E6E4F8A4}" uniqueName="12" name="\\DESKTOP-JULIA\GPU Engine(pid_836_luid_0x00000000_0x0000A993_phys_0_eng_7_engtype_VideoEncode)\Utilization Percentage" queryTableFieldId="12"/>
    <tableColumn id="13" xr3:uid="{12FBF9AB-7C9C-42C4-B021-C75BAE43FC44}" uniqueName="13" name="\\DESKTOP-JULIA\GPU Engine(pid_836_luid_0x00000000_0x0000A993_phys_0_eng_6_engtype_Security)\Utilization Percentage" queryTableFieldId="13"/>
    <tableColumn id="14" xr3:uid="{F67B4242-498B-4AA6-9C0C-31DF491BAB35}" uniqueName="14" name="\\DESKTOP-JULIA\GPU Engine(pid_836_luid_0x00000000_0x0000A993_phys_0_eng_5_engtype_Copy)\Utilization Percentage" queryTableFieldId="14"/>
    <tableColumn id="15" xr3:uid="{507EF582-645B-476F-984B-0E527B4324DD}" uniqueName="15" name="\\DESKTOP-JULIA\GPU Engine(pid_836_luid_0x00000000_0x0000A993_phys_0_eng_4_engtype_Copy)\Utilization Percentage" queryTableFieldId="15"/>
    <tableColumn id="16" xr3:uid="{FFED0AE9-1136-4E89-BC0C-D0BDE53FA7E7}" uniqueName="16" name="\\DESKTOP-JULIA\GPU Engine(pid_836_luid_0x00000000_0x0000A993_phys_0_eng_3_engtype_Copy)\Utilization Percentage" queryTableFieldId="16"/>
    <tableColumn id="17" xr3:uid="{0FA24B20-2F6E-49C2-A971-EC5E7E6234A2}" uniqueName="17" name="\\DESKTOP-JULIA\GPU Engine(pid_836_luid_0x00000000_0x0000A993_phys_0_eng_2_engtype_VideoDecode)\Utilization Percentage" queryTableFieldId="17"/>
    <tableColumn id="18" xr3:uid="{BEF9C5D6-0EE9-4892-B1F0-524F0A3CA00E}" uniqueName="18" name="\\DESKTOP-JULIA\GPU Engine(pid_836_luid_0x00000000_0x0000A993_phys_0_eng_1_engtype_LegacyOverlay)\Utilization Percentage" queryTableFieldId="18"/>
    <tableColumn id="19" xr3:uid="{1F07CEF2-7592-4EDB-8EA0-71ECA89D42E4}" uniqueName="19" name="\\DESKTOP-JULIA\GPU Engine(pid_836_luid_0x00000000_0x0000A993_phys_0_eng_0_engtype_3D)\Utilization Percentage" queryTableFieldId="19" dataDxfId="120"/>
    <tableColumn id="20" xr3:uid="{3EFE321E-CA3C-4DDA-BB20-C50E17877EA2}" uniqueName="20" name="\\DESKTOP-JULIA\GPU Engine(pid_7872_luid_0x00000000_0x0000A993_phys_0_eng_8_engtype_VR)\Utilization Percentage" queryTableFieldId="20"/>
    <tableColumn id="21" xr3:uid="{4295AF88-AC50-4F59-8B53-DC9B8BB11450}" uniqueName="21" name="\\DESKTOP-JULIA\GPU Engine(pid_7872_luid_0x00000000_0x0000A993_phys_0_eng_7_engtype_VideoEncode)\Utilization Percentage" queryTableFieldId="21"/>
    <tableColumn id="22" xr3:uid="{1D9BB3CE-5281-445D-8104-A64018805BF6}" uniqueName="22" name="\\DESKTOP-JULIA\GPU Engine(pid_7872_luid_0x00000000_0x0000A993_phys_0_eng_6_engtype_Security)\Utilization Percentage" queryTableFieldId="22"/>
    <tableColumn id="23" xr3:uid="{CA35A826-B535-4D20-AA42-99B41630E686}" uniqueName="23" name="\\DESKTOP-JULIA\GPU Engine(pid_7872_luid_0x00000000_0x0000A993_phys_0_eng_5_engtype_Copy)\Utilization Percentage" queryTableFieldId="23"/>
    <tableColumn id="24" xr3:uid="{7A729968-A6B7-4FFE-ABCE-9A741D353428}" uniqueName="24" name="\\DESKTOP-JULIA\GPU Engine(pid_7872_luid_0x00000000_0x0000A993_phys_0_eng_4_engtype_Copy)\Utilization Percentage" queryTableFieldId="24"/>
    <tableColumn id="25" xr3:uid="{E361BD13-114A-4317-9D18-938A73959BE1}" uniqueName="25" name="\\DESKTOP-JULIA\GPU Engine(pid_7872_luid_0x00000000_0x0000A993_phys_0_eng_3_engtype_Copy)\Utilization Percentage" queryTableFieldId="25"/>
    <tableColumn id="26" xr3:uid="{4EAC6E39-E6D7-48F7-BC63-CFD7E544F8B0}" uniqueName="26" name="\\DESKTOP-JULIA\GPU Engine(pid_7872_luid_0x00000000_0x0000A993_phys_0_eng_2_engtype_VideoDecode)\Utilization Percentage" queryTableFieldId="26"/>
    <tableColumn id="27" xr3:uid="{F249C6F1-41E8-482A-9032-C7B36E84A58D}" uniqueName="27" name="\\DESKTOP-JULIA\GPU Engine(pid_7872_luid_0x00000000_0x0000A993_phys_0_eng_1_engtype_LegacyOverlay)\Utilization Percentage" queryTableFieldId="27"/>
    <tableColumn id="28" xr3:uid="{AE773159-02CB-4041-9169-796F365A8277}" uniqueName="28" name="\\DESKTOP-JULIA\GPU Engine(pid_7872_luid_0x00000000_0x0000A993_phys_0_eng_0_engtype_3D)\Utilization Percentage" queryTableFieldId="28"/>
    <tableColumn id="29" xr3:uid="{2F41D395-4B81-4B4B-AF39-2F23FB7BDE79}" uniqueName="29" name="\\DESKTOP-JULIA\GPU Engine(pid_7860_luid_0x00000000_0x0000CD87_phys_0_eng_4_engtype_3D)\Utilization Percentage" queryTableFieldId="29"/>
    <tableColumn id="30" xr3:uid="{7E4FF4B2-135D-4D88-AEF6-AE5949B99302}" uniqueName="30" name="\\DESKTOP-JULIA\GPU Engine(pid_7860_luid_0x00000000_0x0000CD87_phys_0_eng_3_engtype_3D)\Utilization Percentage" queryTableFieldId="30"/>
    <tableColumn id="31" xr3:uid="{5C4263BF-4BCD-423B-9266-4B0E75B545F9}" uniqueName="31" name="\\DESKTOP-JULIA\GPU Engine(pid_7860_luid_0x00000000_0x0000CD87_phys_0_eng_2_engtype_3D)\Utilization Percentage" queryTableFieldId="31"/>
    <tableColumn id="32" xr3:uid="{727C8855-5F7F-45BF-B8C5-E07F7F95EC1F}" uniqueName="32" name="\\DESKTOP-JULIA\GPU Engine(pid_7860_luid_0x00000000_0x0000CD87_phys_0_eng_1_engtype_3D)\Utilization Percentage" queryTableFieldId="32"/>
    <tableColumn id="33" xr3:uid="{22FB7116-1322-4652-8747-58EB85B1BCF3}" uniqueName="33" name="\\DESKTOP-JULIA\GPU Engine(pid_7860_luid_0x00000000_0x0000CD87_phys_0_eng_0_engtype_3D)\Utilization Percentage" queryTableFieldId="33"/>
    <tableColumn id="34" xr3:uid="{80DB7034-1CC1-4EC9-8679-6FC646CFC6A1}" uniqueName="34" name="\\DESKTOP-JULIA\GPU Engine(pid_7860_luid_0x00000000_0x0000A993_phys_0_eng_8_engtype_VR)\Utilization Percentage" queryTableFieldId="34"/>
    <tableColumn id="35" xr3:uid="{D7678138-711C-4042-9140-FF0C91C6A1ED}" uniqueName="35" name="\\DESKTOP-JULIA\GPU Engine(pid_7860_luid_0x00000000_0x0000A993_phys_0_eng_7_engtype_VideoEncode)\Utilization Percentage" queryTableFieldId="35"/>
    <tableColumn id="36" xr3:uid="{D2B11C13-1649-4F34-A6EC-402DEDE07408}" uniqueName="36" name="\\DESKTOP-JULIA\GPU Engine(pid_7860_luid_0x00000000_0x0000A993_phys_0_eng_6_engtype_Security)\Utilization Percentage" queryTableFieldId="36"/>
    <tableColumn id="37" xr3:uid="{8D6B5F15-C15E-4BFF-AD06-DD78E1A1087A}" uniqueName="37" name="\\DESKTOP-JULIA\GPU Engine(pid_7860_luid_0x00000000_0x0000A993_phys_0_eng_5_engtype_Copy)\Utilization Percentage" queryTableFieldId="37"/>
    <tableColumn id="38" xr3:uid="{4567EA13-72E9-4273-BDD5-B185D0A517B9}" uniqueName="38" name="\\DESKTOP-JULIA\GPU Engine(pid_7860_luid_0x00000000_0x0000A993_phys_0_eng_4_engtype_Copy)\Utilization Percentage" queryTableFieldId="38"/>
    <tableColumn id="39" xr3:uid="{2964295E-984E-4A42-9D54-2B4A8A50D729}" uniqueName="39" name="\\DESKTOP-JULIA\GPU Engine(pid_7860_luid_0x00000000_0x0000A993_phys_0_eng_3_engtype_Copy)\Utilization Percentage" queryTableFieldId="39"/>
    <tableColumn id="40" xr3:uid="{46B8CBBD-D6A6-4220-B0B9-5B1FDEDA7126}" uniqueName="40" name="\\DESKTOP-JULIA\GPU Engine(pid_7860_luid_0x00000000_0x0000A993_phys_0_eng_2_engtype_VideoDecode)\Utilization Percentage" queryTableFieldId="40"/>
    <tableColumn id="41" xr3:uid="{D2E8D818-2726-441C-B3A5-743ECB9EE19A}" uniqueName="41" name="\\DESKTOP-JULIA\GPU Engine(pid_7860_luid_0x00000000_0x0000A993_phys_0_eng_1_engtype_LegacyOverlay)\Utilization Percentage" queryTableFieldId="41"/>
    <tableColumn id="42" xr3:uid="{E339A3BD-84A1-42F9-9035-54F33A00BD29}" uniqueName="42" name="\\DESKTOP-JULIA\GPU Engine(pid_7860_luid_0x00000000_0x0000A993_phys_0_eng_0_engtype_3D)\Utilization Percentage" queryTableFieldId="42"/>
    <tableColumn id="43" xr3:uid="{844E0C74-07BC-450D-B820-DC7EDCFFA4A9}" uniqueName="43" name="\\DESKTOP-JULIA\GPU Engine(pid_7484_luid_0x00000000_0x0000A993_phys_0_eng_8_engtype_VR)\Utilization Percentage" queryTableFieldId="43"/>
    <tableColumn id="44" xr3:uid="{D5EE268A-94F7-46EB-BA20-F99AF2103361}" uniqueName="44" name="\\DESKTOP-JULIA\GPU Engine(pid_7484_luid_0x00000000_0x0000A993_phys_0_eng_7_engtype_VideoEncode)\Utilization Percentage" queryTableFieldId="44"/>
    <tableColumn id="45" xr3:uid="{A10E03D7-58B8-4C3D-B8A1-5E0DCC921323}" uniqueName="45" name="\\DESKTOP-JULIA\GPU Engine(pid_7484_luid_0x00000000_0x0000A993_phys_0_eng_6_engtype_Security)\Utilization Percentage" queryTableFieldId="45"/>
    <tableColumn id="46" xr3:uid="{9BF79C96-34DD-45F3-ACC3-1B1876FB41C0}" uniqueName="46" name="\\DESKTOP-JULIA\GPU Engine(pid_7484_luid_0x00000000_0x0000A993_phys_0_eng_5_engtype_Copy)\Utilization Percentage" queryTableFieldId="46"/>
    <tableColumn id="47" xr3:uid="{156278B6-2267-41A5-83E4-E929D2EDF857}" uniqueName="47" name="\\DESKTOP-JULIA\GPU Engine(pid_7484_luid_0x00000000_0x0000A993_phys_0_eng_4_engtype_Copy)\Utilization Percentage" queryTableFieldId="47"/>
    <tableColumn id="48" xr3:uid="{FE52286D-BF66-43F0-9D30-BF9E5A99B15C}" uniqueName="48" name="\\DESKTOP-JULIA\GPU Engine(pid_7484_luid_0x00000000_0x0000A993_phys_0_eng_3_engtype_Copy)\Utilization Percentage" queryTableFieldId="48"/>
    <tableColumn id="49" xr3:uid="{749F5812-48E9-4A91-BEDE-6803E577D634}" uniqueName="49" name="\\DESKTOP-JULIA\GPU Engine(pid_7484_luid_0x00000000_0x0000A993_phys_0_eng_2_engtype_VideoDecode)\Utilization Percentage" queryTableFieldId="49"/>
    <tableColumn id="50" xr3:uid="{6715D49B-6D0A-4EE9-9CE5-A84A9BB9E82B}" uniqueName="50" name="\\DESKTOP-JULIA\GPU Engine(pid_7484_luid_0x00000000_0x0000A993_phys_0_eng_1_engtype_LegacyOverlay)\Utilization Percentage" queryTableFieldId="50"/>
    <tableColumn id="51" xr3:uid="{1600006A-02EA-4004-BB34-D73DAFB68680}" uniqueName="51" name="\\DESKTOP-JULIA\GPU Engine(pid_7484_luid_0x00000000_0x0000A993_phys_0_eng_0_engtype_3D)\Utilization Percentage" queryTableFieldId="51"/>
    <tableColumn id="52" xr3:uid="{BB6C7BBA-ABE4-4709-92A2-C1BEDDAA1B28}" uniqueName="52" name="\\DESKTOP-JULIA\GPU Engine(pid_5496_luid_0x00000000_0x0000CD87_phys_0_eng_4_engtype_3D)\Utilization Percentage" queryTableFieldId="52"/>
    <tableColumn id="53" xr3:uid="{71D8B00E-EA89-4D84-AAC6-19E4C14964F1}" uniqueName="53" name="\\DESKTOP-JULIA\GPU Engine(pid_5496_luid_0x00000000_0x0000CD87_phys_0_eng_3_engtype_3D)\Utilization Percentage" queryTableFieldId="53"/>
    <tableColumn id="54" xr3:uid="{DB99804D-C2AD-44BE-A30D-10ECA5DE0B56}" uniqueName="54" name="\\DESKTOP-JULIA\GPU Engine(pid_5496_luid_0x00000000_0x0000CD87_phys_0_eng_2_engtype_3D)\Utilization Percentage" queryTableFieldId="54"/>
    <tableColumn id="55" xr3:uid="{C12F70B4-7AF0-4175-8247-21DC88928453}" uniqueName="55" name="\\DESKTOP-JULIA\GPU Engine(pid_5496_luid_0x00000000_0x0000CD87_phys_0_eng_1_engtype_3D)\Utilization Percentage" queryTableFieldId="55"/>
    <tableColumn id="56" xr3:uid="{C29DC2F6-5B84-434D-8D6C-E9254CA003F6}" uniqueName="56" name="\\DESKTOP-JULIA\GPU Engine(pid_5496_luid_0x00000000_0x0000CD87_phys_0_eng_0_engtype_3D)\Utilization Percentage" queryTableFieldId="56"/>
    <tableColumn id="57" xr3:uid="{B314DB0C-1F7B-434B-8142-D5BBCA5E162C}" uniqueName="57" name="\\DESKTOP-JULIA\GPU Engine(pid_4_luid_0x00000000_0x0000CD87_phys_0_eng_4_engtype_3D)\Utilization Percentage" queryTableFieldId="57"/>
    <tableColumn id="58" xr3:uid="{2C17A178-B7A0-410F-99E8-D2E618CB42D6}" uniqueName="58" name="\\DESKTOP-JULIA\GPU Engine(pid_4_luid_0x00000000_0x0000CD87_phys_0_eng_3_engtype_3D)\Utilization Percentage" queryTableFieldId="58"/>
    <tableColumn id="59" xr3:uid="{175D8277-1CB7-44C3-A28B-E366843B7459}" uniqueName="59" name="\\DESKTOP-JULIA\GPU Engine(pid_4_luid_0x00000000_0x0000CD87_phys_0_eng_2_engtype_3D)\Utilization Percentage" queryTableFieldId="59"/>
    <tableColumn id="60" xr3:uid="{FA153336-B77C-47A9-A6B7-207AE91AE396}" uniqueName="60" name="\\DESKTOP-JULIA\GPU Engine(pid_4_luid_0x00000000_0x0000CD87_phys_0_eng_1_engtype_3D)\Utilization Percentage" queryTableFieldId="60"/>
    <tableColumn id="61" xr3:uid="{B1EDE456-0E47-4722-AFCB-78877A7A16BF}" uniqueName="61" name="\\DESKTOP-JULIA\GPU Engine(pid_4_luid_0x00000000_0x0000CD87_phys_0_eng_0_engtype_3D)\Utilization Percentage" queryTableFieldId="61"/>
    <tableColumn id="62" xr3:uid="{11D41BF6-BAFD-47D5-8F72-FE03AED61802}" uniqueName="62" name="\\DESKTOP-JULIA\GPU Engine(pid_4_luid_0x00000000_0x0000A993_phys_0_eng_8_engtype_VR)\Utilization Percentage" queryTableFieldId="62"/>
    <tableColumn id="63" xr3:uid="{7F2A51E9-D0A1-4771-91C2-F2DE3003E298}" uniqueName="63" name="\\DESKTOP-JULIA\GPU Engine(pid_4_luid_0x00000000_0x0000A993_phys_0_eng_7_engtype_VideoEncode)\Utilization Percentage" queryTableFieldId="63"/>
    <tableColumn id="64" xr3:uid="{32162377-9FD3-463D-87C1-1569CE9E14CA}" uniqueName="64" name="\\DESKTOP-JULIA\GPU Engine(pid_4_luid_0x00000000_0x0000A993_phys_0_eng_6_engtype_Security)\Utilization Percentage" queryTableFieldId="64"/>
    <tableColumn id="65" xr3:uid="{F351167F-B422-4668-9A96-D1B4B0D61167}" uniqueName="65" name="\\DESKTOP-JULIA\GPU Engine(pid_4_luid_0x00000000_0x0000A993_phys_0_eng_5_engtype_Copy)\Utilization Percentage" queryTableFieldId="65"/>
    <tableColumn id="66" xr3:uid="{F7B794D2-FE80-417F-974C-918AD95663A0}" uniqueName="66" name="\\DESKTOP-JULIA\GPU Engine(pid_4_luid_0x00000000_0x0000A993_phys_0_eng_4_engtype_Copy)\Utilization Percentage" queryTableFieldId="66"/>
    <tableColumn id="67" xr3:uid="{C8A65001-0B91-47D7-A9EA-4EBE020C651E}" uniqueName="67" name="\\DESKTOP-JULIA\GPU Engine(pid_4_luid_0x00000000_0x0000A993_phys_0_eng_3_engtype_Copy)\Utilization Percentage" queryTableFieldId="67" dataDxfId="119"/>
    <tableColumn id="68" xr3:uid="{8207FF28-F176-43F3-A5B5-ACC2B3D6231F}" uniqueName="68" name="\\DESKTOP-JULIA\GPU Engine(pid_4_luid_0x00000000_0x0000A993_phys_0_eng_2_engtype_VideoDecode)\Utilization Percentage" queryTableFieldId="68"/>
    <tableColumn id="69" xr3:uid="{DB521171-B2D8-4F42-B7F7-BC549487550D}" uniqueName="69" name="\\DESKTOP-JULIA\GPU Engine(pid_4_luid_0x00000000_0x0000A993_phys_0_eng_1_engtype_LegacyOverlay)\Utilization Percentage" queryTableFieldId="69"/>
    <tableColumn id="70" xr3:uid="{FE8B950A-D469-4C78-90AB-2E9B88511AF8}" uniqueName="70" name="\\DESKTOP-JULIA\GPU Engine(pid_4_luid_0x00000000_0x0000A993_phys_0_eng_0_engtype_3D)\Utilization Percentage" queryTableFieldId="70"/>
    <tableColumn id="71" xr3:uid="{E2C261C8-0A8B-473C-ACA7-376136C8F0E1}" uniqueName="71" name="\\DESKTOP-JULIA\GPU Engine(pid_4904_luid_0x00000000_0x0000CD87_phys_0_eng_4_engtype_3D)\Utilization Percentage" queryTableFieldId="71"/>
    <tableColumn id="72" xr3:uid="{4A22E8B2-9B53-4A6B-9726-5E7D033FF194}" uniqueName="72" name="\\DESKTOP-JULIA\GPU Engine(pid_4904_luid_0x00000000_0x0000CD87_phys_0_eng_3_engtype_3D)\Utilization Percentage" queryTableFieldId="72"/>
    <tableColumn id="73" xr3:uid="{7656DFB1-0DE8-45C5-94EA-69C8E9894C01}" uniqueName="73" name="\\DESKTOP-JULIA\GPU Engine(pid_4904_luid_0x00000000_0x0000CD87_phys_0_eng_2_engtype_3D)\Utilization Percentage" queryTableFieldId="73"/>
    <tableColumn id="74" xr3:uid="{2389431A-8980-42C9-B64F-8ADB0DF95B61}" uniqueName="74" name="\\DESKTOP-JULIA\GPU Engine(pid_4904_luid_0x00000000_0x0000CD87_phys_0_eng_1_engtype_3D)\Utilization Percentage" queryTableFieldId="74"/>
    <tableColumn id="75" xr3:uid="{4BFD07C4-7240-4093-9D27-743FD6868D27}" uniqueName="75" name="\\DESKTOP-JULIA\GPU Engine(pid_4904_luid_0x00000000_0x0000CD87_phys_0_eng_0_engtype_3D)\Utilization Percentage" queryTableFieldId="75"/>
    <tableColumn id="76" xr3:uid="{62F9E97B-8801-4F10-841B-A4848348EAAB}" uniqueName="76" name="\\DESKTOP-JULIA\GPU Engine(pid_4904_luid_0x00000000_0x0000A993_phys_0_eng_8_engtype_VR)\Utilization Percentage" queryTableFieldId="76"/>
    <tableColumn id="77" xr3:uid="{CF2CC5B2-421F-44FF-B06F-CB5A5A8646A7}" uniqueName="77" name="\\DESKTOP-JULIA\GPU Engine(pid_4904_luid_0x00000000_0x0000A993_phys_0_eng_7_engtype_VideoEncode)\Utilization Percentage" queryTableFieldId="77"/>
    <tableColumn id="78" xr3:uid="{DB0F07EB-27AC-4718-B0A1-D3420F8F95FF}" uniqueName="78" name="\\DESKTOP-JULIA\GPU Engine(pid_4904_luid_0x00000000_0x0000A993_phys_0_eng_6_engtype_Security)\Utilization Percentage" queryTableFieldId="78"/>
    <tableColumn id="79" xr3:uid="{95A4326F-9271-4BD9-A8CD-6EF575FED40C}" uniqueName="79" name="\\DESKTOP-JULIA\GPU Engine(pid_4904_luid_0x00000000_0x0000A993_phys_0_eng_5_engtype_Copy)\Utilization Percentage" queryTableFieldId="79"/>
    <tableColumn id="80" xr3:uid="{0EC8D23B-92BD-4F8A-A465-7820BB185693}" uniqueName="80" name="\\DESKTOP-JULIA\GPU Engine(pid_4904_luid_0x00000000_0x0000A993_phys_0_eng_4_engtype_Copy)\Utilization Percentage" queryTableFieldId="80" dataDxfId="118"/>
    <tableColumn id="81" xr3:uid="{24E62DD6-B15A-4D07-8AB0-C1343CF0826E}" uniqueName="81" name="\\DESKTOP-JULIA\GPU Engine(pid_4904_luid_0x00000000_0x0000A993_phys_0_eng_3_engtype_Copy)\Utilization Percentage" queryTableFieldId="81"/>
    <tableColumn id="82" xr3:uid="{DB6662E8-C0B9-4A16-B688-3F59A2F7340F}" uniqueName="82" name="\\DESKTOP-JULIA\GPU Engine(pid_4904_luid_0x00000000_0x0000A993_phys_0_eng_2_engtype_VideoDecode)\Utilization Percentage" queryTableFieldId="82"/>
    <tableColumn id="83" xr3:uid="{7F1FEB57-E6D7-4B99-AABE-CACC30E642B2}" uniqueName="83" name="\\DESKTOP-JULIA\GPU Engine(pid_4904_luid_0x00000000_0x0000A993_phys_0_eng_1_engtype_LegacyOverlay)\Utilization Percentage" queryTableFieldId="83"/>
    <tableColumn id="84" xr3:uid="{02726D94-D11F-449E-9F05-FF2EC7B07FDA}" uniqueName="84" name="\\DESKTOP-JULIA\GPU Engine(pid_4904_luid_0x00000000_0x0000A993_phys_0_eng_0_engtype_3D)\Utilization Percentage" queryTableFieldId="84" dataDxfId="117"/>
    <tableColumn id="85" xr3:uid="{8D5AD610-5A5E-40C6-8EEA-65D5547C2B05}" uniqueName="85" name="\\DESKTOP-JULIA\GPU Engine(pid_19408_luid_0x00000000_0x0000CD87_phys_0_eng_4_engtype_3D)\Utilization Percentage" queryTableFieldId="85"/>
    <tableColumn id="86" xr3:uid="{0EBBD692-70D9-4344-9244-044AB3BD731A}" uniqueName="86" name="\\DESKTOP-JULIA\GPU Engine(pid_19408_luid_0x00000000_0x0000CD87_phys_0_eng_3_engtype_3D)\Utilization Percentage" queryTableFieldId="86"/>
    <tableColumn id="87" xr3:uid="{8FDC53F1-FDE9-4DA3-BB6B-41C8C02FB012}" uniqueName="87" name="\\DESKTOP-JULIA\GPU Engine(pid_19408_luid_0x00000000_0x0000CD87_phys_0_eng_2_engtype_3D)\Utilization Percentage" queryTableFieldId="87"/>
    <tableColumn id="88" xr3:uid="{87F90376-3CFF-45C4-8DE1-32C44CDAAC82}" uniqueName="88" name="\\DESKTOP-JULIA\GPU Engine(pid_19408_luid_0x00000000_0x0000CD87_phys_0_eng_1_engtype_3D)\Utilization Percentage" queryTableFieldId="88"/>
    <tableColumn id="89" xr3:uid="{28FB4538-698C-40E5-9AD9-6930BF01FD77}" uniqueName="89" name="\\DESKTOP-JULIA\GPU Engine(pid_19408_luid_0x00000000_0x0000CD87_phys_0_eng_0_engtype_3D)\Utilization Percentage" queryTableFieldId="89"/>
    <tableColumn id="90" xr3:uid="{91DE52AA-BA67-47FC-A483-5609B44A1C99}" uniqueName="90" name="\\DESKTOP-JULIA\GPU Engine(pid_18968_luid_0x00000000_0x0000A993_phys_0_eng_8_engtype_VR)\Utilization Percentage" queryTableFieldId="90"/>
    <tableColumn id="91" xr3:uid="{DC9309FE-5D9F-4B16-A88E-2965C4BE5C66}" uniqueName="91" name="\\DESKTOP-JULIA\GPU Engine(pid_18968_luid_0x00000000_0x0000A993_phys_0_eng_7_engtype_VideoEncode)\Utilization Percentage" queryTableFieldId="91"/>
    <tableColumn id="92" xr3:uid="{DD8D6721-3847-4966-BB35-406352A5EB48}" uniqueName="92" name="\\DESKTOP-JULIA\GPU Engine(pid_18968_luid_0x00000000_0x0000A993_phys_0_eng_6_engtype_Security)\Utilization Percentage" queryTableFieldId="92"/>
    <tableColumn id="93" xr3:uid="{EC616887-AB78-4938-93A8-EE59A06B10B6}" uniqueName="93" name="\\DESKTOP-JULIA\GPU Engine(pid_18968_luid_0x00000000_0x0000A993_phys_0_eng_5_engtype_Copy)\Utilization Percentage" queryTableFieldId="93"/>
    <tableColumn id="94" xr3:uid="{3D03D885-4884-4445-8D82-D12E36A6E952}" uniqueName="94" name="\\DESKTOP-JULIA\GPU Engine(pid_18968_luid_0x00000000_0x0000A993_phys_0_eng_4_engtype_Copy)\Utilization Percentage" queryTableFieldId="94" dataDxfId="116"/>
    <tableColumn id="95" xr3:uid="{098E9E9D-4874-4F04-AFF6-41D7901A2439}" uniqueName="95" name="\\DESKTOP-JULIA\GPU Engine(pid_18968_luid_0x00000000_0x0000A993_phys_0_eng_3_engtype_Copy)\Utilization Percentage" queryTableFieldId="95"/>
    <tableColumn id="96" xr3:uid="{F82DD112-F2B2-4F34-A5E0-2D7FD9F6A9C4}" uniqueName="96" name="\\DESKTOP-JULIA\GPU Engine(pid_18968_luid_0x00000000_0x0000A993_phys_0_eng_2_engtype_VideoDecode)\Utilization Percentage" queryTableFieldId="96"/>
    <tableColumn id="97" xr3:uid="{BA92C9B9-2908-4285-8833-CB6FBEC39728}" uniqueName="97" name="\\DESKTOP-JULIA\GPU Engine(pid_18968_luid_0x00000000_0x0000A993_phys_0_eng_1_engtype_LegacyOverlay)\Utilization Percentage" queryTableFieldId="97"/>
    <tableColumn id="98" xr3:uid="{3BEE94C6-EBBC-46C5-80F4-EC6A6C0E5ACF}" uniqueName="98" name="\\DESKTOP-JULIA\GPU Engine(pid_18968_luid_0x00000000_0x0000A993_phys_0_eng_0_engtype_3D)\Utilization Percentage" queryTableFieldId="98" dataDxfId="115"/>
    <tableColumn id="99" xr3:uid="{C6ED75A9-E468-4C70-969B-EDAA0F802AB5}" uniqueName="99" name="\\DESKTOP-JULIA\GPU Engine(pid_18452_luid_0x00000000_0x0000A993_phys_0_eng_8_engtype_VR)\Utilization Percentage" queryTableFieldId="99"/>
    <tableColumn id="100" xr3:uid="{24466DB2-DE0C-4D60-B14B-53D76CD0BF1D}" uniqueName="100" name="\\DESKTOP-JULIA\GPU Engine(pid_18452_luid_0x00000000_0x0000A993_phys_0_eng_7_engtype_VideoEncode)\Utilization Percentage" queryTableFieldId="100"/>
    <tableColumn id="101" xr3:uid="{7E8C3101-220E-41BD-B303-746AFA090B19}" uniqueName="101" name="\\DESKTOP-JULIA\GPU Engine(pid_18452_luid_0x00000000_0x0000A993_phys_0_eng_6_engtype_Security)\Utilization Percentage" queryTableFieldId="101"/>
    <tableColumn id="102" xr3:uid="{36491A52-49B1-4806-B97B-1C2AAEB11D11}" uniqueName="102" name="\\DESKTOP-JULIA\GPU Engine(pid_18452_luid_0x00000000_0x0000A993_phys_0_eng_5_engtype_Copy)\Utilization Percentage" queryTableFieldId="102"/>
    <tableColumn id="103" xr3:uid="{32BD1DB0-381B-427C-ABD9-09C400775F2A}" uniqueName="103" name="\\DESKTOP-JULIA\GPU Engine(pid_18452_luid_0x00000000_0x0000A993_phys_0_eng_4_engtype_Copy)\Utilization Percentage" queryTableFieldId="103"/>
    <tableColumn id="104" xr3:uid="{8083B92B-C184-4A58-A9A5-1E1242C08EBD}" uniqueName="104" name="\\DESKTOP-JULIA\GPU Engine(pid_18452_luid_0x00000000_0x0000A993_phys_0_eng_3_engtype_Copy)\Utilization Percentage" queryTableFieldId="104"/>
    <tableColumn id="105" xr3:uid="{B3753FD8-32AB-4879-96BC-BA385E08740E}" uniqueName="105" name="\\DESKTOP-JULIA\GPU Engine(pid_18452_luid_0x00000000_0x0000A993_phys_0_eng_2_engtype_VideoDecode)\Utilization Percentage" queryTableFieldId="105"/>
    <tableColumn id="106" xr3:uid="{EF1DE45D-CB71-4D2F-BFAC-746A1B875DCC}" uniqueName="106" name="\\DESKTOP-JULIA\GPU Engine(pid_18452_luid_0x00000000_0x0000A993_phys_0_eng_1_engtype_LegacyOverlay)\Utilization Percentage" queryTableFieldId="106"/>
    <tableColumn id="107" xr3:uid="{9E680ACF-6EAB-4C71-8562-5878292A26A8}" uniqueName="107" name="\\DESKTOP-JULIA\GPU Engine(pid_18452_luid_0x00000000_0x0000A993_phys_0_eng_0_engtype_3D)\Utilization Percentage" queryTableFieldId="107" dataDxfId="114"/>
    <tableColumn id="108" xr3:uid="{A78B17EF-3043-4469-AAB8-3A938BEB40C4}" uniqueName="108" name="\\DESKTOP-JULIA\GPU Engine(pid_1740_luid_0x00000000_0x0000CD87_phys_0_eng_4_engtype_3D)\Utilization Percentage" queryTableFieldId="108"/>
    <tableColumn id="109" xr3:uid="{2BDA8CAE-C8DF-402D-A40F-6C624ACD8810}" uniqueName="109" name="\\DESKTOP-JULIA\GPU Engine(pid_1740_luid_0x00000000_0x0000CD87_phys_0_eng_3_engtype_3D)\Utilization Percentage" queryTableFieldId="109"/>
    <tableColumn id="110" xr3:uid="{F416A174-77AE-4AD9-ADE0-6CFA80395F8D}" uniqueName="110" name="\\DESKTOP-JULIA\GPU Engine(pid_1740_luid_0x00000000_0x0000CD87_phys_0_eng_2_engtype_3D)\Utilization Percentage" queryTableFieldId="110"/>
    <tableColumn id="111" xr3:uid="{60E0A13C-1DF9-4560-AAD9-DEEAE50FACA0}" uniqueName="111" name="\\DESKTOP-JULIA\GPU Engine(pid_1740_luid_0x00000000_0x0000CD87_phys_0_eng_1_engtype_3D)\Utilization Percentage" queryTableFieldId="111"/>
    <tableColumn id="112" xr3:uid="{DDED5223-B64B-4351-ACED-3AEEB3EEE0AF}" uniqueName="112" name="\\DESKTOP-JULIA\GPU Engine(pid_1740_luid_0x00000000_0x0000CD87_phys_0_eng_0_engtype_3D)\Utilization Percentage" queryTableFieldId="112"/>
    <tableColumn id="113" xr3:uid="{E26D6C5A-96B3-44C8-A423-E8A8DD93EEE5}" uniqueName="113" name="\\DESKTOP-JULIA\GPU Engine(pid_1740_luid_0x00000000_0x0000A993_phys_0_eng_8_engtype_VR)\Utilization Percentage" queryTableFieldId="113"/>
    <tableColumn id="114" xr3:uid="{E9BD0A7D-0C79-40DA-A9E0-9163747AFD69}" uniqueName="114" name="\\DESKTOP-JULIA\GPU Engine(pid_1740_luid_0x00000000_0x0000A993_phys_0_eng_7_engtype_VideoEncode)\Utilization Percentage" queryTableFieldId="114"/>
    <tableColumn id="115" xr3:uid="{C905636C-77D7-4C0E-9447-410D97FBE871}" uniqueName="115" name="\\DESKTOP-JULIA\GPU Engine(pid_1740_luid_0x00000000_0x0000A993_phys_0_eng_6_engtype_Security)\Utilization Percentage" queryTableFieldId="115"/>
    <tableColumn id="116" xr3:uid="{177EE3D6-CF8C-42E0-9C08-1A1E33B7A36B}" uniqueName="116" name="\\DESKTOP-JULIA\GPU Engine(pid_1740_luid_0x00000000_0x0000A993_phys_0_eng_5_engtype_Copy)\Utilization Percentage" queryTableFieldId="116"/>
    <tableColumn id="117" xr3:uid="{1077F124-1560-431B-94A6-9C763FEF5B57}" uniqueName="117" name="\\DESKTOP-JULIA\GPU Engine(pid_1740_luid_0x00000000_0x0000A993_phys_0_eng_4_engtype_Copy)\Utilization Percentage" queryTableFieldId="117" dataDxfId="113"/>
    <tableColumn id="118" xr3:uid="{830E3E90-58D7-4B62-9905-BB95D027052F}" uniqueName="118" name="\\DESKTOP-JULIA\GPU Engine(pid_1740_luid_0x00000000_0x0000A993_phys_0_eng_3_engtype_Copy)\Utilization Percentage" queryTableFieldId="118"/>
    <tableColumn id="119" xr3:uid="{7DC75C4D-2685-443C-9260-6BA907300D72}" uniqueName="119" name="\\DESKTOP-JULIA\GPU Engine(pid_1740_luid_0x00000000_0x0000A993_phys_0_eng_2_engtype_VideoDecode)\Utilization Percentage" queryTableFieldId="119"/>
    <tableColumn id="120" xr3:uid="{363ABD8B-B6C0-45E5-9837-EA6167DF7E1B}" uniqueName="120" name="\\DESKTOP-JULIA\GPU Engine(pid_1740_luid_0x00000000_0x0000A993_phys_0_eng_1_engtype_LegacyOverlay)\Utilization Percentage" queryTableFieldId="120"/>
    <tableColumn id="121" xr3:uid="{3606F356-19F8-4A96-95FB-4C689C216E23}" uniqueName="121" name="\\DESKTOP-JULIA\GPU Engine(pid_1740_luid_0x00000000_0x0000A993_phys_0_eng_0_engtype_3D)\Utilization Percentage" queryTableFieldId="121" dataDxfId="112"/>
    <tableColumn id="122" xr3:uid="{1A301027-3B83-4E8F-BDC8-BB311FC9D4BE}" uniqueName="122" name="\\DESKTOP-JULIA\GPU Engine(pid_17168_luid_0x00000000_0x0000A993_phys_0_eng_8_engtype_VR)\Utilization Percentage" queryTableFieldId="122"/>
    <tableColumn id="123" xr3:uid="{FD83E0D2-09B2-4231-A05F-FE185DD45BA9}" uniqueName="123" name="\\DESKTOP-JULIA\GPU Engine(pid_17168_luid_0x00000000_0x0000A993_phys_0_eng_7_engtype_VideoEncode)\Utilization Percentage" queryTableFieldId="123"/>
    <tableColumn id="124" xr3:uid="{5A38990B-C6F6-4951-A912-AC45E9EB75EE}" uniqueName="124" name="\\DESKTOP-JULIA\GPU Engine(pid_17168_luid_0x00000000_0x0000A993_phys_0_eng_6_engtype_Security)\Utilization Percentage" queryTableFieldId="124"/>
    <tableColumn id="125" xr3:uid="{B7B5EAAC-7220-418C-94A9-913DF10D2CBA}" uniqueName="125" name="\\DESKTOP-JULIA\GPU Engine(pid_17168_luid_0x00000000_0x0000A993_phys_0_eng_5_engtype_Copy)\Utilization Percentage" queryTableFieldId="125"/>
    <tableColumn id="126" xr3:uid="{8A4B2771-E2FA-4853-A6AE-E73B285EB9AE}" uniqueName="126" name="\\DESKTOP-JULIA\GPU Engine(pid_17168_luid_0x00000000_0x0000A993_phys_0_eng_4_engtype_Copy)\Utilization Percentage" queryTableFieldId="126"/>
    <tableColumn id="127" xr3:uid="{32D9FE7F-113B-4723-A41C-B6C981105848}" uniqueName="127" name="\\DESKTOP-JULIA\GPU Engine(pid_17168_luid_0x00000000_0x0000A993_phys_0_eng_3_engtype_Copy)\Utilization Percentage" queryTableFieldId="127"/>
    <tableColumn id="128" xr3:uid="{7F5EA13D-E17D-454A-B7BD-5F5587C4E10C}" uniqueName="128" name="\\DESKTOP-JULIA\GPU Engine(pid_17168_luid_0x00000000_0x0000A993_phys_0_eng_2_engtype_VideoDecode)\Utilization Percentage" queryTableFieldId="128"/>
    <tableColumn id="129" xr3:uid="{7A0C5AB4-FE37-4EDA-B1DB-8149FA9877B0}" uniqueName="129" name="\\DESKTOP-JULIA\GPU Engine(pid_17168_luid_0x00000000_0x0000A993_phys_0_eng_1_engtype_LegacyOverlay)\Utilization Percentage" queryTableFieldId="129"/>
    <tableColumn id="130" xr3:uid="{B0CFE144-4A9B-47CD-B6C4-EAE9D06E720A}" uniqueName="130" name="\\DESKTOP-JULIA\GPU Engine(pid_17168_luid_0x00000000_0x0000A993_phys_0_eng_0_engtype_3D)\Utilization Percentage" queryTableFieldId="130"/>
    <tableColumn id="131" xr3:uid="{C4F8DB0A-B73F-4ED0-9300-CCA82012E472}" uniqueName="131" name="\\DESKTOP-JULIA\GPU Engine(pid_16856_luid_0x00000000_0x0000A993_phys_0_eng_8_engtype_VR)\Utilization Percentage" queryTableFieldId="131"/>
    <tableColumn id="132" xr3:uid="{3E3428B8-05D9-4EFD-9424-5C1A2AA40C10}" uniqueName="132" name="\\DESKTOP-JULIA\GPU Engine(pid_16856_luid_0x00000000_0x0000A993_phys_0_eng_7_engtype_VideoEncode)\Utilization Percentage" queryTableFieldId="132"/>
    <tableColumn id="133" xr3:uid="{CB00A308-DD20-449C-9BD2-23CF68AF3399}" uniqueName="133" name="\\DESKTOP-JULIA\GPU Engine(pid_16856_luid_0x00000000_0x0000A993_phys_0_eng_6_engtype_Security)\Utilization Percentage" queryTableFieldId="133"/>
    <tableColumn id="134" xr3:uid="{4A760B55-4158-41F6-9C9C-35F4A2221AEA}" uniqueName="134" name="\\DESKTOP-JULIA\GPU Engine(pid_16856_luid_0x00000000_0x0000A993_phys_0_eng_5_engtype_Copy)\Utilization Percentage" queryTableFieldId="134"/>
    <tableColumn id="135" xr3:uid="{9C231FBF-E93B-4CA3-A430-6A97CDD7857E}" uniqueName="135" name="\\DESKTOP-JULIA\GPU Engine(pid_16856_luid_0x00000000_0x0000A993_phys_0_eng_4_engtype_Copy)\Utilization Percentage" queryTableFieldId="135"/>
    <tableColumn id="136" xr3:uid="{D723239F-86E4-4CC5-910C-D8737D125D69}" uniqueName="136" name="\\DESKTOP-JULIA\GPU Engine(pid_16856_luid_0x00000000_0x0000A993_phys_0_eng_3_engtype_Copy)\Utilization Percentage" queryTableFieldId="136"/>
    <tableColumn id="137" xr3:uid="{778C2045-E4B0-4A4F-94F1-B33579606B4B}" uniqueName="137" name="\\DESKTOP-JULIA\GPU Engine(pid_16856_luid_0x00000000_0x0000A993_phys_0_eng_2_engtype_VideoDecode)\Utilization Percentage" queryTableFieldId="137"/>
    <tableColumn id="138" xr3:uid="{00F4E1A8-8836-4DEA-A09A-F3CE07A845A1}" uniqueName="138" name="\\DESKTOP-JULIA\GPU Engine(pid_16856_luid_0x00000000_0x0000A993_phys_0_eng_1_engtype_LegacyOverlay)\Utilization Percentage" queryTableFieldId="138"/>
    <tableColumn id="139" xr3:uid="{DBF93180-04E5-4B35-BC08-5D30EE9D56AB}" uniqueName="139" name="\\DESKTOP-JULIA\GPU Engine(pid_16856_luid_0x00000000_0x0000A993_phys_0_eng_0_engtype_3D)\Utilization Percentage" queryTableFieldId="139"/>
    <tableColumn id="140" xr3:uid="{7A1B5519-883E-4670-8A8E-0430D698CCBB}" uniqueName="140" name="\\DESKTOP-JULIA\GPU Engine(pid_14948_luid_0x00000000_0x0000CD87_phys_0_eng_4_engtype_3D)\Utilization Percentage" queryTableFieldId="140"/>
    <tableColumn id="141" xr3:uid="{5653DF70-0FAE-4344-AC8D-F7A732DEB24F}" uniqueName="141" name="\\DESKTOP-JULIA\GPU Engine(pid_14948_luid_0x00000000_0x0000CD87_phys_0_eng_3_engtype_3D)\Utilization Percentage" queryTableFieldId="141"/>
    <tableColumn id="142" xr3:uid="{48CEEF7B-4F4D-4EAA-A3EE-39CE09B800D2}" uniqueName="142" name="\\DESKTOP-JULIA\GPU Engine(pid_14948_luid_0x00000000_0x0000CD87_phys_0_eng_2_engtype_3D)\Utilization Percentage" queryTableFieldId="142"/>
    <tableColumn id="143" xr3:uid="{24727F91-FA06-4324-B971-01B3140F9769}" uniqueName="143" name="\\DESKTOP-JULIA\GPU Engine(pid_14948_luid_0x00000000_0x0000CD87_phys_0_eng_1_engtype_3D)\Utilization Percentage" queryTableFieldId="143"/>
    <tableColumn id="144" xr3:uid="{A528375F-325E-489B-9DE1-F5927444B539}" uniqueName="144" name="\\DESKTOP-JULIA\GPU Engine(pid_14948_luid_0x00000000_0x0000CD87_phys_0_eng_0_engtype_3D)\Utilization Percentage" queryTableFieldId="144"/>
    <tableColumn id="145" xr3:uid="{F8E9E79B-5AFD-4427-ACAC-BF1F65C0C9D3}" uniqueName="145" name="\\DESKTOP-JULIA\GPU Engine(pid_14948_luid_0x00000000_0x0000A993_phys_0_eng_8_engtype_VR)\Utilization Percentage" queryTableFieldId="145"/>
    <tableColumn id="146" xr3:uid="{58DECB8C-C415-4F4B-90F6-8007EE6B1BD6}" uniqueName="146" name="\\DESKTOP-JULIA\GPU Engine(pid_14948_luid_0x00000000_0x0000A993_phys_0_eng_7_engtype_VideoEncode)\Utilization Percentage" queryTableFieldId="146"/>
    <tableColumn id="147" xr3:uid="{F4C29685-5F0A-4E9E-9F04-1DB00FF44417}" uniqueName="147" name="\\DESKTOP-JULIA\GPU Engine(pid_14948_luid_0x00000000_0x0000A993_phys_0_eng_6_engtype_Security)\Utilization Percentage" queryTableFieldId="147"/>
    <tableColumn id="148" xr3:uid="{1FA9BD6A-A448-4FC0-B957-F7815F068E1E}" uniqueName="148" name="\\DESKTOP-JULIA\GPU Engine(pid_14948_luid_0x00000000_0x0000A993_phys_0_eng_5_engtype_Copy)\Utilization Percentage" queryTableFieldId="148"/>
    <tableColumn id="149" xr3:uid="{62741F88-DE9D-4AD4-A211-07B64A064CF6}" uniqueName="149" name="\\DESKTOP-JULIA\GPU Engine(pid_14948_luid_0x00000000_0x0000A993_phys_0_eng_4_engtype_Copy)\Utilization Percentage" queryTableFieldId="149"/>
    <tableColumn id="150" xr3:uid="{609E1191-0861-4E58-B246-253450F3D228}" uniqueName="150" name="\\DESKTOP-JULIA\GPU Engine(pid_14948_luid_0x00000000_0x0000A993_phys_0_eng_3_engtype_Copy)\Utilization Percentage" queryTableFieldId="150"/>
    <tableColumn id="151" xr3:uid="{8637330A-2B04-4ADB-86F8-7AA21C415AB3}" uniqueName="151" name="\\DESKTOP-JULIA\GPU Engine(pid_14948_luid_0x00000000_0x0000A993_phys_0_eng_2_engtype_VideoDecode)\Utilization Percentage" queryTableFieldId="151"/>
    <tableColumn id="152" xr3:uid="{8759B5AA-3D0C-4AB1-B79C-6681CB547509}" uniqueName="152" name="\\DESKTOP-JULIA\GPU Engine(pid_14948_luid_0x00000000_0x0000A993_phys_0_eng_1_engtype_LegacyOverlay)\Utilization Percentage" queryTableFieldId="152"/>
    <tableColumn id="153" xr3:uid="{524B7E7E-0659-4103-BAF3-03DE2B5DAE93}" uniqueName="153" name="\\DESKTOP-JULIA\GPU Engine(pid_14948_luid_0x00000000_0x0000A993_phys_0_eng_0_engtype_3D)\Utilization Percentage" queryTableFieldId="153"/>
    <tableColumn id="154" xr3:uid="{90A5CDEF-E125-49E9-9BE6-66DD897FA644}" uniqueName="154" name="\\DESKTOP-JULIA\GPU Engine(pid_14856_luid_0x00000000_0x0000A993_phys_0_eng_8_engtype_VR)\Utilization Percentage" queryTableFieldId="154"/>
    <tableColumn id="155" xr3:uid="{91A49AEC-8DC1-4E36-9841-C618E233744A}" uniqueName="155" name="\\DESKTOP-JULIA\GPU Engine(pid_14856_luid_0x00000000_0x0000A993_phys_0_eng_7_engtype_VideoEncode)\Utilization Percentage" queryTableFieldId="155"/>
    <tableColumn id="156" xr3:uid="{2EED79CA-6B34-4D5C-A225-75E8A9A9701D}" uniqueName="156" name="\\DESKTOP-JULIA\GPU Engine(pid_14856_luid_0x00000000_0x0000A993_phys_0_eng_6_engtype_Security)\Utilization Percentage" queryTableFieldId="156"/>
    <tableColumn id="157" xr3:uid="{BAD09AA0-6CEF-4F3F-949A-8A152E5435E8}" uniqueName="157" name="\\DESKTOP-JULIA\GPU Engine(pid_14856_luid_0x00000000_0x0000A993_phys_0_eng_5_engtype_Copy)\Utilization Percentage" queryTableFieldId="157"/>
    <tableColumn id="158" xr3:uid="{D96A4814-340E-4CBC-A041-E2FAF1ED63F8}" uniqueName="158" name="\\DESKTOP-JULIA\GPU Engine(pid_14856_luid_0x00000000_0x0000A993_phys_0_eng_4_engtype_Copy)\Utilization Percentage" queryTableFieldId="158"/>
    <tableColumn id="159" xr3:uid="{50E062EE-3BE2-4B53-BFBF-1F3097401E5B}" uniqueName="159" name="\\DESKTOP-JULIA\GPU Engine(pid_14856_luid_0x00000000_0x0000A993_phys_0_eng_3_engtype_Copy)\Utilization Percentage" queryTableFieldId="159"/>
    <tableColumn id="160" xr3:uid="{01AB41BF-424B-4DC6-8CDB-918DC22D7374}" uniqueName="160" name="\\DESKTOP-JULIA\GPU Engine(pid_14856_luid_0x00000000_0x0000A993_phys_0_eng_2_engtype_VideoDecode)\Utilization Percentage" queryTableFieldId="160"/>
    <tableColumn id="161" xr3:uid="{50BCC27D-3052-4F81-BDB1-4CDF6A1A4C2E}" uniqueName="161" name="\\DESKTOP-JULIA\GPU Engine(pid_14856_luid_0x00000000_0x0000A993_phys_0_eng_1_engtype_LegacyOverlay)\Utilization Percentage" queryTableFieldId="161"/>
    <tableColumn id="162" xr3:uid="{0BBA779D-A3CB-4354-A1D4-FD6607B9D20C}" uniqueName="162" name="\\DESKTOP-JULIA\GPU Engine(pid_14856_luid_0x00000000_0x0000A993_phys_0_eng_0_engtype_3D)\Utilization Percentage" queryTableFieldId="162"/>
    <tableColumn id="163" xr3:uid="{A259C8B8-ADCE-46C0-ADF0-DC1009D118E8}" uniqueName="163" name="\\DESKTOP-JULIA\GPU Engine(pid_14620_luid_0x00000000_0x0000CD87_phys_0_eng_4_engtype_3D)\Utilization Percentage" queryTableFieldId="163"/>
    <tableColumn id="164" xr3:uid="{6119A748-C6BF-4094-BE20-D69172825681}" uniqueName="164" name="\\DESKTOP-JULIA\GPU Engine(pid_14620_luid_0x00000000_0x0000CD87_phys_0_eng_3_engtype_3D)\Utilization Percentage" queryTableFieldId="164"/>
    <tableColumn id="165" xr3:uid="{16ECB57E-9AD9-4E44-BAE4-C3F56CE52F9B}" uniqueName="165" name="\\DESKTOP-JULIA\GPU Engine(pid_14620_luid_0x00000000_0x0000CD87_phys_0_eng_2_engtype_3D)\Utilization Percentage" queryTableFieldId="165"/>
    <tableColumn id="166" xr3:uid="{0B6689FE-6CF1-430B-89B1-1D844B17BC1A}" uniqueName="166" name="\\DESKTOP-JULIA\GPU Engine(pid_14620_luid_0x00000000_0x0000CD87_phys_0_eng_1_engtype_3D)\Utilization Percentage" queryTableFieldId="166"/>
    <tableColumn id="167" xr3:uid="{F0983618-B828-4A8E-A969-55F19A11895F}" uniqueName="167" name="\\DESKTOP-JULIA\GPU Engine(pid_14620_luid_0x00000000_0x0000CD87_phys_0_eng_0_engtype_3D)\Utilization Percentage" queryTableFieldId="167"/>
    <tableColumn id="168" xr3:uid="{E587F66F-E814-4B30-B8D7-2EAD89DCBDA6}" uniqueName="168" name="\\DESKTOP-JULIA\GPU Engine(pid_14620_luid_0x00000000_0x0000A993_phys_0_eng_8_engtype_VR)\Utilization Percentage" queryTableFieldId="168"/>
    <tableColumn id="169" xr3:uid="{D09D55C4-27E0-4C87-AFBA-5492D7F40B63}" uniqueName="169" name="\\DESKTOP-JULIA\GPU Engine(pid_14620_luid_0x00000000_0x0000A993_phys_0_eng_7_engtype_VideoEncode)\Utilization Percentage" queryTableFieldId="169"/>
    <tableColumn id="170" xr3:uid="{ADC49ADB-3BBF-4D9F-9B57-8DBDD8EE1276}" uniqueName="170" name="\\DESKTOP-JULIA\GPU Engine(pid_14620_luid_0x00000000_0x0000A993_phys_0_eng_6_engtype_Security)\Utilization Percentage" queryTableFieldId="170"/>
    <tableColumn id="171" xr3:uid="{DF33418F-B0D5-4156-8D71-65C88A73DF8B}" uniqueName="171" name="\\DESKTOP-JULIA\GPU Engine(pid_14620_luid_0x00000000_0x0000A993_phys_0_eng_5_engtype_Copy)\Utilization Percentage" queryTableFieldId="171"/>
    <tableColumn id="172" xr3:uid="{B01D2F60-B68A-4E56-A81E-03C6043FF915}" uniqueName="172" name="\\DESKTOP-JULIA\GPU Engine(pid_14620_luid_0x00000000_0x0000A993_phys_0_eng_4_engtype_Copy)\Utilization Percentage" queryTableFieldId="172"/>
    <tableColumn id="173" xr3:uid="{BBFC99AF-532A-4300-81BC-051ABCE5E031}" uniqueName="173" name="\\DESKTOP-JULIA\GPU Engine(pid_14620_luid_0x00000000_0x0000A993_phys_0_eng_3_engtype_Copy)\Utilization Percentage" queryTableFieldId="173"/>
    <tableColumn id="174" xr3:uid="{E53D2B45-B74F-42EA-AC71-D63D1E22EA5A}" uniqueName="174" name="\\DESKTOP-JULIA\GPU Engine(pid_14620_luid_0x00000000_0x0000A993_phys_0_eng_2_engtype_VideoDecode)\Utilization Percentage" queryTableFieldId="174"/>
    <tableColumn id="175" xr3:uid="{6D16895A-75CA-4099-90DF-5C8A55632CBF}" uniqueName="175" name="\\DESKTOP-JULIA\GPU Engine(pid_14620_luid_0x00000000_0x0000A993_phys_0_eng_1_engtype_LegacyOverlay)\Utilization Percentage" queryTableFieldId="175"/>
    <tableColumn id="176" xr3:uid="{B11660FC-C3C1-415D-9FD1-D991B67764D6}" uniqueName="176" name="\\DESKTOP-JULIA\GPU Engine(pid_14620_luid_0x00000000_0x0000A993_phys_0_eng_0_engtype_3D)\Utilization Percentage" queryTableFieldId="176"/>
    <tableColumn id="177" xr3:uid="{312856F2-319E-4457-AF12-C4C7E8FA1DFA}" uniqueName="177" name="\\DESKTOP-JULIA\GPU Engine(pid_14244_luid_0x00000000_0x0000CD87_phys_0_eng_4_engtype_3D)\Utilization Percentage" queryTableFieldId="177"/>
    <tableColumn id="178" xr3:uid="{369D514E-276D-434E-A80E-D63CF836F424}" uniqueName="178" name="\\DESKTOP-JULIA\GPU Engine(pid_14244_luid_0x00000000_0x0000CD87_phys_0_eng_3_engtype_3D)\Utilization Percentage" queryTableFieldId="178"/>
    <tableColumn id="179" xr3:uid="{20802CCB-C753-4158-B77A-7DBBBA7BF77A}" uniqueName="179" name="\\DESKTOP-JULIA\GPU Engine(pid_14244_luid_0x00000000_0x0000CD87_phys_0_eng_2_engtype_3D)\Utilization Percentage" queryTableFieldId="179"/>
    <tableColumn id="180" xr3:uid="{EA2453B6-0FC2-4050-BAE6-4849A5FAB292}" uniqueName="180" name="\\DESKTOP-JULIA\GPU Engine(pid_14244_luid_0x00000000_0x0000CD87_phys_0_eng_1_engtype_3D)\Utilization Percentage" queryTableFieldId="180"/>
    <tableColumn id="181" xr3:uid="{6F60A713-FFDF-485A-90AE-F52491E1C361}" uniqueName="181" name="\\DESKTOP-JULIA\GPU Engine(pid_14244_luid_0x00000000_0x0000CD87_phys_0_eng_0_engtype_3D)\Utilization Percentage" queryTableFieldId="181"/>
    <tableColumn id="182" xr3:uid="{412F0802-924D-4D3C-AA9C-72B4D21F9C49}" uniqueName="182" name="\\DESKTOP-JULIA\GPU Engine(pid_14244_luid_0x00000000_0x0000A993_phys_0_eng_8_engtype_VR)\Utilization Percentage" queryTableFieldId="182"/>
    <tableColumn id="183" xr3:uid="{72B6580F-8310-42FD-B815-2A59D82A72C3}" uniqueName="183" name="\\DESKTOP-JULIA\GPU Engine(pid_14244_luid_0x00000000_0x0000A993_phys_0_eng_7_engtype_VideoEncode)\Utilization Percentage" queryTableFieldId="183"/>
    <tableColumn id="184" xr3:uid="{6094B8A4-C4F6-4BAF-857E-BA6BAEF8AB5B}" uniqueName="184" name="\\DESKTOP-JULIA\GPU Engine(pid_14244_luid_0x00000000_0x0000A993_phys_0_eng_6_engtype_Security)\Utilization Percentage" queryTableFieldId="184"/>
    <tableColumn id="185" xr3:uid="{26BD4591-4D66-44C9-BC63-E95E2E028E40}" uniqueName="185" name="\\DESKTOP-JULIA\GPU Engine(pid_14244_luid_0x00000000_0x0000A993_phys_0_eng_5_engtype_Copy)\Utilization Percentage" queryTableFieldId="185"/>
    <tableColumn id="186" xr3:uid="{7B313049-319A-4D83-BD02-982B27CF8349}" uniqueName="186" name="\\DESKTOP-JULIA\GPU Engine(pid_14244_luid_0x00000000_0x0000A993_phys_0_eng_4_engtype_Copy)\Utilization Percentage" queryTableFieldId="186"/>
    <tableColumn id="187" xr3:uid="{52A61FB8-8E79-4E9D-ACF1-BE870802D726}" uniqueName="187" name="\\DESKTOP-JULIA\GPU Engine(pid_14244_luid_0x00000000_0x0000A993_phys_0_eng_3_engtype_Copy)\Utilization Percentage" queryTableFieldId="187"/>
    <tableColumn id="188" xr3:uid="{A92F557D-1820-4819-A9C5-C7280F36A606}" uniqueName="188" name="\\DESKTOP-JULIA\GPU Engine(pid_14244_luid_0x00000000_0x0000A993_phys_0_eng_2_engtype_VideoDecode)\Utilization Percentage" queryTableFieldId="188"/>
    <tableColumn id="189" xr3:uid="{44F8A3C8-080B-4E96-ABA9-49A27E78DF99}" uniqueName="189" name="\\DESKTOP-JULIA\GPU Engine(pid_14244_luid_0x00000000_0x0000A993_phys_0_eng_1_engtype_LegacyOverlay)\Utilization Percentage" queryTableFieldId="189"/>
    <tableColumn id="190" xr3:uid="{10D66B6D-44B3-416C-B77D-ED38B8FFCAB6}" uniqueName="190" name="\\DESKTOP-JULIA\GPU Engine(pid_14244_luid_0x00000000_0x0000A993_phys_0_eng_0_engtype_3D)\Utilization Percentage" queryTableFieldId="190"/>
    <tableColumn id="191" xr3:uid="{FBCC9F9E-6E86-431F-8F50-C6DA198EACC1}" uniqueName="191" name="\\DESKTOP-JULIA\GPU Engine(pid_13748_luid_0x00000000_0x0000A993_phys_0_eng_8_engtype_VR)\Utilization Percentage" queryTableFieldId="191"/>
    <tableColumn id="192" xr3:uid="{27F7C728-E18B-4897-8F08-0C9B1DE7B343}" uniqueName="192" name="\\DESKTOP-JULIA\GPU Engine(pid_13748_luid_0x00000000_0x0000A993_phys_0_eng_7_engtype_VideoEncode)\Utilization Percentage" queryTableFieldId="192"/>
    <tableColumn id="193" xr3:uid="{D8FB8CA1-EF92-4E2F-942B-03FF9A8886D9}" uniqueName="193" name="\\DESKTOP-JULIA\GPU Engine(pid_13748_luid_0x00000000_0x0000A993_phys_0_eng_6_engtype_Security)\Utilization Percentage" queryTableFieldId="193"/>
    <tableColumn id="194" xr3:uid="{EB635DFC-D2C3-47EF-81B1-B51580136007}" uniqueName="194" name="\\DESKTOP-JULIA\GPU Engine(pid_13748_luid_0x00000000_0x0000A993_phys_0_eng_5_engtype_Copy)\Utilization Percentage" queryTableFieldId="194"/>
    <tableColumn id="195" xr3:uid="{296DD759-78A5-4DB9-B06D-98D31EB3E6C9}" uniqueName="195" name="\\DESKTOP-JULIA\GPU Engine(pid_13748_luid_0x00000000_0x0000A993_phys_0_eng_4_engtype_Copy)\Utilization Percentage" queryTableFieldId="195"/>
    <tableColumn id="196" xr3:uid="{9227F145-7D65-44B2-82F0-C5A7C2B0C5A0}" uniqueName="196" name="\\DESKTOP-JULIA\GPU Engine(pid_13748_luid_0x00000000_0x0000A993_phys_0_eng_3_engtype_Copy)\Utilization Percentage" queryTableFieldId="196"/>
    <tableColumn id="197" xr3:uid="{F176EFA1-AA45-45C3-AF81-FE38ADE087BC}" uniqueName="197" name="\\DESKTOP-JULIA\GPU Engine(pid_13748_luid_0x00000000_0x0000A993_phys_0_eng_2_engtype_VideoDecode)\Utilization Percentage" queryTableFieldId="197"/>
    <tableColumn id="198" xr3:uid="{2F542ADC-42B1-4A99-B80C-A28A7D4585C4}" uniqueName="198" name="\\DESKTOP-JULIA\GPU Engine(pid_13748_luid_0x00000000_0x0000A993_phys_0_eng_1_engtype_LegacyOverlay)\Utilization Percentage" queryTableFieldId="198"/>
    <tableColumn id="199" xr3:uid="{195FA4C7-5B9F-42F9-AB53-68A701F417F5}" uniqueName="199" name="\\DESKTOP-JULIA\GPU Engine(pid_13748_luid_0x00000000_0x0000A993_phys_0_eng_0_engtype_3D)\Utilization Percentage" queryTableFieldId="199"/>
    <tableColumn id="200" xr3:uid="{43017AB4-5B3E-4442-93BD-85A144D7B00C}" uniqueName="200" name="\\DESKTOP-JULIA\GPU Engine(pid_12124_luid_0x00000000_0x0000A993_phys_0_eng_8_engtype_VR)\Utilization Percentage" queryTableFieldId="200"/>
    <tableColumn id="201" xr3:uid="{FA16ED1B-A04F-45A7-BF84-03C7D7EBBA4E}" uniqueName="201" name="\\DESKTOP-JULIA\GPU Engine(pid_12124_luid_0x00000000_0x0000A993_phys_0_eng_7_engtype_VideoEncode)\Utilization Percentage" queryTableFieldId="201"/>
    <tableColumn id="202" xr3:uid="{EDF75A60-AA7A-4CDD-BBFE-00460DC7E0A6}" uniqueName="202" name="\\DESKTOP-JULIA\GPU Engine(pid_12124_luid_0x00000000_0x0000A993_phys_0_eng_6_engtype_Security)\Utilization Percentage" queryTableFieldId="202"/>
    <tableColumn id="203" xr3:uid="{2FDEBE75-07AD-45CA-820C-56F14749F5D8}" uniqueName="203" name="\\DESKTOP-JULIA\GPU Engine(pid_12124_luid_0x00000000_0x0000A993_phys_0_eng_5_engtype_Copy)\Utilization Percentage" queryTableFieldId="203"/>
    <tableColumn id="204" xr3:uid="{43907629-9F2B-4670-95EA-928BE9EF96B1}" uniqueName="204" name="\\DESKTOP-JULIA\GPU Engine(pid_12124_luid_0x00000000_0x0000A993_phys_0_eng_4_engtype_Copy)\Utilization Percentage" queryTableFieldId="204" dataDxfId="111"/>
    <tableColumn id="205" xr3:uid="{73AFE42B-7934-4D2D-8AAC-E3DE4BB08C26}" uniqueName="205" name="\\DESKTOP-JULIA\GPU Engine(pid_12124_luid_0x00000000_0x0000A993_phys_0_eng_3_engtype_Copy)\Utilization Percentage" queryTableFieldId="205"/>
    <tableColumn id="206" xr3:uid="{BF994E75-5ECD-4C8D-A71F-528764C7ADF0}" uniqueName="206" name="\\DESKTOP-JULIA\GPU Engine(pid_12124_luid_0x00000000_0x0000A993_phys_0_eng_2_engtype_VideoDecode)\Utilization Percentage" queryTableFieldId="206"/>
    <tableColumn id="207" xr3:uid="{E8639B15-B7DE-4D22-8B3F-57DB7E68DD37}" uniqueName="207" name="\\DESKTOP-JULIA\GPU Engine(pid_12124_luid_0x00000000_0x0000A993_phys_0_eng_1_engtype_LegacyOverlay)\Utilization Percentage" queryTableFieldId="207"/>
    <tableColumn id="208" xr3:uid="{9E9E00BD-93FA-483B-8462-993C71C8BEB3}" uniqueName="208" name="\\DESKTOP-JULIA\GPU Engine(pid_12124_luid_0x00000000_0x0000A993_phys_0_eng_0_engtype_3D)\Utilization Percentage" queryTableFieldId="208" dataDxfId="110"/>
    <tableColumn id="209" xr3:uid="{F20FAD42-2BB7-432B-A833-395BCD6F54CB}" uniqueName="209" name="\\DESKTOP-JULIA\GPU Engine(pid_11064_luid_0x00000000_0x0000A993_phys_0_eng_8_engtype_VR)\Utilization Percentage" queryTableFieldId="209"/>
    <tableColumn id="210" xr3:uid="{EF34061C-A9EE-40DA-998C-7D4FFE287270}" uniqueName="210" name="\\DESKTOP-JULIA\GPU Engine(pid_11064_luid_0x00000000_0x0000A993_phys_0_eng_7_engtype_VideoEncode)\Utilization Percentage" queryTableFieldId="210"/>
    <tableColumn id="211" xr3:uid="{D92DDF80-1FD2-40D1-832F-2D0D7A33D5EB}" uniqueName="211" name="\\DESKTOP-JULIA\GPU Engine(pid_11064_luid_0x00000000_0x0000A993_phys_0_eng_6_engtype_Security)\Utilization Percentage" queryTableFieldId="211"/>
    <tableColumn id="212" xr3:uid="{C06E97CC-26E7-4317-B303-C04E50282A78}" uniqueName="212" name="\\DESKTOP-JULIA\GPU Engine(pid_11064_luid_0x00000000_0x0000A993_phys_0_eng_5_engtype_Copy)\Utilization Percentage" queryTableFieldId="212"/>
    <tableColumn id="213" xr3:uid="{983E1849-A73D-4E33-BACF-B43B646A0670}" uniqueName="213" name="\\DESKTOP-JULIA\GPU Engine(pid_11064_luid_0x00000000_0x0000A993_phys_0_eng_4_engtype_Copy)\Utilization Percentage" queryTableFieldId="213"/>
    <tableColumn id="214" xr3:uid="{B78A7A5F-6037-464F-998D-DAD782F0E884}" uniqueName="214" name="\\DESKTOP-JULIA\GPU Engine(pid_11064_luid_0x00000000_0x0000A993_phys_0_eng_3_engtype_Copy)\Utilization Percentage" queryTableFieldId="214"/>
    <tableColumn id="215" xr3:uid="{60B17BCA-7827-44E6-82B2-F9914A618A60}" uniqueName="215" name="\\DESKTOP-JULIA\GPU Engine(pid_11064_luid_0x00000000_0x0000A993_phys_0_eng_2_engtype_VideoDecode)\Utilization Percentage" queryTableFieldId="215"/>
    <tableColumn id="216" xr3:uid="{CA5DD4E0-FF31-4FCB-BD4D-A08BC65A1449}" uniqueName="216" name="\\DESKTOP-JULIA\GPU Engine(pid_11064_luid_0x00000000_0x0000A993_phys_0_eng_1_engtype_LegacyOverlay)\Utilization Percentage" queryTableFieldId="216"/>
    <tableColumn id="217" xr3:uid="{0B1B40F8-5BE9-463E-9E7D-FA645370DFBA}" uniqueName="217" name="\\DESKTOP-JULIA\GPU Engine(pid_11064_luid_0x00000000_0x0000A993_phys_0_eng_0_engtype_3D)\Utilization Percentage" queryTableFieldId="217"/>
    <tableColumn id="218" xr3:uid="{215DEEF2-1F1B-4D21-BFBF-9A0623EEFB8D}" uniqueName="218" name="\\DESKTOP-JULIA\GPU Engine(pid_10464_luid_0x00000000_0x0000A993_phys_0_eng_8_engtype_VR)\Utilization Percentage" queryTableFieldId="218"/>
    <tableColumn id="219" xr3:uid="{8F9B2032-BFC8-414D-902B-AA36886541C9}" uniqueName="219" name="\\DESKTOP-JULIA\GPU Engine(pid_10464_luid_0x00000000_0x0000A993_phys_0_eng_7_engtype_VideoEncode)\Utilization Percentage" queryTableFieldId="219"/>
    <tableColumn id="220" xr3:uid="{1CC5B824-2E64-44F5-BA6C-E265C7579D19}" uniqueName="220" name="\\DESKTOP-JULIA\GPU Engine(pid_10464_luid_0x00000000_0x0000A993_phys_0_eng_6_engtype_Security)\Utilization Percentage" queryTableFieldId="220"/>
    <tableColumn id="221" xr3:uid="{5848C739-4DBC-4DC9-92C1-1F00515055FA}" uniqueName="221" name="\\DESKTOP-JULIA\GPU Engine(pid_10464_luid_0x00000000_0x0000A993_phys_0_eng_5_engtype_Copy)\Utilization Percentage" queryTableFieldId="221"/>
    <tableColumn id="222" xr3:uid="{7C903082-4453-4DAA-8F63-D011D3593AAA}" uniqueName="222" name="\\DESKTOP-JULIA\GPU Engine(pid_10464_luid_0x00000000_0x0000A993_phys_0_eng_4_engtype_Copy)\Utilization Percentage" queryTableFieldId="222"/>
    <tableColumn id="223" xr3:uid="{4C1C972F-7C31-406F-947F-6F3B1378B84D}" uniqueName="223" name="\\DESKTOP-JULIA\GPU Engine(pid_10464_luid_0x00000000_0x0000A993_phys_0_eng_3_engtype_Copy)\Utilization Percentage" queryTableFieldId="223"/>
    <tableColumn id="224" xr3:uid="{7CC7C867-028B-4450-88F7-10542CD078CE}" uniqueName="224" name="\\DESKTOP-JULIA\GPU Engine(pid_10464_luid_0x00000000_0x0000A993_phys_0_eng_2_engtype_VideoDecode)\Utilization Percentage" queryTableFieldId="224"/>
    <tableColumn id="225" xr3:uid="{D61B0696-24D9-4AE2-A4DC-4C56B6FE69D4}" uniqueName="225" name="\\DESKTOP-JULIA\GPU Engine(pid_10464_luid_0x00000000_0x0000A993_phys_0_eng_1_engtype_LegacyOverlay)\Utilization Percentage" queryTableFieldId="225"/>
    <tableColumn id="226" xr3:uid="{14D9936E-F65D-4C5F-961B-F20A4DA1A5AA}" uniqueName="226" name="\\DESKTOP-JULIA\GPU Engine(pid_10464_luid_0x00000000_0x0000A993_phys_0_eng_0_engtype_3D)\Utilization Percentage" queryTableFieldId="226"/>
    <tableColumn id="227" xr3:uid="{3BD6B71A-EC5C-4EAE-AEBB-84A90C947CC8}" uniqueName="227" name="\\DESKTOP-JULIA\GPU Engine(pid_10000_luid_0x00000000_0x0000A993_phys_0_eng_8_engtype_VR)\Utilization Percentage" queryTableFieldId="227"/>
    <tableColumn id="228" xr3:uid="{3D23872C-74E2-4AF9-A478-802EB4423142}" uniqueName="228" name="\\DESKTOP-JULIA\GPU Engine(pid_10000_luid_0x00000000_0x0000A993_phys_0_eng_7_engtype_VideoEncode)\Utilization Percentage" queryTableFieldId="228"/>
    <tableColumn id="229" xr3:uid="{2F096735-A530-48FE-9992-8810A99A59F2}" uniqueName="229" name="\\DESKTOP-JULIA\GPU Engine(pid_10000_luid_0x00000000_0x0000A993_phys_0_eng_6_engtype_Security)\Utilization Percentage" queryTableFieldId="229"/>
    <tableColumn id="230" xr3:uid="{B36B6483-847A-416E-B2EE-ECBB9DF065FF}" uniqueName="230" name="\\DESKTOP-JULIA\GPU Engine(pid_10000_luid_0x00000000_0x0000A993_phys_0_eng_5_engtype_Copy)\Utilization Percentage" queryTableFieldId="230"/>
    <tableColumn id="231" xr3:uid="{6B592D75-0DC7-4DCE-877E-08DFB1F7F34B}" uniqueName="231" name="\\DESKTOP-JULIA\GPU Engine(pid_10000_luid_0x00000000_0x0000A993_phys_0_eng_4_engtype_Copy)\Utilization Percentage" queryTableFieldId="231"/>
    <tableColumn id="232" xr3:uid="{0A554C5D-2DA3-432F-BFCD-3C0085AE688E}" uniqueName="232" name="\\DESKTOP-JULIA\GPU Engine(pid_10000_luid_0x00000000_0x0000A993_phys_0_eng_3_engtype_Copy)\Utilization Percentage" queryTableFieldId="232"/>
    <tableColumn id="233" xr3:uid="{5EF4284C-AD9D-4B68-8E92-7537C2792154}" uniqueName="233" name="\\DESKTOP-JULIA\GPU Engine(pid_10000_luid_0x00000000_0x0000A993_phys_0_eng_2_engtype_VideoDecode)\Utilization Percentage" queryTableFieldId="233"/>
    <tableColumn id="234" xr3:uid="{0A9D355B-FFAB-4DB9-BDBB-602F5F4F1ED6}" uniqueName="234" name="\\DESKTOP-JULIA\GPU Engine(pid_10000_luid_0x00000000_0x0000A993_phys_0_eng_1_engtype_LegacyOverlay)\Utilization Percentage" queryTableFieldId="234"/>
    <tableColumn id="235" xr3:uid="{BB086179-D772-426D-959A-8EFEF9522AE2}" uniqueName="235" name="\\DESKTOP-JULIA\GPU Engine(pid_10000_luid_0x00000000_0x0000A993_phys_0_eng_0_engtype_3D)\Utilization Percentage" queryTableFieldId="235"/>
    <tableColumn id="269" xr3:uid="{37686614-D70D-4AB2-83AE-FE3AD9E6CF95}" uniqueName="269" name="frame" queryTableFieldId="268"/>
    <tableColumn id="236" xr3:uid="{6081C1FB-0375-45B5-88DE-A8AF6CE1ADAA}" uniqueName="236" name="% wydajności procesora" queryTableFieldId="236" dataDxfId="109"/>
    <tableColumn id="237" xr3:uid="{610940BF-4905-430C-A05E-0E0F86EE3648}" uniqueName="237" name="% wykorzystania procesora" queryTableFieldId="237" dataDxfId="108"/>
    <tableColumn id="238" xr3:uid="{A6AD589D-896D-4F97-9D39-00F6B82DC72E}" uniqueName="238" name="\% wykorzystania uprzywilejowanego" queryTableFieldId="238" dataDxfId="107"/>
    <tableColumn id="239" xr3:uid="{E0106062-3F7E-436A-839F-C7975B64FBA5}" uniqueName="239" name="\\DESKTOP-JULIA\Informacje o procesorze(_Total)\Czas bezczynności (%)" queryTableFieldId="239" dataDxfId="106"/>
    <tableColumn id="240" xr3:uid="{B8971AF5-61CD-48B1-9964-730D738C835E}" uniqueName="240" name="\\DESKTOP-JULIA\Informacje o procesorze(_Total)\Czas priorytetowy (%)" queryTableFieldId="240" dataDxfId="105"/>
    <tableColumn id="241" xr3:uid="{EE1876E3-25F0-42FC-834C-EBA1455AC6EB}" uniqueName="241" name="\\DESKTOP-JULIA\Informacje o procesorze(_Total)\Czas procesora (%)" queryTableFieldId="241" dataDxfId="104"/>
    <tableColumn id="242" xr3:uid="{AC1C9DFB-8B84-445A-9832-25B32BD60548}" uniqueName="242" name="\\DESKTOP-JULIA\Informacje o procesorze(_Total)\Czas przerwań (%)" queryTableFieldId="242" dataDxfId="103"/>
    <tableColumn id="243" xr3:uid="{8D3F2CD8-9996-4711-B8D6-D77EDD8AB886}" uniqueName="243" name="\\DESKTOP-JULIA\Informacje o procesorze(_Total)\Czas uprzywilejowany (%)" queryTableFieldId="243" dataDxfId="102"/>
    <tableColumn id="244" xr3:uid="{FBFEB578-1724-413E-A730-3A9AABE63051}" uniqueName="244" name="\\DESKTOP-JULIA\Informacje o procesorze(_Total)\Czas użytkownika (%)" queryTableFieldId="244" dataDxfId="101"/>
    <tableColumn id="245" xr3:uid="{3D70387C-21A1-432E-AD03-75D5544756AD}" uniqueName="245" name="\\DESKTOP-JULIA\Pamięć\Bajty pamięci podręcznej" queryTableFieldId="245"/>
    <tableColumn id="246" xr3:uid="{C0DDF431-314B-4322-A62A-B48BCFC7EB1C}" uniqueName="246" name="\\DESKTOP-JULIA\Pamięć\Dostępna pamięć (KB)" queryTableFieldId="246"/>
    <tableColumn id="247" xr3:uid="{FDAAE0E5-DE6B-434D-8926-12CAAA7D6682}" uniqueName="247" name="\\DESKTOP-JULIA\Pamięć\Dostępna pamięć (MB)" queryTableFieldId="247"/>
    <tableColumn id="248" xr3:uid="{79169CE5-4184-480A-A42A-A8433E1E150F}" uniqueName="248" name="\\DESKTOP-JULIA\Pamięć\Dostępne bajty" queryTableFieldId="248"/>
    <tableColumn id="249" xr3:uid="{7E9CAB9C-EAF5-4E23-A075-AD947F06848C}" uniqueName="249" name="\\DESKTOP-JULIA\Pamięć\Odczyty stron/s" queryTableFieldId="249" dataDxfId="100"/>
    <tableColumn id="250" xr3:uid="{140AC43C-C555-41BF-9190-7D9C4E05D359}" uniqueName="250" name="\\DESKTOP-JULIA\Pamięć\Zadeklarowane bajty" queryTableFieldId="250"/>
    <tableColumn id="251" xr3:uid="{CCD3564D-775E-4F47-B57F-1CAF3457847E}" uniqueName="251" name="\\DESKTOP-JULIA\Pamięć\Zadeklarowane bajty w użyciu (%)" queryTableFieldId="251" dataDxfId="99"/>
    <tableColumn id="252" xr3:uid="{02618132-D38D-4BF7-89F5-F42A45254C1D}" uniqueName="252" name="\\DESKTOP-JULIA\Proces(chrome#7)\Czas procesora (%)" queryTableFieldId="252"/>
    <tableColumn id="253" xr3:uid="{0AF09120-FA1C-4B50-A578-3C5FDDB58E0F}" uniqueName="253" name="\\DESKTOP-JULIA\Proces(chrome#6)\Czas procesora (%)" queryTableFieldId="253"/>
    <tableColumn id="254" xr3:uid="{164ABB40-A6E9-4C46-B104-1432C3E2437C}" uniqueName="254" name="\\DESKTOP-JULIA\Proces(chrome#5)\Czas procesora (%)" queryTableFieldId="254" dataDxfId="98"/>
    <tableColumn id="255" xr3:uid="{A9C1A653-13F2-41AD-AF5E-668747F1CECF}" uniqueName="255" name="\\DESKTOP-JULIA\Proces(chrome#4)\Czas procesora (%)" queryTableFieldId="255"/>
    <tableColumn id="256" xr3:uid="{5AE99819-87D6-4C11-BD0B-83C3D38E8CE6}" uniqueName="256" name="\\DESKTOP-JULIA\Proces(chrome#3)\Czas procesora (%)" queryTableFieldId="256"/>
    <tableColumn id="257" xr3:uid="{E4777030-F565-44C5-9D2A-01A46DC481E2}" uniqueName="257" name="\\DESKTOP-JULIA\Proces(chrome#2)\Czas procesora (%)" queryTableFieldId="257" dataDxfId="97"/>
    <tableColumn id="258" xr3:uid="{AFF2D5FF-3F3E-49C8-88E7-6425547BD695}" uniqueName="258" name="\\DESKTOP-JULIA\Proces(chrome#1)\Czas procesora (%)" queryTableFieldId="258"/>
    <tableColumn id="259" xr3:uid="{14480BE2-8E8B-44F8-B096-62FBDD592463}" uniqueName="259" name="\\DESKTOP-JULIA\Proces(chrome)\Czas procesora (%)" queryTableFieldId="259" dataDxfId="96"/>
    <tableColumn id="260" xr3:uid="{9125247C-A65B-4D56-A93F-11FEABFBDDCB}" uniqueName="260" name="\\DESKTOP-JULIA\Procesor(_Total)\Czas bezczynności (%)" queryTableFieldId="260" dataDxfId="95"/>
    <tableColumn id="261" xr3:uid="{B1305C88-3B5D-467D-AB8F-0487F9EFBCE9}" uniqueName="261" name="\\DESKTOP-JULIA\Procesor(_Total)\Czas procesora (%)" queryTableFieldId="261" dataDxfId="94"/>
    <tableColumn id="262" xr3:uid="{26A676CC-6F8B-4CA9-90F5-30B5073C47B4}" uniqueName="262" name="\\DESKTOP-JULIA\Procesor(_Total)\Czas uprzywilejowany (%)" queryTableFieldId="262" dataDxfId="93"/>
    <tableColumn id="263" xr3:uid="{EF97F8BB-B9BB-4155-A409-0FB918ECCF66}" uniqueName="263" name="\\DESKTOP-JULIA\Procesor(_Total)\Czas użytkownika (%)" queryTableFieldId="263" dataDxfId="92"/>
    <tableColumn id="264" xr3:uid="{DD77D265-3FF3-40F7-BCB5-36E85A2DDE6A}" uniqueName="264" name="\\DESKTOP-JULIA\Processor Performance(PPM_Processor_3)\% of Maximum Frequency" queryTableFieldId="264"/>
    <tableColumn id="265" xr3:uid="{F1CBC113-ABAF-45D0-8F45-E37CD2A0F48C}" uniqueName="265" name="\\DESKTOP-JULIA\Processor Performance(PPM_Processor_2)\% of Maximum Frequency" queryTableFieldId="265"/>
    <tableColumn id="266" xr3:uid="{4DB7A80D-19D2-48DA-8D36-D54EF6F94B63}" uniqueName="266" name="\\DESKTOP-JULIA\Processor Performance(PPM_Processor_1)\% of Maximum Frequency" queryTableFieldId="266"/>
    <tableColumn id="267" xr3:uid="{B5DF7AC1-A518-423F-9505-7EEE7EF3E6B9}" uniqueName="267" name="\\DESKTOP-JULIA\Processor Performance(PPM_Processor_0)\% of Maximum Frequency" queryTableFieldId="26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file:///\\DESKTOP-JULIA\Pami&#281;&#263;\Dost&#281;pna%20pami&#281;&#263;%20(MB)" TargetMode="External"/><Relationship Id="rId1" Type="http://schemas.openxmlformats.org/officeDocument/2006/relationships/hyperlink" Target="file:///\\DESKTOP-JULIA\GPU%20Engine(pid_7872_luid_0x00000000_0x0000A993_phys_0_eng_4_engtype_Copy)\Utilization%20Percentage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AF75-79CA-459B-9E5F-494C93D9F214}">
  <dimension ref="A1:L299"/>
  <sheetViews>
    <sheetView workbookViewId="0">
      <selection activeCell="D43" sqref="D43"/>
    </sheetView>
  </sheetViews>
  <sheetFormatPr defaultRowHeight="15" x14ac:dyDescent="0.25"/>
  <cols>
    <col min="2" max="2" width="13" bestFit="1" customWidth="1"/>
    <col min="3" max="3" width="7.5703125" bestFit="1" customWidth="1"/>
    <col min="4" max="4" width="13.140625" bestFit="1" customWidth="1"/>
    <col min="5" max="5" width="15.7109375" bestFit="1" customWidth="1"/>
    <col min="6" max="6" width="20.140625" bestFit="1" customWidth="1"/>
    <col min="7" max="7" width="8" bestFit="1" customWidth="1"/>
    <col min="8" max="8" width="12.140625" bestFit="1" customWidth="1"/>
    <col min="9" max="9" width="13" bestFit="1" customWidth="1"/>
    <col min="10" max="10" width="13.7109375" bestFit="1" customWidth="1"/>
    <col min="11" max="12" width="24.42578125" bestFit="1" customWidth="1"/>
  </cols>
  <sheetData>
    <row r="1" spans="1:12" x14ac:dyDescent="0.25">
      <c r="A1" t="s">
        <v>1650</v>
      </c>
      <c r="B1" t="s">
        <v>1635</v>
      </c>
      <c r="C1" t="s">
        <v>1631</v>
      </c>
      <c r="D1" t="s">
        <v>1632</v>
      </c>
      <c r="E1" t="s">
        <v>1633</v>
      </c>
      <c r="F1" t="s">
        <v>1634</v>
      </c>
      <c r="G1" t="s">
        <v>1636</v>
      </c>
      <c r="H1" t="s">
        <v>1638</v>
      </c>
      <c r="I1" t="s">
        <v>1645</v>
      </c>
      <c r="J1" t="s">
        <v>1646</v>
      </c>
      <c r="K1" t="s">
        <v>1647</v>
      </c>
      <c r="L1" t="s">
        <v>1648</v>
      </c>
    </row>
    <row r="2" spans="1:12" x14ac:dyDescent="0.25">
      <c r="A2">
        <v>1</v>
      </c>
      <c r="B2" s="1">
        <v>1397.2</v>
      </c>
      <c r="C2" s="1">
        <v>961.73</v>
      </c>
      <c r="D2" s="1">
        <v>0.10000000100000001</v>
      </c>
      <c r="E2" s="1">
        <v>19.59</v>
      </c>
      <c r="F2" s="1">
        <v>39.340000000000003</v>
      </c>
      <c r="G2" s="1">
        <v>271.74</v>
      </c>
      <c r="H2">
        <v>0</v>
      </c>
      <c r="I2">
        <v>0</v>
      </c>
      <c r="J2">
        <v>4384</v>
      </c>
      <c r="K2" s="1">
        <v>4992.3168320000004</v>
      </c>
      <c r="L2" s="1" t="s">
        <v>1644</v>
      </c>
    </row>
    <row r="3" spans="1:12" x14ac:dyDescent="0.25">
      <c r="A3">
        <v>2</v>
      </c>
      <c r="B3" s="1">
        <v>2397.5</v>
      </c>
      <c r="C3" s="1">
        <v>1144.6600000000001</v>
      </c>
      <c r="D3" s="1">
        <v>0.10000000100000001</v>
      </c>
      <c r="E3" s="1">
        <v>19.28</v>
      </c>
      <c r="F3" s="1">
        <v>36.31</v>
      </c>
      <c r="G3" s="1">
        <v>1038.06</v>
      </c>
      <c r="H3">
        <v>0</v>
      </c>
      <c r="I3">
        <v>0</v>
      </c>
      <c r="J3">
        <v>13408</v>
      </c>
      <c r="K3" s="1">
        <v>8569.9161679999997</v>
      </c>
      <c r="L3" s="1" t="s">
        <v>1644</v>
      </c>
    </row>
    <row r="4" spans="1:12" x14ac:dyDescent="0.25">
      <c r="A4">
        <v>3</v>
      </c>
      <c r="B4" s="1">
        <v>4652.1000000000004</v>
      </c>
      <c r="C4" s="1">
        <v>174.31</v>
      </c>
      <c r="D4" s="1">
        <v>0</v>
      </c>
      <c r="E4" s="1">
        <v>391.78</v>
      </c>
      <c r="F4" s="1">
        <v>406.4</v>
      </c>
      <c r="G4" s="1">
        <v>16.260000000000002</v>
      </c>
      <c r="H4">
        <v>0</v>
      </c>
      <c r="I4">
        <v>0</v>
      </c>
      <c r="J4">
        <v>16160</v>
      </c>
      <c r="K4" s="1">
        <v>9549.5979640000005</v>
      </c>
      <c r="L4" s="1" t="s">
        <v>1644</v>
      </c>
    </row>
    <row r="5" spans="1:12" x14ac:dyDescent="0.25">
      <c r="A5">
        <v>4</v>
      </c>
      <c r="B5" s="1">
        <v>5685.6</v>
      </c>
      <c r="C5" s="1">
        <v>94.82</v>
      </c>
      <c r="D5" s="1">
        <v>0.30000000100000002</v>
      </c>
      <c r="E5" s="1">
        <v>391.66</v>
      </c>
      <c r="F5" s="1">
        <v>406.93</v>
      </c>
      <c r="G5" s="1">
        <v>31.37</v>
      </c>
      <c r="H5">
        <v>0</v>
      </c>
      <c r="I5">
        <v>0</v>
      </c>
      <c r="J5">
        <v>16416</v>
      </c>
      <c r="K5" s="1">
        <v>9558.3227449999995</v>
      </c>
      <c r="L5" s="1" t="s">
        <v>1644</v>
      </c>
    </row>
    <row r="6" spans="1:12" x14ac:dyDescent="0.25">
      <c r="A6">
        <v>5</v>
      </c>
      <c r="B6" s="1">
        <v>6877.6</v>
      </c>
      <c r="C6" s="1">
        <v>5.03</v>
      </c>
      <c r="D6" s="1">
        <v>0.19999999900000001</v>
      </c>
      <c r="E6" s="1">
        <v>391.71</v>
      </c>
      <c r="F6" s="1">
        <v>406.93</v>
      </c>
      <c r="G6" s="1">
        <v>14</v>
      </c>
      <c r="H6">
        <v>0</v>
      </c>
      <c r="I6">
        <v>0</v>
      </c>
      <c r="J6">
        <v>16416</v>
      </c>
      <c r="K6" s="1">
        <v>9558.3227449999995</v>
      </c>
      <c r="L6" s="1" t="s">
        <v>1644</v>
      </c>
    </row>
    <row r="7" spans="1:12" x14ac:dyDescent="0.25">
      <c r="A7">
        <v>6</v>
      </c>
      <c r="B7" s="1">
        <v>7955.1</v>
      </c>
      <c r="C7" s="1">
        <v>3.71</v>
      </c>
      <c r="D7" s="1">
        <v>14.4</v>
      </c>
      <c r="E7" s="1">
        <v>399.73</v>
      </c>
      <c r="F7" s="1">
        <v>412.5</v>
      </c>
      <c r="G7" s="1">
        <v>9.32</v>
      </c>
      <c r="H7">
        <v>0</v>
      </c>
      <c r="I7">
        <v>0</v>
      </c>
      <c r="J7">
        <v>16416</v>
      </c>
      <c r="K7" s="1">
        <v>9558.3227449999995</v>
      </c>
      <c r="L7" s="1" t="s">
        <v>1644</v>
      </c>
    </row>
    <row r="8" spans="1:12" x14ac:dyDescent="0.25">
      <c r="A8">
        <v>7</v>
      </c>
      <c r="B8" s="1">
        <v>8956.6</v>
      </c>
      <c r="C8" s="1">
        <v>502.25</v>
      </c>
      <c r="D8" s="1">
        <v>1</v>
      </c>
      <c r="E8" s="1">
        <v>397.48</v>
      </c>
      <c r="F8" s="1">
        <v>413.32</v>
      </c>
      <c r="G8" s="1">
        <v>684.93</v>
      </c>
      <c r="H8">
        <v>0</v>
      </c>
      <c r="I8">
        <v>0</v>
      </c>
      <c r="J8">
        <v>540640</v>
      </c>
      <c r="K8" s="1">
        <v>133023.77420000001</v>
      </c>
      <c r="L8" s="1" t="s">
        <v>1644</v>
      </c>
    </row>
    <row r="9" spans="1:12" x14ac:dyDescent="0.25">
      <c r="A9">
        <v>8</v>
      </c>
      <c r="B9" s="1">
        <v>9957.2000000000007</v>
      </c>
      <c r="C9" s="1">
        <v>794.52</v>
      </c>
      <c r="D9" s="1">
        <v>0.70000000299999998</v>
      </c>
      <c r="E9" s="1">
        <v>397.65</v>
      </c>
      <c r="F9" s="1">
        <v>413.32</v>
      </c>
      <c r="G9" s="1">
        <v>931.68</v>
      </c>
      <c r="H9">
        <v>0</v>
      </c>
      <c r="I9">
        <v>0</v>
      </c>
      <c r="J9">
        <v>392608</v>
      </c>
      <c r="K9" s="1">
        <v>213254.8144</v>
      </c>
      <c r="L9" s="1" t="s">
        <v>1644</v>
      </c>
    </row>
    <row r="10" spans="1:12" x14ac:dyDescent="0.25">
      <c r="A10">
        <v>9</v>
      </c>
      <c r="B10" s="1">
        <v>10958.1</v>
      </c>
      <c r="C10" s="1">
        <v>889.2</v>
      </c>
      <c r="D10" s="1">
        <v>0.69999999899999998</v>
      </c>
      <c r="E10" s="1">
        <v>398.07</v>
      </c>
      <c r="F10" s="1">
        <v>413.32</v>
      </c>
      <c r="G10" s="1">
        <v>867.05</v>
      </c>
      <c r="H10">
        <v>0</v>
      </c>
      <c r="I10">
        <v>0</v>
      </c>
      <c r="J10">
        <v>404896</v>
      </c>
      <c r="K10" s="1">
        <v>264348.29389999999</v>
      </c>
      <c r="L10" s="1" t="s">
        <v>1644</v>
      </c>
    </row>
    <row r="11" spans="1:12" x14ac:dyDescent="0.25">
      <c r="A11">
        <v>10</v>
      </c>
      <c r="B11" s="1">
        <v>11959</v>
      </c>
      <c r="C11" s="1">
        <v>867.22</v>
      </c>
      <c r="D11" s="1">
        <v>0.89999999900000005</v>
      </c>
      <c r="E11" s="1">
        <v>398.63</v>
      </c>
      <c r="F11" s="1">
        <v>413.57</v>
      </c>
      <c r="G11" s="1">
        <v>864.55</v>
      </c>
      <c r="H11">
        <v>0</v>
      </c>
      <c r="I11">
        <v>0</v>
      </c>
      <c r="J11">
        <v>683456</v>
      </c>
      <c r="K11" s="1">
        <v>300677.95429999998</v>
      </c>
      <c r="L11" s="1" t="s">
        <v>1644</v>
      </c>
    </row>
    <row r="12" spans="1:12" x14ac:dyDescent="0.25">
      <c r="A12">
        <v>11</v>
      </c>
      <c r="B12" s="1">
        <v>12959.2</v>
      </c>
      <c r="C12" s="1">
        <v>913.82</v>
      </c>
      <c r="D12" s="1">
        <v>0.89999999900000005</v>
      </c>
      <c r="E12" s="1">
        <v>398.97</v>
      </c>
      <c r="F12" s="1">
        <v>413.57</v>
      </c>
      <c r="G12" s="1">
        <v>900.9</v>
      </c>
      <c r="H12">
        <v>0</v>
      </c>
      <c r="I12">
        <v>0</v>
      </c>
      <c r="J12">
        <v>440320</v>
      </c>
      <c r="K12" s="1">
        <v>324161.9938</v>
      </c>
      <c r="L12" s="1" t="s">
        <v>1644</v>
      </c>
    </row>
    <row r="13" spans="1:12" x14ac:dyDescent="0.25">
      <c r="A13">
        <v>12</v>
      </c>
      <c r="B13" s="1">
        <v>13959.2</v>
      </c>
      <c r="C13" s="1">
        <v>907</v>
      </c>
      <c r="D13" s="1">
        <v>0.89999999900000005</v>
      </c>
      <c r="E13" s="1">
        <v>399.47</v>
      </c>
      <c r="F13" s="1">
        <v>413.82</v>
      </c>
      <c r="G13" s="1">
        <v>854.7</v>
      </c>
      <c r="H13">
        <v>0</v>
      </c>
      <c r="I13">
        <v>0</v>
      </c>
      <c r="J13">
        <v>709536</v>
      </c>
      <c r="K13" s="1">
        <v>342906.52350000001</v>
      </c>
      <c r="L13" s="1" t="s">
        <v>1644</v>
      </c>
    </row>
    <row r="14" spans="1:12" x14ac:dyDescent="0.25">
      <c r="A14">
        <v>13</v>
      </c>
      <c r="B14" s="1">
        <v>14959.7</v>
      </c>
      <c r="C14" s="1">
        <v>927.54</v>
      </c>
      <c r="D14" s="1">
        <v>0.80000000100000002</v>
      </c>
      <c r="E14" s="1">
        <v>399.9</v>
      </c>
      <c r="F14" s="1">
        <v>413.82</v>
      </c>
      <c r="G14" s="1">
        <v>993.38</v>
      </c>
      <c r="H14">
        <v>0</v>
      </c>
      <c r="I14">
        <v>0</v>
      </c>
      <c r="J14">
        <v>454144</v>
      </c>
      <c r="K14" s="1">
        <v>356453.17340000003</v>
      </c>
      <c r="L14" s="1" t="s">
        <v>1644</v>
      </c>
    </row>
    <row r="15" spans="1:12" x14ac:dyDescent="0.25">
      <c r="A15">
        <v>14</v>
      </c>
      <c r="B15" s="1">
        <v>15960.1</v>
      </c>
      <c r="C15" s="1">
        <v>910.64</v>
      </c>
      <c r="D15" s="1">
        <v>0.89999999900000005</v>
      </c>
      <c r="E15" s="1">
        <v>400.26</v>
      </c>
      <c r="F15" s="1">
        <v>413.82</v>
      </c>
      <c r="G15" s="1">
        <v>874.64</v>
      </c>
      <c r="H15">
        <v>0</v>
      </c>
      <c r="I15">
        <v>0</v>
      </c>
      <c r="J15">
        <v>409568</v>
      </c>
      <c r="K15" s="1">
        <v>367215.20169999998</v>
      </c>
      <c r="L15" s="1" t="s">
        <v>1644</v>
      </c>
    </row>
    <row r="16" spans="1:12" x14ac:dyDescent="0.25">
      <c r="A16">
        <v>15</v>
      </c>
      <c r="B16" s="1">
        <v>16960.400000000001</v>
      </c>
      <c r="C16" s="1">
        <v>923.72</v>
      </c>
      <c r="D16" s="1">
        <v>0.80000000100000002</v>
      </c>
      <c r="E16" s="1">
        <v>400.66</v>
      </c>
      <c r="F16" s="1">
        <v>413.82</v>
      </c>
      <c r="G16" s="1">
        <v>980.39</v>
      </c>
      <c r="H16">
        <v>0</v>
      </c>
      <c r="I16">
        <v>0</v>
      </c>
      <c r="J16">
        <v>401696</v>
      </c>
      <c r="K16" s="1">
        <v>376591.40610000002</v>
      </c>
      <c r="L16" s="1" t="s">
        <v>1644</v>
      </c>
    </row>
    <row r="17" spans="1:12" x14ac:dyDescent="0.25">
      <c r="A17">
        <v>16</v>
      </c>
      <c r="B17" s="1">
        <v>17960.7</v>
      </c>
      <c r="C17" s="1">
        <v>923.72</v>
      </c>
      <c r="D17" s="1">
        <v>0.90000000199999997</v>
      </c>
      <c r="E17" s="1">
        <v>401.16</v>
      </c>
      <c r="F17" s="1">
        <v>413.82</v>
      </c>
      <c r="G17" s="1">
        <v>923.08</v>
      </c>
      <c r="H17">
        <v>0</v>
      </c>
      <c r="I17">
        <v>0</v>
      </c>
      <c r="J17">
        <v>413472</v>
      </c>
      <c r="K17" s="1">
        <v>384347.91350000002</v>
      </c>
      <c r="L17" s="1" t="s">
        <v>1644</v>
      </c>
    </row>
    <row r="18" spans="1:12" x14ac:dyDescent="0.25">
      <c r="A18">
        <v>17</v>
      </c>
      <c r="B18" s="1">
        <v>18961.2</v>
      </c>
      <c r="C18" s="1">
        <v>927.54</v>
      </c>
      <c r="D18" s="1">
        <v>0.69999999899999998</v>
      </c>
      <c r="E18" s="1">
        <v>401.58</v>
      </c>
      <c r="F18" s="1">
        <v>413.82</v>
      </c>
      <c r="G18" s="1">
        <v>949.37</v>
      </c>
      <c r="H18">
        <v>0</v>
      </c>
      <c r="I18">
        <v>0</v>
      </c>
      <c r="J18">
        <v>391168</v>
      </c>
      <c r="K18" s="1">
        <v>391517.47590000002</v>
      </c>
      <c r="L18" s="1" t="s">
        <v>1644</v>
      </c>
    </row>
    <row r="19" spans="1:12" x14ac:dyDescent="0.25">
      <c r="A19">
        <v>18</v>
      </c>
      <c r="B19" s="1">
        <v>19961.8</v>
      </c>
      <c r="C19" s="1">
        <v>938.44</v>
      </c>
      <c r="D19" s="1">
        <v>0.80000000100000002</v>
      </c>
      <c r="E19" s="1">
        <v>401.93</v>
      </c>
      <c r="F19" s="1">
        <v>413.82</v>
      </c>
      <c r="G19" s="1">
        <v>917.43</v>
      </c>
      <c r="H19">
        <v>0</v>
      </c>
      <c r="I19">
        <v>0</v>
      </c>
      <c r="J19">
        <v>429888</v>
      </c>
      <c r="K19" s="1">
        <v>396725.29100000003</v>
      </c>
      <c r="L19" s="1" t="s">
        <v>1644</v>
      </c>
    </row>
    <row r="20" spans="1:12" x14ac:dyDescent="0.25">
      <c r="A20">
        <v>19</v>
      </c>
      <c r="B20" s="1">
        <v>20961.8</v>
      </c>
      <c r="C20" s="1">
        <v>931</v>
      </c>
      <c r="D20" s="1">
        <v>0.59999999800000003</v>
      </c>
      <c r="E20" s="1">
        <v>402.38</v>
      </c>
      <c r="F20" s="1">
        <v>413.82</v>
      </c>
      <c r="G20" s="1">
        <v>958.47</v>
      </c>
      <c r="H20">
        <v>0</v>
      </c>
      <c r="I20">
        <v>0</v>
      </c>
      <c r="J20">
        <v>394368</v>
      </c>
      <c r="K20" s="1">
        <v>402066.0477</v>
      </c>
      <c r="L20" s="1" t="s">
        <v>1644</v>
      </c>
    </row>
    <row r="21" spans="1:12" x14ac:dyDescent="0.25">
      <c r="A21">
        <v>20</v>
      </c>
      <c r="B21" s="1">
        <v>21962</v>
      </c>
      <c r="C21" s="1">
        <v>944.81</v>
      </c>
      <c r="D21" s="1">
        <v>0.80000000100000002</v>
      </c>
      <c r="E21" s="1">
        <v>402.8</v>
      </c>
      <c r="F21" s="1">
        <v>413.82</v>
      </c>
      <c r="G21" s="1">
        <v>931.68</v>
      </c>
      <c r="H21">
        <v>0</v>
      </c>
      <c r="I21">
        <v>0</v>
      </c>
      <c r="J21">
        <v>423456</v>
      </c>
      <c r="K21" s="1">
        <v>405191.32010000001</v>
      </c>
      <c r="L21" s="1" t="s">
        <v>1644</v>
      </c>
    </row>
    <row r="22" spans="1:12" x14ac:dyDescent="0.25">
      <c r="A22">
        <v>21</v>
      </c>
      <c r="B22" s="1">
        <v>22962.7</v>
      </c>
      <c r="C22" s="1">
        <v>932.35</v>
      </c>
      <c r="D22" s="1">
        <v>0.69999999899999998</v>
      </c>
      <c r="E22" s="1">
        <v>396.83</v>
      </c>
      <c r="F22" s="1">
        <v>413.82</v>
      </c>
      <c r="G22" s="1">
        <v>967.74</v>
      </c>
      <c r="H22">
        <v>0</v>
      </c>
      <c r="I22">
        <v>0</v>
      </c>
      <c r="J22">
        <v>393216</v>
      </c>
      <c r="K22" s="1">
        <v>409634.86580000003</v>
      </c>
      <c r="L22" s="1" t="s">
        <v>1644</v>
      </c>
    </row>
    <row r="23" spans="1:12" x14ac:dyDescent="0.25">
      <c r="A23">
        <v>22</v>
      </c>
      <c r="B23" s="1">
        <v>23963.200000000001</v>
      </c>
      <c r="C23" s="1">
        <v>940.53</v>
      </c>
      <c r="D23" s="1">
        <v>0.80000000100000002</v>
      </c>
      <c r="E23" s="1">
        <v>397.16</v>
      </c>
      <c r="F23" s="1">
        <v>413.82</v>
      </c>
      <c r="G23" s="1">
        <v>940.44</v>
      </c>
      <c r="H23">
        <v>0</v>
      </c>
      <c r="I23">
        <v>0</v>
      </c>
      <c r="J23">
        <v>416768</v>
      </c>
      <c r="K23" s="1">
        <v>412938.86920000002</v>
      </c>
      <c r="L23" s="1" t="s">
        <v>1644</v>
      </c>
    </row>
    <row r="24" spans="1:12" x14ac:dyDescent="0.25">
      <c r="A24">
        <v>23</v>
      </c>
      <c r="B24" s="1">
        <v>24963.7</v>
      </c>
      <c r="C24" s="1">
        <v>927.54</v>
      </c>
      <c r="D24" s="1">
        <v>0.60000000099999995</v>
      </c>
      <c r="E24" s="1">
        <v>397.56</v>
      </c>
      <c r="F24" s="1">
        <v>413.82</v>
      </c>
      <c r="G24" s="1">
        <v>952.38</v>
      </c>
      <c r="H24">
        <v>0</v>
      </c>
      <c r="I24">
        <v>0</v>
      </c>
      <c r="J24">
        <v>402784</v>
      </c>
      <c r="K24" s="1">
        <v>417293.40460000001</v>
      </c>
      <c r="L24" s="1" t="s">
        <v>1644</v>
      </c>
    </row>
    <row r="25" spans="1:12" x14ac:dyDescent="0.25">
      <c r="A25">
        <v>24</v>
      </c>
      <c r="B25" s="1">
        <v>25964.2</v>
      </c>
      <c r="C25" s="1">
        <v>934.53</v>
      </c>
      <c r="D25" s="1">
        <v>0.80000000100000002</v>
      </c>
      <c r="E25" s="1">
        <v>397.84</v>
      </c>
      <c r="F25" s="1">
        <v>413.82</v>
      </c>
      <c r="G25" s="1">
        <v>831.02</v>
      </c>
      <c r="H25">
        <v>0</v>
      </c>
      <c r="I25">
        <v>0</v>
      </c>
      <c r="J25">
        <v>429888</v>
      </c>
      <c r="K25" s="1">
        <v>421222.27970000001</v>
      </c>
      <c r="L25" s="1" t="s">
        <v>1644</v>
      </c>
    </row>
    <row r="26" spans="1:12" x14ac:dyDescent="0.25">
      <c r="A26">
        <v>25</v>
      </c>
      <c r="B26" s="1">
        <v>26964.7</v>
      </c>
      <c r="C26" s="1">
        <v>929.54</v>
      </c>
      <c r="D26" s="1">
        <v>0.69999999899999998</v>
      </c>
      <c r="E26" s="1">
        <v>398.28</v>
      </c>
      <c r="F26" s="1">
        <v>413.82</v>
      </c>
      <c r="G26" s="1">
        <v>928.79</v>
      </c>
      <c r="H26">
        <v>0</v>
      </c>
      <c r="I26">
        <v>0</v>
      </c>
      <c r="J26">
        <v>364704</v>
      </c>
      <c r="K26" s="1">
        <v>425371.22</v>
      </c>
      <c r="L26" s="1" t="s">
        <v>1644</v>
      </c>
    </row>
    <row r="27" spans="1:12" x14ac:dyDescent="0.25">
      <c r="A27">
        <v>26</v>
      </c>
      <c r="B27" s="1">
        <v>27965.200000000001</v>
      </c>
      <c r="C27" s="1">
        <v>937.53</v>
      </c>
      <c r="D27" s="1">
        <v>0.80000000100000002</v>
      </c>
      <c r="E27" s="1">
        <v>398.56</v>
      </c>
      <c r="F27" s="1">
        <v>413.82</v>
      </c>
      <c r="G27" s="1">
        <v>940.44</v>
      </c>
      <c r="H27">
        <v>0</v>
      </c>
      <c r="I27">
        <v>0</v>
      </c>
      <c r="J27">
        <v>427648</v>
      </c>
      <c r="K27" s="1">
        <v>429070.64159999997</v>
      </c>
      <c r="L27" s="1" t="s">
        <v>1644</v>
      </c>
    </row>
    <row r="28" spans="1:12" x14ac:dyDescent="0.25">
      <c r="A28">
        <v>27</v>
      </c>
      <c r="B28" s="1">
        <v>28965.200000000001</v>
      </c>
      <c r="C28" s="1">
        <v>933</v>
      </c>
      <c r="D28" s="1">
        <v>0.69999999899999998</v>
      </c>
      <c r="E28" s="1">
        <v>399.02</v>
      </c>
      <c r="F28" s="1">
        <v>413.82</v>
      </c>
      <c r="G28" s="1">
        <v>961.54</v>
      </c>
      <c r="H28">
        <v>0</v>
      </c>
      <c r="I28">
        <v>0</v>
      </c>
      <c r="J28">
        <v>413696</v>
      </c>
      <c r="K28" s="1">
        <v>433180.37339999998</v>
      </c>
      <c r="L28" s="1" t="s">
        <v>1644</v>
      </c>
    </row>
    <row r="29" spans="1:12" x14ac:dyDescent="0.25">
      <c r="A29">
        <v>28</v>
      </c>
      <c r="B29" s="1">
        <v>29966</v>
      </c>
      <c r="C29" s="1">
        <v>943.25</v>
      </c>
      <c r="D29" s="1">
        <v>0.89999999900000005</v>
      </c>
      <c r="E29" s="1">
        <v>399.34</v>
      </c>
      <c r="F29" s="1">
        <v>413.82</v>
      </c>
      <c r="G29" s="1">
        <v>940.44</v>
      </c>
      <c r="H29">
        <v>0</v>
      </c>
      <c r="I29">
        <v>0</v>
      </c>
      <c r="J29">
        <v>483328</v>
      </c>
      <c r="K29" s="1">
        <v>436586.136</v>
      </c>
      <c r="L29" s="1" t="s">
        <v>1644</v>
      </c>
    </row>
    <row r="30" spans="1:12" x14ac:dyDescent="0.25">
      <c r="A30">
        <v>29</v>
      </c>
      <c r="B30" s="1">
        <v>30966.9</v>
      </c>
      <c r="C30" s="1">
        <v>924.17</v>
      </c>
      <c r="D30" s="1">
        <v>0.69999999899999998</v>
      </c>
      <c r="E30" s="1">
        <v>399.74</v>
      </c>
      <c r="F30" s="1">
        <v>413.82</v>
      </c>
      <c r="G30" s="1">
        <v>967.74</v>
      </c>
      <c r="H30">
        <v>0</v>
      </c>
      <c r="I30">
        <v>0</v>
      </c>
      <c r="J30">
        <v>458752</v>
      </c>
      <c r="K30" s="1">
        <v>440900.27620000002</v>
      </c>
      <c r="L30" s="1" t="s">
        <v>1644</v>
      </c>
    </row>
    <row r="31" spans="1:12" x14ac:dyDescent="0.25">
      <c r="A31">
        <v>30</v>
      </c>
      <c r="B31" s="1">
        <v>31967.4</v>
      </c>
      <c r="C31" s="1">
        <v>941.53</v>
      </c>
      <c r="D31" s="1">
        <v>0.69999999899999998</v>
      </c>
      <c r="E31" s="1">
        <v>400.04</v>
      </c>
      <c r="F31" s="1">
        <v>413.82</v>
      </c>
      <c r="G31" s="1">
        <v>909.09</v>
      </c>
      <c r="H31">
        <v>0</v>
      </c>
      <c r="I31">
        <v>0</v>
      </c>
      <c r="J31">
        <v>413504</v>
      </c>
      <c r="K31" s="1">
        <v>443473.83730000001</v>
      </c>
      <c r="L31" s="1" t="s">
        <v>1644</v>
      </c>
    </row>
    <row r="32" spans="1:12" x14ac:dyDescent="0.25">
      <c r="A32">
        <v>31</v>
      </c>
      <c r="B32" s="1">
        <v>32968</v>
      </c>
      <c r="C32" s="1">
        <v>927.44</v>
      </c>
      <c r="D32" s="1">
        <v>0.79999999700000002</v>
      </c>
      <c r="E32" s="1">
        <v>400.48</v>
      </c>
      <c r="F32" s="1">
        <v>413.82</v>
      </c>
      <c r="G32" s="1">
        <v>961.54</v>
      </c>
      <c r="H32">
        <v>0</v>
      </c>
      <c r="I32">
        <v>0</v>
      </c>
      <c r="J32">
        <v>477760</v>
      </c>
      <c r="K32" s="1">
        <v>447007.3627</v>
      </c>
      <c r="L32" s="1" t="s">
        <v>1644</v>
      </c>
    </row>
    <row r="33" spans="1:12" x14ac:dyDescent="0.25">
      <c r="A33">
        <v>32</v>
      </c>
      <c r="B33" s="1">
        <v>33968.199999999997</v>
      </c>
      <c r="C33" s="1">
        <v>944.81</v>
      </c>
      <c r="D33" s="1">
        <v>0.80000000100000002</v>
      </c>
      <c r="E33" s="1">
        <v>400.8</v>
      </c>
      <c r="F33" s="1">
        <v>413.82</v>
      </c>
      <c r="G33" s="1">
        <v>903.61</v>
      </c>
      <c r="H33">
        <v>0</v>
      </c>
      <c r="I33">
        <v>0</v>
      </c>
      <c r="J33">
        <v>394784</v>
      </c>
      <c r="K33" s="1">
        <v>449388.30499999999</v>
      </c>
      <c r="L33" s="1" t="s">
        <v>1644</v>
      </c>
    </row>
    <row r="34" spans="1:12" x14ac:dyDescent="0.25">
      <c r="A34">
        <v>33</v>
      </c>
      <c r="B34" s="1">
        <v>34968.300000000003</v>
      </c>
      <c r="C34" s="1">
        <v>926.91</v>
      </c>
      <c r="D34" s="1">
        <v>0.80000000100000002</v>
      </c>
      <c r="E34" s="1">
        <v>401.23</v>
      </c>
      <c r="F34" s="1">
        <v>413.82</v>
      </c>
      <c r="G34" s="1">
        <v>925.93</v>
      </c>
      <c r="H34">
        <v>0</v>
      </c>
      <c r="I34">
        <v>0</v>
      </c>
      <c r="J34">
        <v>526176</v>
      </c>
      <c r="K34" s="1">
        <v>452804.06270000001</v>
      </c>
      <c r="L34" s="1" t="s">
        <v>1644</v>
      </c>
    </row>
    <row r="35" spans="1:12" x14ac:dyDescent="0.25">
      <c r="A35">
        <v>34</v>
      </c>
      <c r="B35" s="1">
        <v>35968.9</v>
      </c>
      <c r="C35" s="1">
        <v>947.43</v>
      </c>
      <c r="D35" s="1">
        <v>0.90000000199999997</v>
      </c>
      <c r="E35" s="1">
        <v>401.56</v>
      </c>
      <c r="F35" s="1">
        <v>413.82</v>
      </c>
      <c r="G35" s="1">
        <v>895.52</v>
      </c>
      <c r="H35">
        <v>0</v>
      </c>
      <c r="I35">
        <v>0</v>
      </c>
      <c r="J35">
        <v>392992</v>
      </c>
      <c r="K35" s="1">
        <v>455043.83049999998</v>
      </c>
      <c r="L35" s="1" t="s">
        <v>1644</v>
      </c>
    </row>
    <row r="36" spans="1:12" x14ac:dyDescent="0.25">
      <c r="A36">
        <v>35</v>
      </c>
      <c r="B36" s="1">
        <v>36969.800000000003</v>
      </c>
      <c r="C36" s="1">
        <v>912.18</v>
      </c>
      <c r="D36" s="1">
        <v>0.80000000100000002</v>
      </c>
      <c r="E36" s="1">
        <v>401.88</v>
      </c>
      <c r="F36" s="1">
        <v>413.82</v>
      </c>
      <c r="G36" s="1">
        <v>931.68</v>
      </c>
      <c r="H36">
        <v>0</v>
      </c>
      <c r="I36">
        <v>0</v>
      </c>
      <c r="J36">
        <v>844032</v>
      </c>
      <c r="K36" s="1">
        <v>458149.29820000002</v>
      </c>
      <c r="L36" s="1" t="s">
        <v>1644</v>
      </c>
    </row>
    <row r="37" spans="1:12" x14ac:dyDescent="0.25">
      <c r="A37">
        <v>36</v>
      </c>
      <c r="B37" s="1">
        <v>37970.5</v>
      </c>
      <c r="C37" s="1">
        <v>949.34</v>
      </c>
      <c r="D37" s="1">
        <v>0.80000000100000002</v>
      </c>
      <c r="E37" s="1">
        <v>402.23</v>
      </c>
      <c r="F37" s="1">
        <v>413.82</v>
      </c>
      <c r="G37" s="1">
        <v>925.93</v>
      </c>
      <c r="H37">
        <v>0</v>
      </c>
      <c r="I37">
        <v>0</v>
      </c>
      <c r="J37">
        <v>412224</v>
      </c>
      <c r="K37" s="1">
        <v>460140.36339999997</v>
      </c>
      <c r="L37" s="1" t="s">
        <v>1644</v>
      </c>
    </row>
    <row r="38" spans="1:12" x14ac:dyDescent="0.25">
      <c r="A38">
        <v>37</v>
      </c>
      <c r="B38" s="1">
        <v>38971</v>
      </c>
      <c r="C38" s="1">
        <v>925.54</v>
      </c>
      <c r="D38" s="1">
        <v>1.1000000009999999</v>
      </c>
      <c r="E38" s="1">
        <v>402.65</v>
      </c>
      <c r="F38" s="1">
        <v>413.82</v>
      </c>
      <c r="G38" s="1">
        <v>906.34</v>
      </c>
      <c r="H38">
        <v>0</v>
      </c>
      <c r="I38">
        <v>0</v>
      </c>
      <c r="J38">
        <v>858432</v>
      </c>
      <c r="K38" s="1">
        <v>462265.18150000001</v>
      </c>
      <c r="L38" s="1" t="s">
        <v>1644</v>
      </c>
    </row>
    <row r="39" spans="1:12" x14ac:dyDescent="0.25">
      <c r="A39">
        <v>38</v>
      </c>
      <c r="B39" s="1">
        <v>39971.5</v>
      </c>
      <c r="C39" s="1">
        <v>943.53</v>
      </c>
      <c r="D39" s="1">
        <v>1.1999999990000001</v>
      </c>
      <c r="E39" s="1">
        <v>402.95</v>
      </c>
      <c r="F39" s="1">
        <v>413.82</v>
      </c>
      <c r="G39" s="1">
        <v>909.09</v>
      </c>
      <c r="H39">
        <v>0</v>
      </c>
      <c r="I39">
        <v>0</v>
      </c>
      <c r="J39">
        <v>635360</v>
      </c>
      <c r="K39" s="1">
        <v>464187.04599999997</v>
      </c>
      <c r="L39" s="1" t="s">
        <v>1644</v>
      </c>
    </row>
    <row r="40" spans="1:12" x14ac:dyDescent="0.25">
      <c r="A40">
        <v>39</v>
      </c>
      <c r="B40" s="1">
        <v>40972.800000000003</v>
      </c>
      <c r="C40" s="1">
        <v>925.8</v>
      </c>
      <c r="D40" s="1">
        <v>1.3000000009999999</v>
      </c>
      <c r="E40" s="1">
        <v>396.98</v>
      </c>
      <c r="F40" s="1">
        <v>413.82</v>
      </c>
      <c r="G40" s="1">
        <v>874.64</v>
      </c>
      <c r="H40">
        <v>0</v>
      </c>
      <c r="I40">
        <v>0</v>
      </c>
      <c r="J40">
        <v>794336</v>
      </c>
      <c r="K40" s="1">
        <v>466356.15509999997</v>
      </c>
      <c r="L40" s="1" t="s">
        <v>1644</v>
      </c>
    </row>
    <row r="41" spans="1:12" x14ac:dyDescent="0.25">
      <c r="A41">
        <v>40</v>
      </c>
      <c r="B41" s="1">
        <v>41973.2</v>
      </c>
      <c r="C41" s="1">
        <v>941.62</v>
      </c>
      <c r="D41" s="1">
        <v>1</v>
      </c>
      <c r="E41" s="1">
        <v>397.27</v>
      </c>
      <c r="F41" s="1">
        <v>413.82</v>
      </c>
      <c r="G41" s="1">
        <v>920.25</v>
      </c>
      <c r="H41">
        <v>0</v>
      </c>
      <c r="I41">
        <v>0</v>
      </c>
      <c r="J41">
        <v>469216</v>
      </c>
      <c r="K41" s="1">
        <v>468081.69420000003</v>
      </c>
      <c r="L41" s="1" t="s">
        <v>1644</v>
      </c>
    </row>
    <row r="42" spans="1:12" x14ac:dyDescent="0.25">
      <c r="A42">
        <v>41</v>
      </c>
      <c r="B42" s="1">
        <v>42974.5</v>
      </c>
      <c r="C42" s="1">
        <v>926.8</v>
      </c>
      <c r="D42" s="1">
        <v>1.3000000009999999</v>
      </c>
      <c r="E42" s="1">
        <v>397.7</v>
      </c>
      <c r="F42" s="1">
        <v>413.82</v>
      </c>
      <c r="G42" s="1">
        <v>898.2</v>
      </c>
      <c r="H42">
        <v>0</v>
      </c>
      <c r="I42">
        <v>0</v>
      </c>
      <c r="J42">
        <v>723744</v>
      </c>
      <c r="K42" s="1">
        <v>469640.30099999998</v>
      </c>
      <c r="L42" s="1" t="s">
        <v>1644</v>
      </c>
    </row>
    <row r="43" spans="1:12" x14ac:dyDescent="0.25">
      <c r="A43">
        <v>42</v>
      </c>
      <c r="B43" s="1">
        <v>43974.7</v>
      </c>
      <c r="C43" s="1">
        <v>947.81</v>
      </c>
      <c r="D43" s="1">
        <v>1.3999999990000001</v>
      </c>
      <c r="E43" s="1">
        <v>398.05</v>
      </c>
      <c r="F43" s="1">
        <v>413.82</v>
      </c>
      <c r="G43" s="1">
        <v>879.77</v>
      </c>
      <c r="H43">
        <v>0</v>
      </c>
      <c r="I43">
        <v>0</v>
      </c>
      <c r="J43">
        <v>492384</v>
      </c>
      <c r="K43" s="1">
        <v>471725.25020000001</v>
      </c>
      <c r="L43" s="1" t="s">
        <v>1644</v>
      </c>
    </row>
    <row r="44" spans="1:12" x14ac:dyDescent="0.25">
      <c r="A44">
        <v>43</v>
      </c>
      <c r="B44" s="1">
        <v>44975.3</v>
      </c>
      <c r="C44" s="1">
        <v>929.44</v>
      </c>
      <c r="D44" s="1">
        <v>1.1999999990000001</v>
      </c>
      <c r="E44" s="1">
        <v>398.48</v>
      </c>
      <c r="F44" s="1">
        <v>413.82</v>
      </c>
      <c r="G44" s="1">
        <v>900.9</v>
      </c>
      <c r="H44">
        <v>0</v>
      </c>
      <c r="I44">
        <v>0</v>
      </c>
      <c r="J44">
        <v>806400</v>
      </c>
      <c r="K44" s="1">
        <v>473021.69959999999</v>
      </c>
      <c r="L44" s="1" t="s">
        <v>1644</v>
      </c>
    </row>
    <row r="45" spans="1:12" x14ac:dyDescent="0.25">
      <c r="A45">
        <v>44</v>
      </c>
      <c r="B45" s="1">
        <v>45975.8</v>
      </c>
      <c r="C45" s="1">
        <v>903.55</v>
      </c>
      <c r="D45" s="1">
        <v>1.3000000009999999</v>
      </c>
      <c r="E45" s="1">
        <v>186.27</v>
      </c>
      <c r="F45" s="1">
        <v>200.98</v>
      </c>
      <c r="G45" s="1">
        <v>996.68</v>
      </c>
      <c r="H45">
        <v>0</v>
      </c>
      <c r="I45">
        <v>0</v>
      </c>
      <c r="J45">
        <v>735392</v>
      </c>
      <c r="K45" s="1">
        <v>474633.9621</v>
      </c>
      <c r="L45" s="1" t="s">
        <v>1644</v>
      </c>
    </row>
    <row r="46" spans="1:12" x14ac:dyDescent="0.25">
      <c r="A46">
        <v>45</v>
      </c>
      <c r="B46" s="1">
        <v>46975.8</v>
      </c>
      <c r="C46" s="1">
        <v>921</v>
      </c>
      <c r="D46" s="1">
        <v>1.0999999979999999</v>
      </c>
      <c r="E46" s="1">
        <v>186.61</v>
      </c>
      <c r="F46" s="1">
        <v>200.98</v>
      </c>
      <c r="G46" s="1">
        <v>879.77</v>
      </c>
      <c r="H46">
        <v>0</v>
      </c>
      <c r="I46">
        <v>0</v>
      </c>
      <c r="J46">
        <v>458240</v>
      </c>
      <c r="K46" s="1">
        <v>475583.59029999998</v>
      </c>
      <c r="L46" s="1" t="s">
        <v>1644</v>
      </c>
    </row>
    <row r="47" spans="1:12" x14ac:dyDescent="0.25">
      <c r="A47">
        <v>46</v>
      </c>
      <c r="B47" s="1">
        <v>47975.9</v>
      </c>
      <c r="C47" s="1">
        <v>947.91</v>
      </c>
      <c r="D47" s="1">
        <v>0.69999999899999998</v>
      </c>
      <c r="E47" s="1">
        <v>187.01</v>
      </c>
      <c r="F47" s="1">
        <v>200.98</v>
      </c>
      <c r="G47" s="1">
        <v>1060.07</v>
      </c>
      <c r="H47">
        <v>0</v>
      </c>
      <c r="I47">
        <v>0</v>
      </c>
      <c r="J47">
        <v>686720</v>
      </c>
      <c r="K47" s="1">
        <v>477008.53009999997</v>
      </c>
      <c r="L47" s="1" t="s">
        <v>1644</v>
      </c>
    </row>
    <row r="48" spans="1:12" x14ac:dyDescent="0.25">
      <c r="A48">
        <v>47</v>
      </c>
      <c r="B48" s="1">
        <v>48976.2</v>
      </c>
      <c r="C48" s="1">
        <v>933.72</v>
      </c>
      <c r="D48" s="1">
        <v>1</v>
      </c>
      <c r="E48" s="1">
        <v>187.42</v>
      </c>
      <c r="F48" s="1">
        <v>200.98</v>
      </c>
      <c r="G48" s="1">
        <v>898.2</v>
      </c>
      <c r="H48">
        <v>0</v>
      </c>
      <c r="I48">
        <v>0</v>
      </c>
      <c r="J48">
        <v>462848</v>
      </c>
      <c r="K48" s="1">
        <v>478178.30869999999</v>
      </c>
      <c r="L48" s="1" t="s">
        <v>1644</v>
      </c>
    </row>
    <row r="49" spans="1:12" x14ac:dyDescent="0.25">
      <c r="A49">
        <v>48</v>
      </c>
      <c r="B49" s="1">
        <v>49976.4</v>
      </c>
      <c r="C49" s="1">
        <v>945.81</v>
      </c>
      <c r="D49" s="1">
        <v>0.89999999900000005</v>
      </c>
      <c r="E49" s="1">
        <v>187.82</v>
      </c>
      <c r="F49" s="1">
        <v>200.98</v>
      </c>
      <c r="G49" s="1">
        <v>1071.43</v>
      </c>
      <c r="H49">
        <v>0</v>
      </c>
      <c r="I49">
        <v>0</v>
      </c>
      <c r="J49">
        <v>636832</v>
      </c>
      <c r="K49" s="1">
        <v>479160.39919999999</v>
      </c>
      <c r="L49" s="1" t="s">
        <v>1644</v>
      </c>
    </row>
    <row r="50" spans="1:12" x14ac:dyDescent="0.25">
      <c r="A50">
        <v>49</v>
      </c>
      <c r="B50" s="1">
        <v>50977.1</v>
      </c>
      <c r="C50" s="1">
        <v>938.34</v>
      </c>
      <c r="D50" s="1">
        <v>0.80000000100000002</v>
      </c>
      <c r="E50" s="1">
        <v>188.26</v>
      </c>
      <c r="F50" s="1">
        <v>200.98</v>
      </c>
      <c r="G50" s="1">
        <v>879.77</v>
      </c>
      <c r="H50">
        <v>0</v>
      </c>
      <c r="I50">
        <v>0</v>
      </c>
      <c r="J50">
        <v>481376</v>
      </c>
      <c r="K50" s="1">
        <v>480441.43520000001</v>
      </c>
      <c r="L50" s="1" t="s">
        <v>1644</v>
      </c>
    </row>
    <row r="51" spans="1:12" x14ac:dyDescent="0.25">
      <c r="A51">
        <v>50</v>
      </c>
      <c r="B51" s="1">
        <v>51977.5</v>
      </c>
      <c r="C51" s="1">
        <v>943.62</v>
      </c>
      <c r="D51" s="1">
        <v>0.69999999899999998</v>
      </c>
      <c r="E51" s="1">
        <v>188.64</v>
      </c>
      <c r="F51" s="1">
        <v>200.98</v>
      </c>
      <c r="G51" s="1">
        <v>1038.06</v>
      </c>
      <c r="H51">
        <v>0</v>
      </c>
      <c r="I51">
        <v>0</v>
      </c>
      <c r="J51">
        <v>678528</v>
      </c>
      <c r="K51" s="1">
        <v>481728.70880000002</v>
      </c>
      <c r="L51" s="1" t="s">
        <v>1644</v>
      </c>
    </row>
    <row r="52" spans="1:12" x14ac:dyDescent="0.25">
      <c r="A52">
        <v>51</v>
      </c>
      <c r="B52" s="1">
        <v>52977.8</v>
      </c>
      <c r="C52" s="1">
        <v>939.72</v>
      </c>
      <c r="D52" s="1">
        <v>0.89999999900000005</v>
      </c>
      <c r="E52" s="1">
        <v>182.69</v>
      </c>
      <c r="F52" s="1">
        <v>200.98</v>
      </c>
      <c r="G52" s="1">
        <v>895.52</v>
      </c>
      <c r="H52">
        <v>0</v>
      </c>
      <c r="I52">
        <v>0</v>
      </c>
      <c r="J52">
        <v>733600</v>
      </c>
      <c r="K52" s="1">
        <v>482707.02360000001</v>
      </c>
      <c r="L52" s="1" t="s">
        <v>1644</v>
      </c>
    </row>
    <row r="53" spans="1:12" x14ac:dyDescent="0.25">
      <c r="A53">
        <v>52</v>
      </c>
      <c r="B53" s="1">
        <v>53978.7</v>
      </c>
      <c r="C53" s="1">
        <v>938.16</v>
      </c>
      <c r="D53" s="1">
        <v>0.80000000100000002</v>
      </c>
      <c r="E53" s="1">
        <v>183.06</v>
      </c>
      <c r="F53" s="1">
        <v>200.98</v>
      </c>
      <c r="G53" s="1">
        <v>1048.95</v>
      </c>
      <c r="H53">
        <v>0</v>
      </c>
      <c r="I53">
        <v>0</v>
      </c>
      <c r="J53">
        <v>448256</v>
      </c>
      <c r="K53" s="1">
        <v>483745.52860000002</v>
      </c>
      <c r="L53" s="1" t="s">
        <v>1644</v>
      </c>
    </row>
    <row r="54" spans="1:12" x14ac:dyDescent="0.25">
      <c r="A54">
        <v>53</v>
      </c>
      <c r="B54" s="1">
        <v>54978.7</v>
      </c>
      <c r="C54" s="1">
        <v>936</v>
      </c>
      <c r="D54" s="1">
        <v>0.80000000100000002</v>
      </c>
      <c r="E54" s="1">
        <v>183.46</v>
      </c>
      <c r="F54" s="1">
        <v>200.98</v>
      </c>
      <c r="G54" s="1">
        <v>903.61</v>
      </c>
      <c r="H54">
        <v>0</v>
      </c>
      <c r="I54">
        <v>0</v>
      </c>
      <c r="J54">
        <v>482624</v>
      </c>
      <c r="K54" s="1">
        <v>484772.66649999999</v>
      </c>
      <c r="L54" s="1" t="s">
        <v>1644</v>
      </c>
    </row>
    <row r="55" spans="1:12" x14ac:dyDescent="0.25">
      <c r="A55">
        <v>54</v>
      </c>
      <c r="B55" s="1">
        <v>55979.6</v>
      </c>
      <c r="C55" s="1">
        <v>939.15</v>
      </c>
      <c r="D55" s="1">
        <v>0.69999999899999998</v>
      </c>
      <c r="E55" s="1">
        <v>183.84</v>
      </c>
      <c r="F55" s="1">
        <v>200.98</v>
      </c>
      <c r="G55" s="1">
        <v>1034.48</v>
      </c>
      <c r="H55">
        <v>0</v>
      </c>
      <c r="I55">
        <v>0</v>
      </c>
      <c r="J55">
        <v>421344</v>
      </c>
      <c r="K55" s="1">
        <v>485671.02309999999</v>
      </c>
      <c r="L55" s="1" t="s">
        <v>1644</v>
      </c>
    </row>
    <row r="56" spans="1:12" x14ac:dyDescent="0.25">
      <c r="A56">
        <v>55</v>
      </c>
      <c r="B56" s="1">
        <v>56979.9</v>
      </c>
      <c r="C56" s="1">
        <v>921.72</v>
      </c>
      <c r="D56" s="1">
        <v>0.69999999899999998</v>
      </c>
      <c r="E56" s="1">
        <v>184.12</v>
      </c>
      <c r="F56" s="1">
        <v>200.98</v>
      </c>
      <c r="G56" s="1">
        <v>906.34</v>
      </c>
      <c r="H56">
        <v>0</v>
      </c>
      <c r="I56">
        <v>0</v>
      </c>
      <c r="J56">
        <v>397504</v>
      </c>
      <c r="K56" s="1">
        <v>486255.7132</v>
      </c>
      <c r="L56" s="1" t="s">
        <v>1644</v>
      </c>
    </row>
    <row r="57" spans="1:12" x14ac:dyDescent="0.25">
      <c r="A57">
        <v>56</v>
      </c>
      <c r="B57" s="1">
        <v>57980.1</v>
      </c>
      <c r="C57" s="1">
        <v>941.81</v>
      </c>
      <c r="D57" s="1">
        <v>0.80000000100000002</v>
      </c>
      <c r="E57" s="1">
        <v>184.55</v>
      </c>
      <c r="F57" s="1">
        <v>200.98</v>
      </c>
      <c r="G57" s="1">
        <v>996.68</v>
      </c>
      <c r="H57">
        <v>0</v>
      </c>
      <c r="I57">
        <v>0</v>
      </c>
      <c r="J57">
        <v>405408</v>
      </c>
      <c r="K57" s="1">
        <v>486979.19290000002</v>
      </c>
      <c r="L57" s="1" t="s">
        <v>1644</v>
      </c>
    </row>
    <row r="58" spans="1:12" x14ac:dyDescent="0.25">
      <c r="A58">
        <v>57</v>
      </c>
      <c r="B58" s="1">
        <v>58980.9</v>
      </c>
      <c r="C58" s="1">
        <v>948.24</v>
      </c>
      <c r="D58" s="1">
        <v>0.80000000100000002</v>
      </c>
      <c r="E58" s="1">
        <v>185.01</v>
      </c>
      <c r="F58" s="1">
        <v>200.98</v>
      </c>
      <c r="G58" s="1">
        <v>906.34</v>
      </c>
      <c r="H58">
        <v>0</v>
      </c>
      <c r="I58">
        <v>0</v>
      </c>
      <c r="J58">
        <v>512704</v>
      </c>
      <c r="K58" s="1">
        <v>487601.0245</v>
      </c>
      <c r="L58" s="1" t="s">
        <v>1644</v>
      </c>
    </row>
    <row r="59" spans="1:12" x14ac:dyDescent="0.25">
      <c r="A59">
        <v>58</v>
      </c>
      <c r="B59" s="1">
        <v>59981.1</v>
      </c>
      <c r="C59" s="1">
        <v>938.81</v>
      </c>
      <c r="D59" s="1">
        <v>0.5</v>
      </c>
      <c r="E59" s="1">
        <v>185.42</v>
      </c>
      <c r="F59" s="1">
        <v>200.98</v>
      </c>
      <c r="G59" s="1">
        <v>1006.71</v>
      </c>
      <c r="H59">
        <v>0</v>
      </c>
      <c r="I59">
        <v>0</v>
      </c>
      <c r="J59">
        <v>411392</v>
      </c>
      <c r="K59" s="1">
        <v>488287.67369999998</v>
      </c>
      <c r="L59" s="1" t="s">
        <v>1644</v>
      </c>
    </row>
    <row r="60" spans="1:12" x14ac:dyDescent="0.25">
      <c r="A60">
        <v>59</v>
      </c>
      <c r="B60" s="1">
        <v>60981.7</v>
      </c>
      <c r="C60" s="1">
        <v>939.44</v>
      </c>
      <c r="D60" s="1">
        <v>0.80000000100000002</v>
      </c>
      <c r="E60" s="1">
        <v>185.8</v>
      </c>
      <c r="F60" s="1">
        <v>200.98</v>
      </c>
      <c r="G60" s="1">
        <v>914.63</v>
      </c>
      <c r="H60">
        <v>0</v>
      </c>
      <c r="I60">
        <v>0</v>
      </c>
      <c r="J60">
        <v>593664</v>
      </c>
      <c r="K60" s="1">
        <v>488885.10590000002</v>
      </c>
      <c r="L60" s="1" t="s">
        <v>1644</v>
      </c>
    </row>
    <row r="61" spans="1:12" x14ac:dyDescent="0.25">
      <c r="A61">
        <v>60</v>
      </c>
      <c r="B61" s="1">
        <v>61982.2</v>
      </c>
      <c r="C61" s="1">
        <v>942.53</v>
      </c>
      <c r="D61" s="1">
        <v>0.70000000299999998</v>
      </c>
      <c r="E61" s="1">
        <v>186.24</v>
      </c>
      <c r="F61" s="1">
        <v>200.98</v>
      </c>
      <c r="G61" s="1">
        <v>983.61</v>
      </c>
      <c r="H61">
        <v>0</v>
      </c>
      <c r="I61">
        <v>0</v>
      </c>
      <c r="J61">
        <v>414272</v>
      </c>
      <c r="K61" s="1">
        <v>489724.63860000001</v>
      </c>
      <c r="L61" s="1" t="s">
        <v>1644</v>
      </c>
    </row>
    <row r="62" spans="1:12" x14ac:dyDescent="0.25">
      <c r="A62">
        <v>61</v>
      </c>
      <c r="B62" s="1">
        <v>62982.8</v>
      </c>
      <c r="C62" s="1">
        <v>945.43</v>
      </c>
      <c r="D62" s="1">
        <v>0.69999999899999998</v>
      </c>
      <c r="E62" s="1">
        <v>186.67</v>
      </c>
      <c r="F62" s="1">
        <v>200.98</v>
      </c>
      <c r="G62" s="1">
        <v>914.63</v>
      </c>
      <c r="H62">
        <v>0</v>
      </c>
      <c r="I62">
        <v>0</v>
      </c>
      <c r="J62">
        <v>377280</v>
      </c>
      <c r="K62" s="1">
        <v>490377.42450000002</v>
      </c>
      <c r="L62" s="1" t="s">
        <v>1644</v>
      </c>
    </row>
    <row r="63" spans="1:12" x14ac:dyDescent="0.25">
      <c r="A63">
        <v>62</v>
      </c>
      <c r="B63" s="1">
        <v>63982.9</v>
      </c>
      <c r="C63" s="1">
        <v>931.91</v>
      </c>
      <c r="D63" s="1">
        <v>0.89999999900000005</v>
      </c>
      <c r="E63" s="1">
        <v>185.62</v>
      </c>
      <c r="F63" s="1">
        <v>200.77</v>
      </c>
      <c r="G63" s="1">
        <v>996.68</v>
      </c>
      <c r="H63">
        <v>0</v>
      </c>
      <c r="I63">
        <v>0</v>
      </c>
      <c r="J63">
        <v>615936</v>
      </c>
      <c r="K63" s="1">
        <v>491040.27630000003</v>
      </c>
      <c r="L63" s="1" t="s">
        <v>1644</v>
      </c>
    </row>
    <row r="64" spans="1:12" x14ac:dyDescent="0.25">
      <c r="A64">
        <v>63</v>
      </c>
      <c r="B64" s="1">
        <v>64983.6</v>
      </c>
      <c r="C64" s="1">
        <v>947.34</v>
      </c>
      <c r="D64" s="1">
        <v>0.90000000199999997</v>
      </c>
      <c r="E64" s="1">
        <v>186.06</v>
      </c>
      <c r="F64" s="1">
        <v>200.77</v>
      </c>
      <c r="G64" s="1">
        <v>911.85</v>
      </c>
      <c r="H64">
        <v>0</v>
      </c>
      <c r="I64">
        <v>0</v>
      </c>
      <c r="J64">
        <v>400640</v>
      </c>
      <c r="K64" s="1">
        <v>491380.99080000003</v>
      </c>
      <c r="L64" s="1" t="s">
        <v>1644</v>
      </c>
    </row>
    <row r="65" spans="1:12" x14ac:dyDescent="0.25">
      <c r="A65">
        <v>64</v>
      </c>
      <c r="B65" s="1">
        <v>65984.399999999994</v>
      </c>
      <c r="C65" s="1">
        <v>946.24</v>
      </c>
      <c r="D65" s="1">
        <v>1</v>
      </c>
      <c r="E65" s="1">
        <v>186.52</v>
      </c>
      <c r="F65" s="1">
        <v>200.77</v>
      </c>
      <c r="G65" s="1">
        <v>1016.95</v>
      </c>
      <c r="H65">
        <v>0</v>
      </c>
      <c r="I65">
        <v>0</v>
      </c>
      <c r="J65">
        <v>418080</v>
      </c>
      <c r="K65" s="1">
        <v>491946.92550000001</v>
      </c>
      <c r="L65" s="1" t="s">
        <v>1644</v>
      </c>
    </row>
    <row r="66" spans="1:12" x14ac:dyDescent="0.25">
      <c r="A66">
        <v>65</v>
      </c>
      <c r="B66" s="1">
        <v>66984.399999999994</v>
      </c>
      <c r="C66" s="1">
        <v>931</v>
      </c>
      <c r="D66" s="1">
        <v>0.79999999700000002</v>
      </c>
      <c r="E66" s="1">
        <v>186.84</v>
      </c>
      <c r="F66" s="1">
        <v>200.77</v>
      </c>
      <c r="G66" s="1">
        <v>890.21</v>
      </c>
      <c r="H66">
        <v>0</v>
      </c>
      <c r="I66">
        <v>0</v>
      </c>
      <c r="J66">
        <v>442592</v>
      </c>
      <c r="K66" s="1">
        <v>492439.47649999999</v>
      </c>
      <c r="L66" s="1" t="s">
        <v>1644</v>
      </c>
    </row>
    <row r="67" spans="1:12" x14ac:dyDescent="0.25">
      <c r="A67">
        <v>66</v>
      </c>
      <c r="B67" s="1">
        <v>67985.399999999994</v>
      </c>
      <c r="C67" s="1">
        <v>945.05</v>
      </c>
      <c r="D67" s="1">
        <v>0.89999999900000005</v>
      </c>
      <c r="E67" s="1">
        <v>187.32</v>
      </c>
      <c r="F67" s="1">
        <v>200.77</v>
      </c>
      <c r="G67" s="1">
        <v>993.38</v>
      </c>
      <c r="H67">
        <v>0</v>
      </c>
      <c r="I67">
        <v>0</v>
      </c>
      <c r="J67">
        <v>401408</v>
      </c>
      <c r="K67" s="1">
        <v>492737.92369999998</v>
      </c>
      <c r="L67" s="1" t="s">
        <v>1644</v>
      </c>
    </row>
    <row r="68" spans="1:12" x14ac:dyDescent="0.25">
      <c r="A68">
        <v>67</v>
      </c>
      <c r="B68" s="1">
        <v>68985.8</v>
      </c>
      <c r="C68" s="1">
        <v>948.62</v>
      </c>
      <c r="D68" s="1">
        <v>0.69999999899999998</v>
      </c>
      <c r="E68" s="1">
        <v>187.76</v>
      </c>
      <c r="F68" s="1">
        <v>200.77</v>
      </c>
      <c r="G68" s="1">
        <v>906.34</v>
      </c>
      <c r="H68">
        <v>0</v>
      </c>
      <c r="I68">
        <v>0</v>
      </c>
      <c r="J68">
        <v>391712</v>
      </c>
      <c r="K68" s="1">
        <v>493189.8798</v>
      </c>
      <c r="L68" s="1" t="s">
        <v>1644</v>
      </c>
    </row>
    <row r="69" spans="1:12" x14ac:dyDescent="0.25">
      <c r="A69">
        <v>68</v>
      </c>
      <c r="B69" s="1">
        <v>69985.8</v>
      </c>
      <c r="C69" s="1">
        <v>945</v>
      </c>
      <c r="D69" s="1">
        <v>0.69999999899999998</v>
      </c>
      <c r="E69" s="1">
        <v>188.22</v>
      </c>
      <c r="F69" s="1">
        <v>200.77</v>
      </c>
      <c r="G69" s="1">
        <v>1010.1</v>
      </c>
      <c r="H69">
        <v>0</v>
      </c>
      <c r="I69">
        <v>0</v>
      </c>
      <c r="J69">
        <v>411424</v>
      </c>
      <c r="K69" s="1">
        <v>493784.7904</v>
      </c>
      <c r="L69" s="1" t="s">
        <v>1644</v>
      </c>
    </row>
    <row r="70" spans="1:12" x14ac:dyDescent="0.25">
      <c r="A70">
        <v>69</v>
      </c>
      <c r="B70" s="1">
        <v>70986.100000000006</v>
      </c>
      <c r="C70" s="1">
        <v>926.72</v>
      </c>
      <c r="D70" s="1">
        <v>0.80000000100000002</v>
      </c>
      <c r="E70" s="1">
        <v>182.1</v>
      </c>
      <c r="F70" s="1">
        <v>200.77</v>
      </c>
      <c r="G70" s="1">
        <v>909.09</v>
      </c>
      <c r="H70">
        <v>0</v>
      </c>
      <c r="I70">
        <v>0</v>
      </c>
      <c r="J70">
        <v>425344</v>
      </c>
      <c r="K70" s="1">
        <v>494177.1078</v>
      </c>
      <c r="L70" s="1" t="s">
        <v>1644</v>
      </c>
    </row>
    <row r="71" spans="1:12" x14ac:dyDescent="0.25">
      <c r="A71">
        <v>70</v>
      </c>
      <c r="B71" s="1">
        <v>71986.100000000006</v>
      </c>
      <c r="C71" s="1">
        <v>934</v>
      </c>
      <c r="D71" s="1">
        <v>0.80000000100000002</v>
      </c>
      <c r="E71" s="1">
        <v>182.5</v>
      </c>
      <c r="F71" s="1">
        <v>200.77</v>
      </c>
      <c r="G71" s="1">
        <v>993.38</v>
      </c>
      <c r="H71">
        <v>0</v>
      </c>
      <c r="I71">
        <v>0</v>
      </c>
      <c r="J71">
        <v>395488</v>
      </c>
      <c r="K71" s="1">
        <v>494794.3382</v>
      </c>
      <c r="L71" s="1" t="s">
        <v>1644</v>
      </c>
    </row>
    <row r="72" spans="1:12" x14ac:dyDescent="0.25">
      <c r="A72">
        <v>71</v>
      </c>
      <c r="B72" s="1">
        <v>72986.100000000006</v>
      </c>
      <c r="C72" s="1">
        <v>945</v>
      </c>
      <c r="D72" s="1">
        <v>0.89999999900000005</v>
      </c>
      <c r="E72" s="1">
        <v>182.9</v>
      </c>
      <c r="F72" s="1">
        <v>200.77</v>
      </c>
      <c r="G72" s="1">
        <v>940.44</v>
      </c>
      <c r="H72">
        <v>0</v>
      </c>
      <c r="I72">
        <v>0</v>
      </c>
      <c r="J72">
        <v>620544</v>
      </c>
      <c r="K72" s="1">
        <v>495185.8504</v>
      </c>
      <c r="L72" s="1" t="s">
        <v>1644</v>
      </c>
    </row>
    <row r="73" spans="1:12" x14ac:dyDescent="0.25">
      <c r="A73">
        <v>72</v>
      </c>
      <c r="B73" s="1">
        <v>73986.5</v>
      </c>
      <c r="C73" s="1">
        <v>923.63</v>
      </c>
      <c r="D73" s="1">
        <v>0.80000000100000002</v>
      </c>
      <c r="E73" s="1">
        <v>183.24</v>
      </c>
      <c r="F73" s="1">
        <v>200.77</v>
      </c>
      <c r="G73" s="1">
        <v>1016.95</v>
      </c>
      <c r="H73">
        <v>0</v>
      </c>
      <c r="I73">
        <v>0</v>
      </c>
      <c r="J73">
        <v>402752</v>
      </c>
      <c r="K73" s="1">
        <v>495515.93569999997</v>
      </c>
      <c r="L73" s="1" t="s">
        <v>1644</v>
      </c>
    </row>
    <row r="74" spans="1:12" x14ac:dyDescent="0.25">
      <c r="A74">
        <v>73</v>
      </c>
      <c r="B74" s="1">
        <v>74987.199999999997</v>
      </c>
      <c r="C74" s="1">
        <v>953.33</v>
      </c>
      <c r="D74" s="1">
        <v>0.80000000100000002</v>
      </c>
      <c r="E74" s="1">
        <v>183.69</v>
      </c>
      <c r="F74" s="1">
        <v>200.77</v>
      </c>
      <c r="G74" s="1">
        <v>940.44</v>
      </c>
      <c r="H74">
        <v>0</v>
      </c>
      <c r="I74">
        <v>0</v>
      </c>
      <c r="J74">
        <v>411520</v>
      </c>
      <c r="K74" s="1">
        <v>495811.96639999998</v>
      </c>
      <c r="L74" s="1" t="s">
        <v>1644</v>
      </c>
    </row>
    <row r="75" spans="1:12" x14ac:dyDescent="0.25">
      <c r="A75">
        <v>74</v>
      </c>
      <c r="B75" s="1">
        <v>75987.8</v>
      </c>
      <c r="C75" s="1">
        <v>939.44</v>
      </c>
      <c r="D75" s="1">
        <v>0.69999999899999998</v>
      </c>
      <c r="E75" s="1">
        <v>184.14</v>
      </c>
      <c r="F75" s="1">
        <v>200.77</v>
      </c>
      <c r="G75" s="1">
        <v>1020.41</v>
      </c>
      <c r="H75">
        <v>0</v>
      </c>
      <c r="I75">
        <v>0</v>
      </c>
      <c r="J75">
        <v>407552</v>
      </c>
      <c r="K75" s="1">
        <v>496371.19400000002</v>
      </c>
      <c r="L75" s="1" t="s">
        <v>1644</v>
      </c>
    </row>
    <row r="76" spans="1:12" x14ac:dyDescent="0.25">
      <c r="A76">
        <v>75</v>
      </c>
      <c r="B76" s="1">
        <v>76987.8</v>
      </c>
      <c r="C76" s="1">
        <v>937</v>
      </c>
      <c r="D76" s="1">
        <v>0.69999999899999998</v>
      </c>
      <c r="E76" s="1">
        <v>184.46</v>
      </c>
      <c r="F76" s="1">
        <v>200.77</v>
      </c>
      <c r="G76" s="1">
        <v>964.63</v>
      </c>
      <c r="H76">
        <v>0</v>
      </c>
      <c r="I76">
        <v>0</v>
      </c>
      <c r="J76">
        <v>634656</v>
      </c>
      <c r="K76" s="1">
        <v>496596.23790000001</v>
      </c>
      <c r="L76" s="1" t="s">
        <v>1644</v>
      </c>
    </row>
    <row r="77" spans="1:12" x14ac:dyDescent="0.25">
      <c r="A77">
        <v>76</v>
      </c>
      <c r="B77" s="1">
        <v>77988.5</v>
      </c>
      <c r="C77" s="1">
        <v>941.34</v>
      </c>
      <c r="D77" s="1">
        <v>1.299999997</v>
      </c>
      <c r="E77" s="1">
        <v>184.94</v>
      </c>
      <c r="F77" s="1">
        <v>200.77</v>
      </c>
      <c r="G77" s="1">
        <v>996.68</v>
      </c>
      <c r="H77">
        <v>0</v>
      </c>
      <c r="I77">
        <v>0</v>
      </c>
      <c r="J77">
        <v>807584</v>
      </c>
      <c r="K77" s="1">
        <v>496944.40870000003</v>
      </c>
      <c r="L77" s="1" t="s">
        <v>1644</v>
      </c>
    </row>
    <row r="78" spans="1:12" x14ac:dyDescent="0.25">
      <c r="A78">
        <v>77</v>
      </c>
      <c r="B78" s="1">
        <v>78989.100000000006</v>
      </c>
      <c r="C78" s="1">
        <v>949.43</v>
      </c>
      <c r="D78" s="1">
        <v>1.0999999979999999</v>
      </c>
      <c r="E78" s="1">
        <v>185.36</v>
      </c>
      <c r="F78" s="1">
        <v>200.77</v>
      </c>
      <c r="G78" s="1">
        <v>925.93</v>
      </c>
      <c r="H78">
        <v>0</v>
      </c>
      <c r="I78">
        <v>0</v>
      </c>
      <c r="J78">
        <v>610304</v>
      </c>
      <c r="K78" s="1">
        <v>497177.81089999998</v>
      </c>
      <c r="L78" s="1" t="s">
        <v>1644</v>
      </c>
    </row>
    <row r="79" spans="1:12" x14ac:dyDescent="0.25">
      <c r="A79">
        <v>78</v>
      </c>
      <c r="B79" s="1">
        <v>79990</v>
      </c>
      <c r="C79" s="1">
        <v>946.15</v>
      </c>
      <c r="D79" s="1">
        <v>0.89999999900000005</v>
      </c>
      <c r="E79" s="1">
        <v>185.87</v>
      </c>
      <c r="F79" s="1">
        <v>200.77</v>
      </c>
      <c r="G79" s="1">
        <v>1010.1</v>
      </c>
      <c r="H79">
        <v>0</v>
      </c>
      <c r="I79">
        <v>0</v>
      </c>
      <c r="J79">
        <v>614816</v>
      </c>
      <c r="K79" s="1">
        <v>497656.19890000002</v>
      </c>
      <c r="L79" s="1" t="s">
        <v>1644</v>
      </c>
    </row>
    <row r="80" spans="1:12" x14ac:dyDescent="0.25">
      <c r="A80">
        <v>79</v>
      </c>
      <c r="B80" s="1">
        <v>80990.899999999994</v>
      </c>
      <c r="C80" s="1">
        <v>950.14</v>
      </c>
      <c r="D80" s="1">
        <v>1.1000000009999999</v>
      </c>
      <c r="E80" s="1">
        <v>186.31</v>
      </c>
      <c r="F80" s="1">
        <v>200.77</v>
      </c>
      <c r="G80" s="1">
        <v>940.44</v>
      </c>
      <c r="H80">
        <v>0</v>
      </c>
      <c r="I80">
        <v>0</v>
      </c>
      <c r="J80">
        <v>431008</v>
      </c>
      <c r="K80" s="1">
        <v>497816.40360000002</v>
      </c>
      <c r="L80" s="1" t="s">
        <v>1644</v>
      </c>
    </row>
    <row r="81" spans="1:12" x14ac:dyDescent="0.25">
      <c r="A81">
        <v>80</v>
      </c>
      <c r="B81" s="1">
        <v>81991.7</v>
      </c>
      <c r="C81" s="1">
        <v>945.24</v>
      </c>
      <c r="D81" s="1">
        <v>0.80000000100000002</v>
      </c>
      <c r="E81" s="1">
        <v>186.79</v>
      </c>
      <c r="F81" s="1">
        <v>200.77</v>
      </c>
      <c r="G81" s="1">
        <v>1010.1</v>
      </c>
      <c r="H81">
        <v>0</v>
      </c>
      <c r="I81">
        <v>0</v>
      </c>
      <c r="J81">
        <v>405600</v>
      </c>
      <c r="K81" s="1">
        <v>498173.8161</v>
      </c>
      <c r="L81" s="1" t="s">
        <v>1644</v>
      </c>
    </row>
    <row r="82" spans="1:12" x14ac:dyDescent="0.25">
      <c r="A82">
        <v>81</v>
      </c>
      <c r="B82" s="1">
        <v>82992.5</v>
      </c>
      <c r="C82" s="1">
        <v>937.25</v>
      </c>
      <c r="D82" s="1">
        <v>1.1999999990000001</v>
      </c>
      <c r="E82" s="1">
        <v>187.95</v>
      </c>
      <c r="F82" s="1">
        <v>200.77</v>
      </c>
      <c r="G82" s="1">
        <v>882.35</v>
      </c>
      <c r="H82">
        <v>0</v>
      </c>
      <c r="I82">
        <v>0</v>
      </c>
      <c r="J82">
        <v>422656</v>
      </c>
      <c r="K82" s="1">
        <v>498378.44</v>
      </c>
      <c r="L82" s="1" t="s">
        <v>1644</v>
      </c>
    </row>
    <row r="83" spans="1:12" x14ac:dyDescent="0.25">
      <c r="A83">
        <v>82</v>
      </c>
      <c r="B83" s="1">
        <v>83993.3</v>
      </c>
      <c r="C83" s="1">
        <v>948.24</v>
      </c>
      <c r="D83" s="1">
        <v>0.89999999900000005</v>
      </c>
      <c r="E83" s="1">
        <v>182.05</v>
      </c>
      <c r="F83" s="1">
        <v>200.77</v>
      </c>
      <c r="G83" s="1">
        <v>996.68</v>
      </c>
      <c r="H83">
        <v>0</v>
      </c>
      <c r="I83">
        <v>0</v>
      </c>
      <c r="J83">
        <v>403456</v>
      </c>
      <c r="K83" s="1">
        <v>498684.93810000003</v>
      </c>
      <c r="L83" s="1" t="s">
        <v>1644</v>
      </c>
    </row>
    <row r="84" spans="1:12" x14ac:dyDescent="0.25">
      <c r="A84">
        <v>83</v>
      </c>
      <c r="B84" s="1">
        <v>84993.8</v>
      </c>
      <c r="C84" s="1">
        <v>946.53</v>
      </c>
      <c r="D84" s="1">
        <v>1.6999999990000001</v>
      </c>
      <c r="E84" s="1">
        <v>182.47</v>
      </c>
      <c r="F84" s="1">
        <v>200.77</v>
      </c>
      <c r="G84" s="1">
        <v>884.96</v>
      </c>
      <c r="H84">
        <v>0</v>
      </c>
      <c r="I84">
        <v>0</v>
      </c>
      <c r="J84">
        <v>375200</v>
      </c>
      <c r="K84" s="1">
        <v>498882.32510000002</v>
      </c>
      <c r="L84" s="1" t="s">
        <v>1644</v>
      </c>
    </row>
    <row r="85" spans="1:12" x14ac:dyDescent="0.25">
      <c r="A85">
        <v>84</v>
      </c>
      <c r="B85" s="1">
        <v>85994</v>
      </c>
      <c r="C85" s="1">
        <v>943.81</v>
      </c>
      <c r="D85" s="1">
        <v>1.1999999990000001</v>
      </c>
      <c r="E85" s="1">
        <v>182.96</v>
      </c>
      <c r="F85" s="1">
        <v>200.77</v>
      </c>
      <c r="G85" s="1">
        <v>1020.41</v>
      </c>
      <c r="H85">
        <v>0</v>
      </c>
      <c r="I85">
        <v>0</v>
      </c>
      <c r="J85">
        <v>413760</v>
      </c>
      <c r="K85" s="1">
        <v>499228.28480000002</v>
      </c>
      <c r="L85" s="1" t="s">
        <v>1644</v>
      </c>
    </row>
    <row r="86" spans="1:12" x14ac:dyDescent="0.25">
      <c r="A86">
        <v>85</v>
      </c>
      <c r="B86" s="1">
        <v>86995.3</v>
      </c>
      <c r="C86" s="1">
        <v>935.78</v>
      </c>
      <c r="D86" s="1">
        <v>1.3000000009999999</v>
      </c>
      <c r="E86" s="1">
        <v>183.31</v>
      </c>
      <c r="F86" s="1">
        <v>200.77</v>
      </c>
      <c r="G86" s="1">
        <v>917.43</v>
      </c>
      <c r="H86">
        <v>0</v>
      </c>
      <c r="I86">
        <v>0</v>
      </c>
      <c r="J86">
        <v>409600</v>
      </c>
      <c r="K86" s="1">
        <v>499316.0197</v>
      </c>
      <c r="L86" s="1" t="s">
        <v>1644</v>
      </c>
    </row>
    <row r="87" spans="1:12" x14ac:dyDescent="0.25">
      <c r="A87">
        <v>86</v>
      </c>
      <c r="B87" s="1">
        <v>87996</v>
      </c>
      <c r="C87" s="1">
        <v>941.34</v>
      </c>
      <c r="D87" s="1">
        <v>1.1000000009999999</v>
      </c>
      <c r="E87" s="1">
        <v>183.75</v>
      </c>
      <c r="F87" s="1">
        <v>200.77</v>
      </c>
      <c r="G87" s="1">
        <v>1010.1</v>
      </c>
      <c r="H87">
        <v>0</v>
      </c>
      <c r="I87">
        <v>0</v>
      </c>
      <c r="J87">
        <v>619168</v>
      </c>
      <c r="K87" s="1">
        <v>499706.31550000003</v>
      </c>
      <c r="L87" s="1" t="s">
        <v>1644</v>
      </c>
    </row>
    <row r="88" spans="1:12" x14ac:dyDescent="0.25">
      <c r="A88">
        <v>87</v>
      </c>
      <c r="B88" s="1">
        <v>88996</v>
      </c>
      <c r="C88" s="1">
        <v>954</v>
      </c>
      <c r="D88" s="1">
        <v>0.80000000100000002</v>
      </c>
      <c r="E88" s="1">
        <v>184.24</v>
      </c>
      <c r="F88" s="1">
        <v>200.77</v>
      </c>
      <c r="G88" s="1">
        <v>952.38</v>
      </c>
      <c r="H88">
        <v>0</v>
      </c>
      <c r="I88">
        <v>0</v>
      </c>
      <c r="J88">
        <v>630208</v>
      </c>
      <c r="K88" s="1">
        <v>499911.55780000001</v>
      </c>
      <c r="L88" s="1" t="s">
        <v>1644</v>
      </c>
    </row>
    <row r="89" spans="1:12" x14ac:dyDescent="0.25">
      <c r="A89">
        <v>88</v>
      </c>
      <c r="B89" s="1">
        <v>89996.5</v>
      </c>
      <c r="C89" s="1">
        <v>957.52</v>
      </c>
      <c r="D89" s="1">
        <v>0.69999999899999998</v>
      </c>
      <c r="E89" s="1">
        <v>184.77</v>
      </c>
      <c r="F89" s="1">
        <v>200.77</v>
      </c>
      <c r="G89" s="1">
        <v>1063.83</v>
      </c>
      <c r="H89">
        <v>0</v>
      </c>
      <c r="I89">
        <v>0</v>
      </c>
      <c r="J89">
        <v>489760</v>
      </c>
      <c r="K89" s="1">
        <v>500236.69309999997</v>
      </c>
      <c r="L89" s="1" t="s">
        <v>1644</v>
      </c>
    </row>
    <row r="90" spans="1:12" x14ac:dyDescent="0.25">
      <c r="A90">
        <v>89</v>
      </c>
      <c r="B90" s="1">
        <v>90996.6</v>
      </c>
      <c r="C90" s="1">
        <v>945.91</v>
      </c>
      <c r="D90" s="1">
        <v>0.80000000100000002</v>
      </c>
      <c r="E90" s="1">
        <v>185.24</v>
      </c>
      <c r="F90" s="1">
        <v>200.77</v>
      </c>
      <c r="G90" s="1">
        <v>909.09</v>
      </c>
      <c r="H90">
        <v>0</v>
      </c>
      <c r="I90">
        <v>0</v>
      </c>
      <c r="J90">
        <v>733184</v>
      </c>
      <c r="K90" s="1">
        <v>500330.92420000001</v>
      </c>
      <c r="L90" s="1" t="s">
        <v>1644</v>
      </c>
    </row>
    <row r="91" spans="1:12" x14ac:dyDescent="0.25">
      <c r="A91">
        <v>90</v>
      </c>
      <c r="B91" s="1">
        <v>91997.5</v>
      </c>
      <c r="C91" s="1">
        <v>949.15</v>
      </c>
      <c r="D91" s="1">
        <v>0.69999999899999998</v>
      </c>
      <c r="E91" s="1">
        <v>185.68</v>
      </c>
      <c r="F91" s="1">
        <v>200.77</v>
      </c>
      <c r="G91" s="1">
        <v>1045.3</v>
      </c>
      <c r="H91">
        <v>0</v>
      </c>
      <c r="I91">
        <v>0</v>
      </c>
      <c r="J91">
        <v>654560</v>
      </c>
      <c r="K91" s="1">
        <v>500688.23479999998</v>
      </c>
      <c r="L91" s="1" t="s">
        <v>1644</v>
      </c>
    </row>
    <row r="92" spans="1:12" x14ac:dyDescent="0.25">
      <c r="A92">
        <v>91</v>
      </c>
      <c r="B92" s="1">
        <v>92998.5</v>
      </c>
      <c r="C92" s="1">
        <v>948.05</v>
      </c>
      <c r="D92" s="1">
        <v>0.89999999900000005</v>
      </c>
      <c r="E92" s="1">
        <v>186.19</v>
      </c>
      <c r="F92" s="1">
        <v>200.77</v>
      </c>
      <c r="G92" s="1">
        <v>879.77</v>
      </c>
      <c r="H92">
        <v>0</v>
      </c>
      <c r="I92">
        <v>0</v>
      </c>
      <c r="J92">
        <v>760352</v>
      </c>
      <c r="K92" s="1">
        <v>500841.21470000001</v>
      </c>
      <c r="L92" s="1" t="s">
        <v>1644</v>
      </c>
    </row>
    <row r="93" spans="1:12" x14ac:dyDescent="0.25">
      <c r="A93">
        <v>92</v>
      </c>
      <c r="B93" s="1">
        <v>93999.1</v>
      </c>
      <c r="C93" s="1">
        <v>946.43</v>
      </c>
      <c r="D93" s="1">
        <v>0.60000000099999995</v>
      </c>
      <c r="E93" s="1">
        <v>186.59</v>
      </c>
      <c r="F93" s="1">
        <v>200.77</v>
      </c>
      <c r="G93" s="1">
        <v>1010.1</v>
      </c>
      <c r="H93">
        <v>0</v>
      </c>
      <c r="I93">
        <v>0</v>
      </c>
      <c r="J93">
        <v>696960</v>
      </c>
      <c r="K93" s="1">
        <v>500995.52600000001</v>
      </c>
      <c r="L93" s="1" t="s">
        <v>1644</v>
      </c>
    </row>
    <row r="94" spans="1:12" x14ac:dyDescent="0.25">
      <c r="A94">
        <v>93</v>
      </c>
      <c r="B94" s="1">
        <v>94999.4</v>
      </c>
      <c r="C94" s="1">
        <v>945.72</v>
      </c>
      <c r="D94" s="1">
        <v>0.79999999700000002</v>
      </c>
      <c r="E94" s="1">
        <v>187.09</v>
      </c>
      <c r="F94" s="1">
        <v>200.77</v>
      </c>
      <c r="G94" s="1">
        <v>900.9</v>
      </c>
      <c r="H94">
        <v>0</v>
      </c>
      <c r="I94">
        <v>0</v>
      </c>
      <c r="J94">
        <v>475136</v>
      </c>
      <c r="K94" s="1">
        <v>501124.73359999998</v>
      </c>
      <c r="L94" s="1" t="s">
        <v>1644</v>
      </c>
    </row>
    <row r="95" spans="1:12" x14ac:dyDescent="0.25">
      <c r="A95">
        <v>94</v>
      </c>
      <c r="B95" s="1">
        <v>96000</v>
      </c>
      <c r="C95" s="1">
        <v>950.43</v>
      </c>
      <c r="D95" s="1">
        <v>0.69999999899999998</v>
      </c>
      <c r="E95" s="1">
        <v>187.53</v>
      </c>
      <c r="F95" s="1">
        <v>200.77</v>
      </c>
      <c r="G95" s="1">
        <v>1083.03</v>
      </c>
      <c r="H95">
        <v>0</v>
      </c>
      <c r="I95">
        <v>0</v>
      </c>
      <c r="J95">
        <v>528384</v>
      </c>
      <c r="K95" s="1">
        <v>501349.19959999999</v>
      </c>
      <c r="L95" s="1" t="s">
        <v>1644</v>
      </c>
    </row>
    <row r="96" spans="1:12" x14ac:dyDescent="0.25">
      <c r="A96">
        <v>95</v>
      </c>
      <c r="B96" s="1">
        <v>97000.8</v>
      </c>
      <c r="C96" s="1">
        <v>926.26</v>
      </c>
      <c r="D96" s="1">
        <v>0.80000000100000002</v>
      </c>
      <c r="E96" s="1">
        <v>187.91</v>
      </c>
      <c r="F96" s="1">
        <v>200.77</v>
      </c>
      <c r="G96" s="1">
        <v>890.21</v>
      </c>
      <c r="H96">
        <v>0</v>
      </c>
      <c r="I96">
        <v>0</v>
      </c>
      <c r="J96">
        <v>701120</v>
      </c>
      <c r="K96" s="1">
        <v>501476.37900000002</v>
      </c>
      <c r="L96" s="1" t="s">
        <v>1644</v>
      </c>
    </row>
    <row r="97" spans="1:12" x14ac:dyDescent="0.25">
      <c r="A97">
        <v>96</v>
      </c>
      <c r="B97" s="1">
        <v>98001</v>
      </c>
      <c r="C97" s="1">
        <v>950.81</v>
      </c>
      <c r="D97" s="1">
        <v>0.69999999899999998</v>
      </c>
      <c r="E97" s="1">
        <v>188.33</v>
      </c>
      <c r="F97" s="1">
        <v>200.77</v>
      </c>
      <c r="G97" s="1">
        <v>1063.83</v>
      </c>
      <c r="H97">
        <v>0</v>
      </c>
      <c r="I97">
        <v>0</v>
      </c>
      <c r="J97">
        <v>452288</v>
      </c>
      <c r="K97" s="1">
        <v>501511.32929999998</v>
      </c>
      <c r="L97" s="1" t="s">
        <v>1644</v>
      </c>
    </row>
    <row r="98" spans="1:12" x14ac:dyDescent="0.25">
      <c r="A98">
        <v>97</v>
      </c>
      <c r="B98" s="1">
        <v>99001.1</v>
      </c>
      <c r="C98" s="1">
        <v>941.91</v>
      </c>
      <c r="D98" s="1">
        <v>0.80000000100000002</v>
      </c>
      <c r="E98" s="1">
        <v>182.41</v>
      </c>
      <c r="F98" s="1">
        <v>200.77</v>
      </c>
      <c r="G98" s="1">
        <v>864.55</v>
      </c>
      <c r="H98">
        <v>0</v>
      </c>
      <c r="I98">
        <v>0</v>
      </c>
      <c r="J98">
        <v>680800</v>
      </c>
      <c r="K98" s="1">
        <v>501633.87920000002</v>
      </c>
      <c r="L98" s="1" t="s">
        <v>1644</v>
      </c>
    </row>
    <row r="99" spans="1:12" x14ac:dyDescent="0.25">
      <c r="A99">
        <v>98</v>
      </c>
      <c r="B99" s="1">
        <v>100001.5</v>
      </c>
      <c r="C99" s="1">
        <v>952.62</v>
      </c>
      <c r="D99" s="1">
        <v>0.69999999899999998</v>
      </c>
      <c r="E99" s="1">
        <v>182.82</v>
      </c>
      <c r="F99" s="1">
        <v>200.77</v>
      </c>
      <c r="G99" s="1">
        <v>1030.93</v>
      </c>
      <c r="H99">
        <v>0</v>
      </c>
      <c r="I99">
        <v>0</v>
      </c>
      <c r="J99">
        <v>487232</v>
      </c>
      <c r="K99" s="1">
        <v>502065.3456</v>
      </c>
      <c r="L99" s="1" t="s">
        <v>1644</v>
      </c>
    </row>
    <row r="100" spans="1:12" x14ac:dyDescent="0.25">
      <c r="A100">
        <v>99</v>
      </c>
      <c r="B100" s="1">
        <v>101002</v>
      </c>
      <c r="C100" s="1">
        <v>928.54</v>
      </c>
      <c r="D100" s="1">
        <v>0.89999999900000005</v>
      </c>
      <c r="E100" s="1">
        <v>184.1</v>
      </c>
      <c r="F100" s="1">
        <v>200.52</v>
      </c>
      <c r="G100" s="1">
        <v>887.57</v>
      </c>
      <c r="H100">
        <v>0</v>
      </c>
      <c r="I100">
        <v>0</v>
      </c>
      <c r="J100">
        <v>463904</v>
      </c>
      <c r="K100" s="1">
        <v>502245.07270000002</v>
      </c>
      <c r="L100" s="1" t="s">
        <v>1644</v>
      </c>
    </row>
    <row r="101" spans="1:12" x14ac:dyDescent="0.25">
      <c r="A101">
        <v>100</v>
      </c>
      <c r="B101" s="1">
        <v>102002.1</v>
      </c>
      <c r="C101" s="1">
        <v>946.91</v>
      </c>
      <c r="D101" s="1">
        <v>0.69999999899999998</v>
      </c>
      <c r="E101" s="1">
        <v>184.49</v>
      </c>
      <c r="F101" s="1">
        <v>200.52</v>
      </c>
      <c r="G101" s="1">
        <v>1045.3</v>
      </c>
      <c r="H101">
        <v>0</v>
      </c>
      <c r="I101">
        <v>0</v>
      </c>
      <c r="J101">
        <v>684352</v>
      </c>
      <c r="K101" s="1">
        <v>502538.8688</v>
      </c>
      <c r="L101" s="1" t="s">
        <v>1644</v>
      </c>
    </row>
    <row r="102" spans="1:12" x14ac:dyDescent="0.25">
      <c r="A102">
        <v>101</v>
      </c>
      <c r="B102" s="1">
        <v>103002.9</v>
      </c>
      <c r="C102" s="1">
        <v>935.25</v>
      </c>
      <c r="D102" s="1">
        <v>0.89999999900000005</v>
      </c>
      <c r="E102" s="1">
        <v>184.93</v>
      </c>
      <c r="F102" s="1">
        <v>200.52</v>
      </c>
      <c r="G102" s="1">
        <v>890.21</v>
      </c>
      <c r="H102">
        <v>0</v>
      </c>
      <c r="I102">
        <v>0</v>
      </c>
      <c r="J102">
        <v>910304</v>
      </c>
      <c r="K102" s="1">
        <v>502567.2205</v>
      </c>
      <c r="L102" s="1" t="s">
        <v>1644</v>
      </c>
    </row>
    <row r="103" spans="1:12" x14ac:dyDescent="0.25">
      <c r="A103">
        <v>102</v>
      </c>
      <c r="B103" s="1">
        <v>104003.2</v>
      </c>
      <c r="C103" s="1">
        <v>949.72</v>
      </c>
      <c r="D103" s="1">
        <v>0.59999999800000003</v>
      </c>
      <c r="E103" s="1">
        <v>185.34</v>
      </c>
      <c r="F103" s="1">
        <v>200.52</v>
      </c>
      <c r="G103" s="1">
        <v>1013.51</v>
      </c>
      <c r="H103">
        <v>0</v>
      </c>
      <c r="I103">
        <v>0</v>
      </c>
      <c r="J103">
        <v>698272</v>
      </c>
      <c r="K103" s="1">
        <v>502797.28879999998</v>
      </c>
      <c r="L103" s="1" t="s">
        <v>1644</v>
      </c>
    </row>
    <row r="104" spans="1:12" x14ac:dyDescent="0.25">
      <c r="A104">
        <v>103</v>
      </c>
      <c r="B104" s="1">
        <v>105004.2</v>
      </c>
      <c r="C104" s="1">
        <v>945.05</v>
      </c>
      <c r="D104" s="1">
        <v>0.90000000199999997</v>
      </c>
      <c r="E104" s="1">
        <v>185.86</v>
      </c>
      <c r="F104" s="1">
        <v>200.52</v>
      </c>
      <c r="G104" s="1">
        <v>882.35</v>
      </c>
      <c r="H104">
        <v>0</v>
      </c>
      <c r="I104">
        <v>0</v>
      </c>
      <c r="J104">
        <v>465312</v>
      </c>
      <c r="K104" s="1">
        <v>502982.96149999998</v>
      </c>
      <c r="L104" s="1" t="s">
        <v>1644</v>
      </c>
    </row>
    <row r="105" spans="1:12" x14ac:dyDescent="0.25">
      <c r="A105">
        <v>104</v>
      </c>
      <c r="B105" s="1">
        <v>106004.4</v>
      </c>
      <c r="C105" s="1">
        <v>952.81</v>
      </c>
      <c r="D105" s="1">
        <v>0.69999999899999998</v>
      </c>
      <c r="E105" s="1">
        <v>186.26</v>
      </c>
      <c r="F105" s="1">
        <v>200.52</v>
      </c>
      <c r="G105" s="1">
        <v>974.03</v>
      </c>
      <c r="H105">
        <v>0</v>
      </c>
      <c r="I105">
        <v>0</v>
      </c>
      <c r="J105">
        <v>485088</v>
      </c>
      <c r="K105" s="1">
        <v>503152.07459999999</v>
      </c>
      <c r="L105" s="1" t="s">
        <v>1644</v>
      </c>
    </row>
    <row r="106" spans="1:12" x14ac:dyDescent="0.25">
      <c r="A106">
        <v>105</v>
      </c>
      <c r="B106" s="1">
        <v>107005.1</v>
      </c>
      <c r="C106" s="1">
        <v>931.35</v>
      </c>
      <c r="D106" s="1">
        <v>0.89999999900000005</v>
      </c>
      <c r="E106" s="1">
        <v>186.69</v>
      </c>
      <c r="F106" s="1">
        <v>200.52</v>
      </c>
      <c r="G106" s="1">
        <v>906.34</v>
      </c>
      <c r="H106">
        <v>0</v>
      </c>
      <c r="I106">
        <v>0</v>
      </c>
      <c r="J106">
        <v>732544</v>
      </c>
      <c r="K106" s="1">
        <v>503264.17440000002</v>
      </c>
      <c r="L106" s="1" t="s">
        <v>1644</v>
      </c>
    </row>
    <row r="107" spans="1:12" x14ac:dyDescent="0.25">
      <c r="A107">
        <v>106</v>
      </c>
      <c r="B107" s="1">
        <v>108005.6</v>
      </c>
      <c r="C107" s="1">
        <v>959.52</v>
      </c>
      <c r="D107" s="1">
        <v>0.80000000100000002</v>
      </c>
      <c r="E107" s="1">
        <v>187.15</v>
      </c>
      <c r="F107" s="1">
        <v>200.52</v>
      </c>
      <c r="G107" s="1">
        <v>1041.67</v>
      </c>
      <c r="H107">
        <v>0</v>
      </c>
      <c r="I107">
        <v>0</v>
      </c>
      <c r="J107">
        <v>483552</v>
      </c>
      <c r="K107" s="1">
        <v>503553.266</v>
      </c>
      <c r="L107" s="1" t="s">
        <v>1644</v>
      </c>
    </row>
    <row r="108" spans="1:12" x14ac:dyDescent="0.25">
      <c r="A108">
        <v>107</v>
      </c>
      <c r="B108" s="1">
        <v>109005.9</v>
      </c>
      <c r="C108" s="1">
        <v>939.72</v>
      </c>
      <c r="D108" s="1">
        <v>0.89999999900000005</v>
      </c>
      <c r="E108" s="1">
        <v>187.65</v>
      </c>
      <c r="F108" s="1">
        <v>200.52</v>
      </c>
      <c r="G108" s="1">
        <v>877.19</v>
      </c>
      <c r="H108">
        <v>0</v>
      </c>
      <c r="I108">
        <v>0</v>
      </c>
      <c r="J108">
        <v>486784</v>
      </c>
      <c r="K108" s="1">
        <v>503636.4472</v>
      </c>
      <c r="L108" s="1" t="s">
        <v>1644</v>
      </c>
    </row>
    <row r="109" spans="1:12" x14ac:dyDescent="0.25">
      <c r="A109">
        <v>108</v>
      </c>
      <c r="B109" s="1">
        <v>110006.8</v>
      </c>
      <c r="C109" s="1">
        <v>956.14</v>
      </c>
      <c r="D109" s="1">
        <v>0.80000000100000002</v>
      </c>
      <c r="E109" s="1">
        <v>188.07</v>
      </c>
      <c r="F109" s="1">
        <v>200.52</v>
      </c>
      <c r="G109" s="1">
        <v>958.47</v>
      </c>
      <c r="H109">
        <v>0</v>
      </c>
      <c r="I109">
        <v>0</v>
      </c>
      <c r="J109">
        <v>704512</v>
      </c>
      <c r="K109" s="1">
        <v>503853.44209999999</v>
      </c>
      <c r="L109" s="1" t="s">
        <v>1644</v>
      </c>
    </row>
    <row r="110" spans="1:12" x14ac:dyDescent="0.25">
      <c r="A110">
        <v>109</v>
      </c>
      <c r="B110" s="1">
        <v>111007.1</v>
      </c>
      <c r="C110" s="1">
        <v>946.72</v>
      </c>
      <c r="D110" s="1">
        <v>0.80000000100000002</v>
      </c>
      <c r="E110" s="1">
        <v>182.24</v>
      </c>
      <c r="F110" s="1">
        <v>200.52</v>
      </c>
      <c r="G110" s="1">
        <v>890.21</v>
      </c>
      <c r="H110">
        <v>0</v>
      </c>
      <c r="I110">
        <v>0</v>
      </c>
      <c r="J110">
        <v>587712</v>
      </c>
      <c r="K110" s="1">
        <v>503944.1556</v>
      </c>
      <c r="L110" s="1" t="s">
        <v>1644</v>
      </c>
    </row>
    <row r="111" spans="1:12" x14ac:dyDescent="0.25">
      <c r="A111">
        <v>110</v>
      </c>
      <c r="B111" s="1">
        <v>112007.5</v>
      </c>
      <c r="C111" s="1">
        <v>960.62</v>
      </c>
      <c r="D111" s="1">
        <v>0.79999999700000002</v>
      </c>
      <c r="E111" s="1">
        <v>182.69</v>
      </c>
      <c r="F111" s="1">
        <v>200.52</v>
      </c>
      <c r="G111" s="1">
        <v>928.79</v>
      </c>
      <c r="H111">
        <v>0</v>
      </c>
      <c r="I111">
        <v>0</v>
      </c>
      <c r="J111">
        <v>514048</v>
      </c>
      <c r="K111" s="1">
        <v>504095.42749999999</v>
      </c>
      <c r="L111" s="1" t="s">
        <v>1644</v>
      </c>
    </row>
    <row r="112" spans="1:12" x14ac:dyDescent="0.25">
      <c r="A112">
        <v>111</v>
      </c>
      <c r="B112" s="1">
        <v>113008.1</v>
      </c>
      <c r="C112" s="1">
        <v>941.44</v>
      </c>
      <c r="D112" s="1">
        <v>0.80000000100000002</v>
      </c>
      <c r="E112" s="1">
        <v>183.23</v>
      </c>
      <c r="F112" s="1">
        <v>200.52</v>
      </c>
      <c r="G112" s="1">
        <v>903.61</v>
      </c>
      <c r="H112">
        <v>0</v>
      </c>
      <c r="I112">
        <v>0</v>
      </c>
      <c r="J112">
        <v>554144</v>
      </c>
      <c r="K112" s="1">
        <v>504212.57809999998</v>
      </c>
      <c r="L112" s="1" t="s">
        <v>1644</v>
      </c>
    </row>
    <row r="113" spans="1:12" x14ac:dyDescent="0.25">
      <c r="A113">
        <v>112</v>
      </c>
      <c r="B113" s="1">
        <v>114008.5</v>
      </c>
      <c r="C113" s="1">
        <v>957.62</v>
      </c>
      <c r="D113" s="1">
        <v>0.69999999899999998</v>
      </c>
      <c r="E113" s="1">
        <v>183.66</v>
      </c>
      <c r="F113" s="1">
        <v>200.52</v>
      </c>
      <c r="G113" s="1">
        <v>943.4</v>
      </c>
      <c r="H113">
        <v>0</v>
      </c>
      <c r="I113">
        <v>0</v>
      </c>
      <c r="J113">
        <v>483872</v>
      </c>
      <c r="K113" s="1">
        <v>504265.84279999998</v>
      </c>
      <c r="L113" s="1" t="s">
        <v>1644</v>
      </c>
    </row>
    <row r="114" spans="1:12" x14ac:dyDescent="0.25">
      <c r="A114">
        <v>113</v>
      </c>
      <c r="B114" s="1">
        <v>115009.4</v>
      </c>
      <c r="C114" s="1">
        <v>933.16</v>
      </c>
      <c r="D114" s="1">
        <v>0.69999999899999998</v>
      </c>
      <c r="E114" s="1">
        <v>184.15</v>
      </c>
      <c r="F114" s="1">
        <v>200.52</v>
      </c>
      <c r="G114" s="1">
        <v>890.21</v>
      </c>
      <c r="H114">
        <v>0</v>
      </c>
      <c r="I114">
        <v>0</v>
      </c>
      <c r="J114">
        <v>815104</v>
      </c>
      <c r="K114" s="1">
        <v>504391.34580000001</v>
      </c>
      <c r="L114" s="1" t="s">
        <v>1644</v>
      </c>
    </row>
    <row r="115" spans="1:12" x14ac:dyDescent="0.25">
      <c r="A115">
        <v>114</v>
      </c>
      <c r="B115" s="1">
        <v>116009.60000000001</v>
      </c>
      <c r="C115" s="1">
        <v>960.81</v>
      </c>
      <c r="D115" s="1">
        <v>0.90000000199999997</v>
      </c>
      <c r="E115" s="1">
        <v>184.58</v>
      </c>
      <c r="F115" s="1">
        <v>200.52</v>
      </c>
      <c r="G115" s="1">
        <v>940.44</v>
      </c>
      <c r="H115">
        <v>0</v>
      </c>
      <c r="I115">
        <v>0</v>
      </c>
      <c r="J115">
        <v>420544</v>
      </c>
      <c r="K115" s="1">
        <v>504519.53220000002</v>
      </c>
      <c r="L115" s="1" t="s">
        <v>1644</v>
      </c>
    </row>
    <row r="116" spans="1:12" x14ac:dyDescent="0.25">
      <c r="A116">
        <v>115</v>
      </c>
      <c r="B116" s="1">
        <v>117009.9</v>
      </c>
      <c r="C116" s="1">
        <v>921.72</v>
      </c>
      <c r="D116" s="1">
        <v>0.90000000199999997</v>
      </c>
      <c r="E116" s="1">
        <v>184.98</v>
      </c>
      <c r="F116" s="1">
        <v>200.52</v>
      </c>
      <c r="G116" s="1">
        <v>890.21</v>
      </c>
      <c r="H116">
        <v>0</v>
      </c>
      <c r="I116">
        <v>0</v>
      </c>
      <c r="J116">
        <v>848640</v>
      </c>
      <c r="K116" s="1">
        <v>504693.61330000003</v>
      </c>
      <c r="L116" s="1" t="s">
        <v>1644</v>
      </c>
    </row>
    <row r="117" spans="1:12" x14ac:dyDescent="0.25">
      <c r="A117">
        <v>116</v>
      </c>
      <c r="B117" s="1">
        <v>118010.6</v>
      </c>
      <c r="C117" s="1">
        <v>953.33</v>
      </c>
      <c r="D117" s="1">
        <v>0.80000000100000002</v>
      </c>
      <c r="E117" s="1">
        <v>185.36</v>
      </c>
      <c r="F117" s="1">
        <v>200.52</v>
      </c>
      <c r="G117" s="1">
        <v>943.4</v>
      </c>
      <c r="H117">
        <v>0</v>
      </c>
      <c r="I117">
        <v>0</v>
      </c>
      <c r="J117">
        <v>506336</v>
      </c>
      <c r="K117" s="1">
        <v>504915.55900000001</v>
      </c>
      <c r="L117" s="1" t="s">
        <v>1644</v>
      </c>
    </row>
    <row r="118" spans="1:12" x14ac:dyDescent="0.25">
      <c r="A118">
        <v>117</v>
      </c>
      <c r="B118" s="1">
        <v>119011.2</v>
      </c>
      <c r="C118" s="1">
        <v>941.44</v>
      </c>
      <c r="D118" s="1">
        <v>0.69999999899999998</v>
      </c>
      <c r="E118" s="1">
        <v>185.92</v>
      </c>
      <c r="F118" s="1">
        <v>200.52</v>
      </c>
      <c r="G118" s="1">
        <v>920.25</v>
      </c>
      <c r="H118">
        <v>0</v>
      </c>
      <c r="I118">
        <v>0</v>
      </c>
      <c r="J118">
        <v>922208</v>
      </c>
      <c r="K118" s="1">
        <v>505005.72560000001</v>
      </c>
      <c r="L118" s="1" t="s">
        <v>1644</v>
      </c>
    </row>
    <row r="119" spans="1:12" x14ac:dyDescent="0.25">
      <c r="A119">
        <v>118</v>
      </c>
      <c r="B119" s="1">
        <v>120011.3</v>
      </c>
      <c r="C119" s="1">
        <v>950.9</v>
      </c>
      <c r="D119" s="1">
        <v>1.1000000009999999</v>
      </c>
      <c r="E119" s="1">
        <v>187.1</v>
      </c>
      <c r="F119" s="1">
        <v>200.52</v>
      </c>
      <c r="G119" s="1">
        <v>934.58</v>
      </c>
      <c r="H119">
        <v>0</v>
      </c>
      <c r="I119">
        <v>0</v>
      </c>
      <c r="J119">
        <v>433472</v>
      </c>
      <c r="K119" s="1">
        <v>505155.74200000003</v>
      </c>
      <c r="L119" s="1" t="s">
        <v>1644</v>
      </c>
    </row>
    <row r="120" spans="1:12" x14ac:dyDescent="0.25">
      <c r="A120">
        <v>119</v>
      </c>
      <c r="B120" s="1">
        <v>121012.1</v>
      </c>
      <c r="C120" s="1">
        <v>937.25</v>
      </c>
      <c r="D120" s="1">
        <v>0.69999999899999998</v>
      </c>
      <c r="E120" s="1">
        <v>187.63</v>
      </c>
      <c r="F120" s="1">
        <v>200.52</v>
      </c>
      <c r="G120" s="1">
        <v>909.09</v>
      </c>
      <c r="H120">
        <v>0</v>
      </c>
      <c r="I120">
        <v>0</v>
      </c>
      <c r="J120">
        <v>833216</v>
      </c>
      <c r="K120" s="1">
        <v>505363.60350000003</v>
      </c>
      <c r="L120" s="1" t="s">
        <v>1644</v>
      </c>
    </row>
    <row r="121" spans="1:12" x14ac:dyDescent="0.25">
      <c r="A121">
        <v>120</v>
      </c>
      <c r="B121" s="1">
        <v>122012.7</v>
      </c>
      <c r="C121" s="1">
        <v>956.43</v>
      </c>
      <c r="D121" s="1">
        <v>0.80000000100000002</v>
      </c>
      <c r="E121" s="1">
        <v>188.03</v>
      </c>
      <c r="F121" s="1">
        <v>200.52</v>
      </c>
      <c r="G121" s="1">
        <v>934.58</v>
      </c>
      <c r="H121">
        <v>0</v>
      </c>
      <c r="I121">
        <v>0</v>
      </c>
      <c r="J121">
        <v>415744</v>
      </c>
      <c r="K121" s="1">
        <v>505430.99190000002</v>
      </c>
      <c r="L121" s="1" t="s">
        <v>1644</v>
      </c>
    </row>
    <row r="122" spans="1:12" x14ac:dyDescent="0.25">
      <c r="A122">
        <v>121</v>
      </c>
      <c r="B122" s="1">
        <v>123013.1</v>
      </c>
      <c r="C122" s="1">
        <v>940.62</v>
      </c>
      <c r="D122" s="1">
        <v>0.80000000100000002</v>
      </c>
      <c r="E122" s="1">
        <v>182.17</v>
      </c>
      <c r="F122" s="1">
        <v>200.52</v>
      </c>
      <c r="G122" s="1">
        <v>920.25</v>
      </c>
      <c r="H122">
        <v>0</v>
      </c>
      <c r="I122">
        <v>0</v>
      </c>
      <c r="J122">
        <v>526432</v>
      </c>
      <c r="K122" s="1">
        <v>505598.97120000003</v>
      </c>
      <c r="L122" s="1" t="s">
        <v>1644</v>
      </c>
    </row>
    <row r="123" spans="1:12" x14ac:dyDescent="0.25">
      <c r="A123">
        <v>122</v>
      </c>
      <c r="B123" s="1">
        <v>124014.2</v>
      </c>
      <c r="C123" s="1">
        <v>957.95</v>
      </c>
      <c r="D123" s="1">
        <v>0.90000000199999997</v>
      </c>
      <c r="E123" s="1">
        <v>182.58</v>
      </c>
      <c r="F123" s="1">
        <v>200.52</v>
      </c>
      <c r="G123" s="1">
        <v>923.08</v>
      </c>
      <c r="H123">
        <v>0</v>
      </c>
      <c r="I123">
        <v>0</v>
      </c>
      <c r="J123">
        <v>410080</v>
      </c>
      <c r="K123" s="1">
        <v>505649.84470000002</v>
      </c>
      <c r="L123" s="1" t="s">
        <v>1644</v>
      </c>
    </row>
    <row r="124" spans="1:12" x14ac:dyDescent="0.25">
      <c r="A124">
        <v>123</v>
      </c>
      <c r="B124" s="1">
        <v>125014.3</v>
      </c>
      <c r="C124" s="1">
        <v>937.91</v>
      </c>
      <c r="D124" s="1">
        <v>0.69999999899999998</v>
      </c>
      <c r="E124" s="1">
        <v>183.09</v>
      </c>
      <c r="F124" s="1">
        <v>200.52</v>
      </c>
      <c r="G124" s="1">
        <v>940.44</v>
      </c>
      <c r="H124">
        <v>0</v>
      </c>
      <c r="I124">
        <v>0</v>
      </c>
      <c r="J124">
        <v>620512</v>
      </c>
      <c r="K124" s="1">
        <v>505857.69770000002</v>
      </c>
      <c r="L124" s="1" t="s">
        <v>1644</v>
      </c>
    </row>
    <row r="125" spans="1:12" x14ac:dyDescent="0.25">
      <c r="A125">
        <v>124</v>
      </c>
      <c r="B125" s="1">
        <v>126015.1</v>
      </c>
      <c r="C125" s="1">
        <v>953.24</v>
      </c>
      <c r="D125" s="1">
        <v>0.80000000100000002</v>
      </c>
      <c r="E125" s="1">
        <v>183.48</v>
      </c>
      <c r="F125" s="1">
        <v>200.52</v>
      </c>
      <c r="G125" s="1">
        <v>920.25</v>
      </c>
      <c r="H125">
        <v>0</v>
      </c>
      <c r="I125">
        <v>0</v>
      </c>
      <c r="J125">
        <v>404768</v>
      </c>
      <c r="K125" s="1">
        <v>505899.77240000002</v>
      </c>
      <c r="L125" s="1" t="s">
        <v>1644</v>
      </c>
    </row>
    <row r="126" spans="1:12" x14ac:dyDescent="0.25">
      <c r="A126">
        <v>125</v>
      </c>
      <c r="B126" s="1">
        <v>127015.1</v>
      </c>
      <c r="C126" s="1">
        <v>931</v>
      </c>
      <c r="D126" s="1">
        <v>1.1000000009999999</v>
      </c>
      <c r="E126" s="1">
        <v>183.93</v>
      </c>
      <c r="F126" s="1">
        <v>200.52</v>
      </c>
      <c r="G126" s="1">
        <v>943.4</v>
      </c>
      <c r="H126">
        <v>0</v>
      </c>
      <c r="I126">
        <v>0</v>
      </c>
      <c r="J126">
        <v>716704</v>
      </c>
      <c r="K126" s="1">
        <v>506048.02470000001</v>
      </c>
      <c r="L126" s="1" t="s">
        <v>1644</v>
      </c>
    </row>
    <row r="127" spans="1:12" x14ac:dyDescent="0.25">
      <c r="A127">
        <v>126</v>
      </c>
      <c r="B127" s="1">
        <v>128015.3</v>
      </c>
      <c r="C127" s="1">
        <v>966.81</v>
      </c>
      <c r="D127" s="1">
        <v>1.1000000009999999</v>
      </c>
      <c r="E127" s="1">
        <v>184.41</v>
      </c>
      <c r="F127" s="1">
        <v>200.52</v>
      </c>
      <c r="G127" s="1">
        <v>925.93</v>
      </c>
      <c r="H127">
        <v>0</v>
      </c>
      <c r="I127">
        <v>0</v>
      </c>
      <c r="J127">
        <v>408352</v>
      </c>
      <c r="K127" s="1">
        <v>506071.54080000002</v>
      </c>
      <c r="L127" s="1" t="s">
        <v>1644</v>
      </c>
    </row>
    <row r="128" spans="1:12" x14ac:dyDescent="0.25">
      <c r="A128">
        <v>127</v>
      </c>
      <c r="B128" s="1">
        <v>129016.4</v>
      </c>
      <c r="C128" s="1">
        <v>937.97</v>
      </c>
      <c r="D128" s="1">
        <v>1.1999999990000001</v>
      </c>
      <c r="E128" s="1">
        <v>184.93</v>
      </c>
      <c r="F128" s="1">
        <v>200.52</v>
      </c>
      <c r="G128" s="1">
        <v>970.87</v>
      </c>
      <c r="H128">
        <v>0</v>
      </c>
      <c r="I128">
        <v>0</v>
      </c>
      <c r="J128">
        <v>489408</v>
      </c>
      <c r="K128" s="1">
        <v>506248.7083</v>
      </c>
      <c r="L128" s="1" t="s">
        <v>1644</v>
      </c>
    </row>
    <row r="129" spans="1:12" x14ac:dyDescent="0.25">
      <c r="A129">
        <v>128</v>
      </c>
      <c r="B129" s="1">
        <v>130017.5</v>
      </c>
      <c r="C129" s="1">
        <v>953.95</v>
      </c>
      <c r="D129" s="1">
        <v>1.3999999990000001</v>
      </c>
      <c r="E129" s="1">
        <v>185.32</v>
      </c>
      <c r="F129" s="1">
        <v>200.52</v>
      </c>
      <c r="G129" s="1">
        <v>937.5</v>
      </c>
      <c r="H129">
        <v>0</v>
      </c>
      <c r="I129">
        <v>0</v>
      </c>
      <c r="J129">
        <v>555424</v>
      </c>
      <c r="K129" s="1">
        <v>506214.5687</v>
      </c>
      <c r="L129" s="1" t="s">
        <v>1644</v>
      </c>
    </row>
    <row r="130" spans="1:12" x14ac:dyDescent="0.25">
      <c r="A130">
        <v>129</v>
      </c>
      <c r="B130" s="1">
        <v>131018.1</v>
      </c>
      <c r="C130" s="1">
        <v>939.44</v>
      </c>
      <c r="D130" s="1">
        <v>0.90000000199999997</v>
      </c>
      <c r="E130" s="1">
        <v>185.84</v>
      </c>
      <c r="F130" s="1">
        <v>200.52</v>
      </c>
      <c r="G130" s="1">
        <v>940.44</v>
      </c>
      <c r="H130">
        <v>0</v>
      </c>
      <c r="I130">
        <v>0</v>
      </c>
      <c r="J130">
        <v>420960</v>
      </c>
      <c r="K130" s="1">
        <v>506442.57650000002</v>
      </c>
      <c r="L130" s="1" t="s">
        <v>1644</v>
      </c>
    </row>
    <row r="131" spans="1:12" x14ac:dyDescent="0.25">
      <c r="A131">
        <v>130</v>
      </c>
      <c r="B131" s="1">
        <v>132018.1</v>
      </c>
      <c r="C131" s="1">
        <v>955</v>
      </c>
      <c r="D131" s="1">
        <v>1.3000000009999999</v>
      </c>
      <c r="E131" s="1">
        <v>186.24</v>
      </c>
      <c r="F131" s="1">
        <v>200.52</v>
      </c>
      <c r="G131" s="1">
        <v>964.63</v>
      </c>
      <c r="H131">
        <v>0</v>
      </c>
      <c r="I131">
        <v>0</v>
      </c>
      <c r="J131">
        <v>602432</v>
      </c>
      <c r="K131" s="1">
        <v>506584.79269999999</v>
      </c>
      <c r="L131" s="1" t="s">
        <v>1644</v>
      </c>
    </row>
    <row r="132" spans="1:12" x14ac:dyDescent="0.25">
      <c r="A132">
        <v>131</v>
      </c>
      <c r="B132" s="1">
        <v>133018.4</v>
      </c>
      <c r="C132" s="1">
        <v>930.72</v>
      </c>
      <c r="D132" s="1">
        <v>0.90000000199999997</v>
      </c>
      <c r="E132" s="1">
        <v>186.69</v>
      </c>
      <c r="F132" s="1">
        <v>200.52</v>
      </c>
      <c r="G132" s="1">
        <v>974.03</v>
      </c>
      <c r="H132">
        <v>0</v>
      </c>
      <c r="I132">
        <v>0</v>
      </c>
      <c r="J132">
        <v>464800</v>
      </c>
      <c r="K132" s="1">
        <v>506818.72470000002</v>
      </c>
      <c r="L132" s="1" t="s">
        <v>1644</v>
      </c>
    </row>
    <row r="133" spans="1:12" x14ac:dyDescent="0.25">
      <c r="A133">
        <v>132</v>
      </c>
      <c r="B133" s="1">
        <v>134019.4</v>
      </c>
      <c r="C133" s="1">
        <v>954.05</v>
      </c>
      <c r="D133" s="1">
        <v>0.70000000299999998</v>
      </c>
      <c r="E133" s="1">
        <v>187.08</v>
      </c>
      <c r="F133" s="1">
        <v>200.52</v>
      </c>
      <c r="G133" s="1">
        <v>961.54</v>
      </c>
      <c r="H133">
        <v>0</v>
      </c>
      <c r="I133">
        <v>0</v>
      </c>
      <c r="J133">
        <v>391168</v>
      </c>
      <c r="K133" s="1">
        <v>506651.32650000002</v>
      </c>
      <c r="L133" s="1" t="s">
        <v>1644</v>
      </c>
    </row>
    <row r="134" spans="1:12" x14ac:dyDescent="0.25">
      <c r="A134">
        <v>133</v>
      </c>
      <c r="B134" s="1">
        <v>135020.70000000001</v>
      </c>
      <c r="C134" s="1">
        <v>944.77</v>
      </c>
      <c r="D134" s="1">
        <v>1.1999999990000001</v>
      </c>
      <c r="E134" s="1">
        <v>187.63</v>
      </c>
      <c r="F134" s="1">
        <v>200.52</v>
      </c>
      <c r="G134" s="1">
        <v>986.84</v>
      </c>
      <c r="H134">
        <v>0</v>
      </c>
      <c r="I134">
        <v>0</v>
      </c>
      <c r="J134">
        <v>474528</v>
      </c>
      <c r="K134" s="1">
        <v>506884.36099999998</v>
      </c>
      <c r="L134" s="1" t="s">
        <v>1644</v>
      </c>
    </row>
    <row r="135" spans="1:12" x14ac:dyDescent="0.25">
      <c r="A135">
        <v>134</v>
      </c>
      <c r="B135" s="1">
        <v>136022.20000000001</v>
      </c>
      <c r="C135" s="1">
        <v>959.56</v>
      </c>
      <c r="D135" s="1">
        <v>1.0999999979999999</v>
      </c>
      <c r="E135" s="1">
        <v>188.08</v>
      </c>
      <c r="F135" s="1">
        <v>200.52</v>
      </c>
      <c r="G135" s="1">
        <v>949.37</v>
      </c>
      <c r="H135">
        <v>0</v>
      </c>
      <c r="I135">
        <v>0</v>
      </c>
      <c r="J135">
        <v>613344</v>
      </c>
      <c r="K135" s="1">
        <v>506944.53700000001</v>
      </c>
      <c r="L135" s="1" t="s">
        <v>1644</v>
      </c>
    </row>
    <row r="136" spans="1:12" x14ac:dyDescent="0.25">
      <c r="A136">
        <v>135</v>
      </c>
      <c r="B136" s="1">
        <v>137022.79999999999</v>
      </c>
      <c r="C136" s="1">
        <v>926.44</v>
      </c>
      <c r="D136" s="1">
        <v>1.0999999979999999</v>
      </c>
      <c r="E136" s="1">
        <v>182.09</v>
      </c>
      <c r="F136" s="1">
        <v>200.52</v>
      </c>
      <c r="G136" s="1">
        <v>970.87</v>
      </c>
      <c r="H136">
        <v>0</v>
      </c>
      <c r="I136">
        <v>0</v>
      </c>
      <c r="J136">
        <v>437504</v>
      </c>
      <c r="K136" s="1">
        <v>507133.26299999998</v>
      </c>
      <c r="L136" s="1" t="s">
        <v>1644</v>
      </c>
    </row>
    <row r="137" spans="1:12" x14ac:dyDescent="0.25">
      <c r="A137">
        <v>136</v>
      </c>
      <c r="B137" s="1">
        <v>138022.9</v>
      </c>
      <c r="C137" s="1">
        <v>947.91</v>
      </c>
      <c r="D137" s="1">
        <v>0.80000000100000002</v>
      </c>
      <c r="E137" s="1">
        <v>183.36</v>
      </c>
      <c r="F137" s="1">
        <v>200.52</v>
      </c>
      <c r="G137" s="1">
        <v>955.41</v>
      </c>
      <c r="H137">
        <v>0</v>
      </c>
      <c r="I137">
        <v>0</v>
      </c>
      <c r="J137">
        <v>413664</v>
      </c>
      <c r="K137" s="1">
        <v>507135.9706</v>
      </c>
      <c r="L137" s="1" t="s">
        <v>1644</v>
      </c>
    </row>
    <row r="138" spans="1:12" x14ac:dyDescent="0.25">
      <c r="A138">
        <v>137</v>
      </c>
      <c r="B138" s="1">
        <v>139024</v>
      </c>
      <c r="C138" s="1">
        <v>940.96</v>
      </c>
      <c r="D138" s="1">
        <v>0.90000000199999997</v>
      </c>
      <c r="E138" s="1">
        <v>183.89</v>
      </c>
      <c r="F138" s="1">
        <v>200.52</v>
      </c>
      <c r="G138" s="1">
        <v>990.1</v>
      </c>
      <c r="H138">
        <v>0</v>
      </c>
      <c r="I138">
        <v>0</v>
      </c>
      <c r="J138">
        <v>426368</v>
      </c>
      <c r="K138" s="1">
        <v>507310.47230000002</v>
      </c>
      <c r="L138" s="1" t="s">
        <v>1644</v>
      </c>
    </row>
    <row r="139" spans="1:12" x14ac:dyDescent="0.25">
      <c r="A139">
        <v>138</v>
      </c>
      <c r="B139" s="1">
        <v>140024.29999999999</v>
      </c>
      <c r="C139" s="1">
        <v>957.71</v>
      </c>
      <c r="D139" s="1">
        <v>0.80000000100000002</v>
      </c>
      <c r="E139" s="1">
        <v>184.31</v>
      </c>
      <c r="F139" s="1">
        <v>200.52</v>
      </c>
      <c r="G139" s="1">
        <v>961.54</v>
      </c>
      <c r="H139">
        <v>0</v>
      </c>
      <c r="I139">
        <v>0</v>
      </c>
      <c r="J139">
        <v>433024</v>
      </c>
      <c r="K139" s="1">
        <v>507267.50750000001</v>
      </c>
      <c r="L139" s="1" t="s">
        <v>1644</v>
      </c>
    </row>
    <row r="140" spans="1:12" x14ac:dyDescent="0.25">
      <c r="A140">
        <v>139</v>
      </c>
      <c r="B140" s="1">
        <v>141024.4</v>
      </c>
      <c r="C140" s="1">
        <v>944.91</v>
      </c>
      <c r="D140" s="1">
        <v>0.89999999900000005</v>
      </c>
      <c r="E140" s="1">
        <v>184.85</v>
      </c>
      <c r="F140" s="1">
        <v>200.52</v>
      </c>
      <c r="G140" s="1">
        <v>996.68</v>
      </c>
      <c r="H140">
        <v>0</v>
      </c>
      <c r="I140">
        <v>0</v>
      </c>
      <c r="J140">
        <v>430496</v>
      </c>
      <c r="K140" s="1">
        <v>507418.40990000003</v>
      </c>
      <c r="L140" s="1" t="s">
        <v>1644</v>
      </c>
    </row>
    <row r="141" spans="1:12" x14ac:dyDescent="0.25">
      <c r="A141">
        <v>140</v>
      </c>
      <c r="B141" s="1">
        <v>142024.70000000001</v>
      </c>
      <c r="C141" s="1">
        <v>952.71</v>
      </c>
      <c r="D141" s="1">
        <v>0.70000000299999998</v>
      </c>
      <c r="E141" s="1">
        <v>185.25</v>
      </c>
      <c r="F141" s="1">
        <v>200.52</v>
      </c>
      <c r="G141" s="1">
        <v>961.54</v>
      </c>
      <c r="H141">
        <v>0</v>
      </c>
      <c r="I141">
        <v>0</v>
      </c>
      <c r="J141">
        <v>431584</v>
      </c>
      <c r="K141" s="1">
        <v>507410.4975</v>
      </c>
      <c r="L141" s="1" t="s">
        <v>1644</v>
      </c>
    </row>
    <row r="142" spans="1:12" x14ac:dyDescent="0.25">
      <c r="A142">
        <v>141</v>
      </c>
      <c r="B142" s="1">
        <v>143025</v>
      </c>
      <c r="C142" s="1">
        <v>937.72</v>
      </c>
      <c r="D142" s="1">
        <v>0.80000000100000002</v>
      </c>
      <c r="E142" s="1">
        <v>185.73</v>
      </c>
      <c r="F142" s="1">
        <v>200.52</v>
      </c>
      <c r="G142" s="1">
        <v>1010.1</v>
      </c>
      <c r="H142">
        <v>0</v>
      </c>
      <c r="I142">
        <v>0</v>
      </c>
      <c r="J142">
        <v>576800</v>
      </c>
      <c r="K142" s="1">
        <v>507565.52289999998</v>
      </c>
      <c r="L142" s="1" t="s">
        <v>1644</v>
      </c>
    </row>
    <row r="143" spans="1:12" x14ac:dyDescent="0.25">
      <c r="A143">
        <v>142</v>
      </c>
      <c r="B143" s="1">
        <v>144025.79999999999</v>
      </c>
      <c r="C143" s="1">
        <v>958.23</v>
      </c>
      <c r="D143" s="1">
        <v>0.80000000100000002</v>
      </c>
      <c r="E143" s="1">
        <v>186.18</v>
      </c>
      <c r="F143" s="1">
        <v>200.52</v>
      </c>
      <c r="G143" s="1">
        <v>964.63</v>
      </c>
      <c r="H143">
        <v>0</v>
      </c>
      <c r="I143">
        <v>0</v>
      </c>
      <c r="J143">
        <v>614496</v>
      </c>
      <c r="K143" s="1">
        <v>507533.47659999999</v>
      </c>
      <c r="L143" s="1" t="s">
        <v>1644</v>
      </c>
    </row>
    <row r="144" spans="1:12" x14ac:dyDescent="0.25">
      <c r="A144">
        <v>143</v>
      </c>
      <c r="B144" s="1">
        <v>145026.4</v>
      </c>
      <c r="C144" s="1">
        <v>938.44</v>
      </c>
      <c r="D144" s="1">
        <v>0.79999999700000002</v>
      </c>
      <c r="E144" s="1">
        <v>186.66</v>
      </c>
      <c r="F144" s="1">
        <v>200.52</v>
      </c>
      <c r="G144" s="1">
        <v>986.84</v>
      </c>
      <c r="H144">
        <v>0</v>
      </c>
      <c r="I144">
        <v>0</v>
      </c>
      <c r="J144">
        <v>553088</v>
      </c>
      <c r="K144" s="1">
        <v>507701.40490000002</v>
      </c>
      <c r="L144" s="1" t="s">
        <v>1644</v>
      </c>
    </row>
    <row r="145" spans="1:12" x14ac:dyDescent="0.25">
      <c r="A145">
        <v>144</v>
      </c>
      <c r="B145" s="1">
        <v>146027</v>
      </c>
      <c r="C145" s="1">
        <v>951.43</v>
      </c>
      <c r="D145" s="1">
        <v>0.90000000199999997</v>
      </c>
      <c r="E145" s="1">
        <v>187.06</v>
      </c>
      <c r="F145" s="1">
        <v>200.52</v>
      </c>
      <c r="G145" s="1">
        <v>914.63</v>
      </c>
      <c r="H145">
        <v>0</v>
      </c>
      <c r="I145">
        <v>0</v>
      </c>
      <c r="J145">
        <v>441952</v>
      </c>
      <c r="K145" s="1">
        <v>507707.80410000001</v>
      </c>
      <c r="L145" s="1" t="s">
        <v>1644</v>
      </c>
    </row>
    <row r="146" spans="1:12" x14ac:dyDescent="0.25">
      <c r="A146">
        <v>145</v>
      </c>
      <c r="B146" s="1">
        <v>147027.70000000001</v>
      </c>
      <c r="C146" s="1">
        <v>928.35</v>
      </c>
      <c r="D146" s="1">
        <v>0.69999999899999998</v>
      </c>
      <c r="E146" s="1">
        <v>187.48</v>
      </c>
      <c r="F146" s="1">
        <v>200.52</v>
      </c>
      <c r="G146" s="1">
        <v>967.74</v>
      </c>
      <c r="H146">
        <v>0</v>
      </c>
      <c r="I146">
        <v>0</v>
      </c>
      <c r="J146">
        <v>400544</v>
      </c>
      <c r="K146" s="1">
        <v>507854.4693</v>
      </c>
      <c r="L146" s="1" t="s">
        <v>1644</v>
      </c>
    </row>
    <row r="147" spans="1:12" x14ac:dyDescent="0.25">
      <c r="A147">
        <v>146</v>
      </c>
      <c r="B147" s="1">
        <v>148028.20000000001</v>
      </c>
      <c r="C147" s="1">
        <v>942.53</v>
      </c>
      <c r="D147" s="1">
        <v>0.80000000100000002</v>
      </c>
      <c r="E147" s="1">
        <v>187.82</v>
      </c>
      <c r="F147" s="1">
        <v>200.52</v>
      </c>
      <c r="G147" s="1">
        <v>898.2</v>
      </c>
      <c r="H147">
        <v>0</v>
      </c>
      <c r="I147">
        <v>0</v>
      </c>
      <c r="J147">
        <v>421760</v>
      </c>
      <c r="K147" s="1">
        <v>507929.78759999998</v>
      </c>
      <c r="L147" s="1" t="s">
        <v>1644</v>
      </c>
    </row>
    <row r="148" spans="1:12" x14ac:dyDescent="0.25">
      <c r="A148">
        <v>147</v>
      </c>
      <c r="B148" s="1">
        <v>149028.9</v>
      </c>
      <c r="C148" s="1">
        <v>940.34</v>
      </c>
      <c r="D148" s="1">
        <v>0.69999999899999998</v>
      </c>
      <c r="E148" s="1">
        <v>188.32</v>
      </c>
      <c r="F148" s="1">
        <v>200.52</v>
      </c>
      <c r="G148" s="1">
        <v>980.39</v>
      </c>
      <c r="H148">
        <v>0</v>
      </c>
      <c r="I148">
        <v>0</v>
      </c>
      <c r="J148">
        <v>383680</v>
      </c>
      <c r="K148" s="1">
        <v>508012.28169999999</v>
      </c>
      <c r="L148" s="1" t="s">
        <v>1644</v>
      </c>
    </row>
    <row r="149" spans="1:12" x14ac:dyDescent="0.25">
      <c r="A149">
        <v>148</v>
      </c>
      <c r="B149" s="1">
        <v>150028.9</v>
      </c>
      <c r="C149" s="1">
        <v>964</v>
      </c>
      <c r="D149" s="1">
        <v>0.69999999899999998</v>
      </c>
      <c r="E149" s="1">
        <v>182.42</v>
      </c>
      <c r="F149" s="1">
        <v>200.52</v>
      </c>
      <c r="G149" s="1">
        <v>940.44</v>
      </c>
      <c r="H149">
        <v>0</v>
      </c>
      <c r="I149">
        <v>0</v>
      </c>
      <c r="J149">
        <v>435904</v>
      </c>
      <c r="K149" s="1">
        <v>508030.40039999998</v>
      </c>
      <c r="L149" s="1" t="s">
        <v>1644</v>
      </c>
    </row>
    <row r="150" spans="1:12" x14ac:dyDescent="0.25">
      <c r="A150">
        <v>149</v>
      </c>
      <c r="B150" s="1">
        <v>151029.29999999999</v>
      </c>
      <c r="C150" s="1">
        <v>945.62</v>
      </c>
      <c r="D150" s="1">
        <v>0.60000000099999995</v>
      </c>
      <c r="E150" s="1">
        <v>182.95</v>
      </c>
      <c r="F150" s="1">
        <v>200.52</v>
      </c>
      <c r="G150" s="1">
        <v>952.38</v>
      </c>
      <c r="H150">
        <v>0</v>
      </c>
      <c r="I150">
        <v>0</v>
      </c>
      <c r="J150">
        <v>412224</v>
      </c>
      <c r="K150" s="1">
        <v>508125.14649999997</v>
      </c>
      <c r="L150" s="1" t="s">
        <v>1644</v>
      </c>
    </row>
    <row r="151" spans="1:12" x14ac:dyDescent="0.25">
      <c r="A151">
        <v>150</v>
      </c>
      <c r="B151" s="1">
        <v>152029.9</v>
      </c>
      <c r="C151" s="1">
        <v>955.43</v>
      </c>
      <c r="D151" s="1">
        <v>0.79999999700000002</v>
      </c>
      <c r="E151" s="1">
        <v>183.38</v>
      </c>
      <c r="F151" s="1">
        <v>200.52</v>
      </c>
      <c r="G151" s="1">
        <v>952.38</v>
      </c>
      <c r="H151">
        <v>0</v>
      </c>
      <c r="I151">
        <v>0</v>
      </c>
      <c r="J151">
        <v>431936</v>
      </c>
      <c r="K151" s="1">
        <v>508066.15370000002</v>
      </c>
      <c r="L151" s="1" t="s">
        <v>1644</v>
      </c>
    </row>
    <row r="152" spans="1:12" x14ac:dyDescent="0.25">
      <c r="A152">
        <v>151</v>
      </c>
      <c r="B152" s="1">
        <v>153030.29999999999</v>
      </c>
      <c r="C152" s="1">
        <v>938.62</v>
      </c>
      <c r="D152" s="1">
        <v>0.60000000099999995</v>
      </c>
      <c r="E152" s="1">
        <v>183.84</v>
      </c>
      <c r="F152" s="1">
        <v>200.52</v>
      </c>
      <c r="G152" s="1">
        <v>990.1</v>
      </c>
      <c r="H152">
        <v>0</v>
      </c>
      <c r="I152">
        <v>0</v>
      </c>
      <c r="J152">
        <v>608256</v>
      </c>
      <c r="K152" s="1">
        <v>508240.16609999997</v>
      </c>
      <c r="L152" s="1" t="s">
        <v>1644</v>
      </c>
    </row>
    <row r="153" spans="1:12" x14ac:dyDescent="0.25">
      <c r="A153">
        <v>152</v>
      </c>
      <c r="B153" s="1">
        <v>154030.29999999999</v>
      </c>
      <c r="C153" s="1">
        <v>950</v>
      </c>
      <c r="D153" s="1">
        <v>0.90000000199999997</v>
      </c>
      <c r="E153" s="1">
        <v>184.26</v>
      </c>
      <c r="F153" s="1">
        <v>200.52</v>
      </c>
      <c r="G153" s="1">
        <v>917.43</v>
      </c>
      <c r="H153">
        <v>0</v>
      </c>
      <c r="I153">
        <v>0</v>
      </c>
      <c r="J153">
        <v>450048</v>
      </c>
      <c r="K153" s="1">
        <v>508299.8982</v>
      </c>
      <c r="L153" s="1" t="s">
        <v>1644</v>
      </c>
    </row>
    <row r="154" spans="1:12" x14ac:dyDescent="0.25">
      <c r="A154">
        <v>153</v>
      </c>
      <c r="B154" s="1">
        <v>155030.5</v>
      </c>
      <c r="C154" s="1">
        <v>941.81</v>
      </c>
      <c r="D154" s="1">
        <v>0.59999999800000003</v>
      </c>
      <c r="E154" s="1">
        <v>184.73</v>
      </c>
      <c r="F154" s="1">
        <v>200.52</v>
      </c>
      <c r="G154" s="1">
        <v>996.68</v>
      </c>
      <c r="H154">
        <v>0</v>
      </c>
      <c r="I154">
        <v>0</v>
      </c>
      <c r="J154">
        <v>395808</v>
      </c>
      <c r="K154" s="1">
        <v>508410.17460000003</v>
      </c>
      <c r="L154" s="1" t="s">
        <v>1644</v>
      </c>
    </row>
    <row r="155" spans="1:12" x14ac:dyDescent="0.25">
      <c r="A155">
        <v>154</v>
      </c>
      <c r="B155" s="1">
        <v>156031</v>
      </c>
      <c r="C155" s="1">
        <v>946.53</v>
      </c>
      <c r="D155" s="1">
        <v>0.80000000100000002</v>
      </c>
      <c r="E155" s="1">
        <v>185.13</v>
      </c>
      <c r="F155" s="1">
        <v>200.52</v>
      </c>
      <c r="G155" s="1">
        <v>940.44</v>
      </c>
      <c r="H155">
        <v>0</v>
      </c>
      <c r="I155">
        <v>0</v>
      </c>
      <c r="J155">
        <v>409888</v>
      </c>
      <c r="K155" s="1">
        <v>508442.30940000003</v>
      </c>
      <c r="L155" s="1" t="s">
        <v>1644</v>
      </c>
    </row>
    <row r="156" spans="1:12" x14ac:dyDescent="0.25">
      <c r="A156">
        <v>155</v>
      </c>
      <c r="B156" s="1">
        <v>157031</v>
      </c>
      <c r="C156" s="1">
        <v>919</v>
      </c>
      <c r="D156" s="1">
        <v>0.69999999899999998</v>
      </c>
      <c r="E156" s="1">
        <v>186.81</v>
      </c>
      <c r="F156" s="1">
        <v>200.52</v>
      </c>
      <c r="G156" s="1">
        <v>990.1</v>
      </c>
      <c r="H156">
        <v>0</v>
      </c>
      <c r="I156">
        <v>0</v>
      </c>
      <c r="J156">
        <v>392416</v>
      </c>
      <c r="K156" s="1">
        <v>508550.67080000002</v>
      </c>
      <c r="L156" s="1" t="s">
        <v>1644</v>
      </c>
    </row>
    <row r="157" spans="1:12" x14ac:dyDescent="0.25">
      <c r="A157">
        <v>156</v>
      </c>
      <c r="B157" s="1">
        <v>158031.1</v>
      </c>
      <c r="C157" s="1">
        <v>948.91</v>
      </c>
      <c r="D157" s="1">
        <v>0.80000000100000002</v>
      </c>
      <c r="E157" s="1">
        <v>187.2</v>
      </c>
      <c r="F157" s="1">
        <v>200.52</v>
      </c>
      <c r="G157" s="1">
        <v>946.37</v>
      </c>
      <c r="H157">
        <v>0</v>
      </c>
      <c r="I157">
        <v>0</v>
      </c>
      <c r="J157">
        <v>427072</v>
      </c>
      <c r="K157" s="1">
        <v>508585.76510000002</v>
      </c>
      <c r="L157" s="1" t="s">
        <v>1644</v>
      </c>
    </row>
    <row r="158" spans="1:12" x14ac:dyDescent="0.25">
      <c r="A158">
        <v>157</v>
      </c>
      <c r="B158" s="1">
        <v>159031.29999999999</v>
      </c>
      <c r="C158" s="1">
        <v>938.81</v>
      </c>
      <c r="D158" s="1">
        <v>0.60000000099999995</v>
      </c>
      <c r="E158" s="1">
        <v>187.67</v>
      </c>
      <c r="F158" s="1">
        <v>200.52</v>
      </c>
      <c r="G158" s="1">
        <v>983.61</v>
      </c>
      <c r="H158">
        <v>0</v>
      </c>
      <c r="I158">
        <v>0</v>
      </c>
      <c r="J158">
        <v>401888</v>
      </c>
      <c r="K158" s="1">
        <v>508804.26850000001</v>
      </c>
      <c r="L158" s="1" t="s">
        <v>1644</v>
      </c>
    </row>
    <row r="159" spans="1:12" x14ac:dyDescent="0.25">
      <c r="A159">
        <v>158</v>
      </c>
      <c r="B159" s="1">
        <v>160031.5</v>
      </c>
      <c r="C159" s="1">
        <v>946.81</v>
      </c>
      <c r="D159" s="1">
        <v>0.69999999899999998</v>
      </c>
      <c r="E159" s="1">
        <v>188.05</v>
      </c>
      <c r="F159" s="1">
        <v>200.52</v>
      </c>
      <c r="G159" s="1">
        <v>937.5</v>
      </c>
      <c r="H159">
        <v>0</v>
      </c>
      <c r="I159">
        <v>0</v>
      </c>
      <c r="J159">
        <v>423936</v>
      </c>
      <c r="K159" s="1">
        <v>508856.27529999998</v>
      </c>
      <c r="L159" s="1" t="s">
        <v>1644</v>
      </c>
    </row>
    <row r="160" spans="1:12" x14ac:dyDescent="0.25">
      <c r="A160">
        <v>159</v>
      </c>
      <c r="B160" s="1">
        <v>161031.6</v>
      </c>
      <c r="C160" s="1">
        <v>944.91</v>
      </c>
      <c r="D160" s="1">
        <v>0.70000000299999998</v>
      </c>
      <c r="E160" s="1">
        <v>182.15</v>
      </c>
      <c r="F160" s="1">
        <v>200.52</v>
      </c>
      <c r="G160" s="1">
        <v>980.39</v>
      </c>
      <c r="H160">
        <v>0</v>
      </c>
      <c r="I160">
        <v>0</v>
      </c>
      <c r="J160">
        <v>594304</v>
      </c>
      <c r="K160" s="1">
        <v>508992.53889999999</v>
      </c>
      <c r="L160" s="1" t="s">
        <v>1644</v>
      </c>
    </row>
    <row r="161" spans="1:12" x14ac:dyDescent="0.25">
      <c r="A161">
        <v>160</v>
      </c>
      <c r="B161" s="1">
        <v>162031.6</v>
      </c>
      <c r="C161" s="1">
        <v>949</v>
      </c>
      <c r="D161" s="1">
        <v>0.80000000100000002</v>
      </c>
      <c r="E161" s="1">
        <v>182.58</v>
      </c>
      <c r="F161" s="1">
        <v>200.52</v>
      </c>
      <c r="G161" s="1">
        <v>964.63</v>
      </c>
      <c r="H161">
        <v>0</v>
      </c>
      <c r="I161">
        <v>0</v>
      </c>
      <c r="J161">
        <v>425792</v>
      </c>
      <c r="K161" s="1">
        <v>509031.5208</v>
      </c>
      <c r="L161" s="1" t="s">
        <v>1644</v>
      </c>
    </row>
    <row r="162" spans="1:12" x14ac:dyDescent="0.25">
      <c r="A162">
        <v>161</v>
      </c>
      <c r="B162" s="1">
        <v>163031.6</v>
      </c>
      <c r="C162" s="1">
        <v>942</v>
      </c>
      <c r="D162" s="1">
        <v>0.70000000299999998</v>
      </c>
      <c r="E162" s="1">
        <v>183.07</v>
      </c>
      <c r="F162" s="1">
        <v>200.52</v>
      </c>
      <c r="G162" s="1">
        <v>986.84</v>
      </c>
      <c r="H162">
        <v>0</v>
      </c>
      <c r="I162">
        <v>0</v>
      </c>
      <c r="J162">
        <v>395552</v>
      </c>
      <c r="K162" s="1">
        <v>509158.57750000001</v>
      </c>
      <c r="L162" s="1" t="s">
        <v>1644</v>
      </c>
    </row>
    <row r="163" spans="1:12" x14ac:dyDescent="0.25">
      <c r="A163">
        <v>162</v>
      </c>
      <c r="B163" s="1">
        <v>164031.79999999999</v>
      </c>
      <c r="C163" s="1">
        <v>952.81</v>
      </c>
      <c r="D163" s="1">
        <v>1.1000000009999999</v>
      </c>
      <c r="E163" s="1">
        <v>183.51</v>
      </c>
      <c r="F163" s="1">
        <v>200.52</v>
      </c>
      <c r="G163" s="1">
        <v>923.08</v>
      </c>
      <c r="H163">
        <v>0</v>
      </c>
      <c r="I163">
        <v>0</v>
      </c>
      <c r="J163">
        <v>585280</v>
      </c>
      <c r="K163" s="1">
        <v>509150.12300000002</v>
      </c>
      <c r="L163" s="1" t="s">
        <v>1644</v>
      </c>
    </row>
    <row r="164" spans="1:12" x14ac:dyDescent="0.25">
      <c r="A164">
        <v>163</v>
      </c>
      <c r="B164" s="1">
        <v>165031.9</v>
      </c>
      <c r="C164" s="1">
        <v>943.91</v>
      </c>
      <c r="D164" s="1">
        <v>0.80000000100000002</v>
      </c>
      <c r="E164" s="1">
        <v>184</v>
      </c>
      <c r="F164" s="1">
        <v>200.52</v>
      </c>
      <c r="G164" s="1">
        <v>1006.71</v>
      </c>
      <c r="H164">
        <v>0</v>
      </c>
      <c r="I164">
        <v>0</v>
      </c>
      <c r="J164">
        <v>399360</v>
      </c>
      <c r="K164" s="1">
        <v>509258.54100000003</v>
      </c>
      <c r="L164" s="1" t="s">
        <v>1644</v>
      </c>
    </row>
    <row r="165" spans="1:12" x14ac:dyDescent="0.25">
      <c r="A165">
        <v>164</v>
      </c>
      <c r="B165" s="1">
        <v>166031.9</v>
      </c>
      <c r="C165" s="1">
        <v>945</v>
      </c>
      <c r="D165" s="1">
        <v>1.4000000020000001</v>
      </c>
      <c r="E165" s="1">
        <v>184.39</v>
      </c>
      <c r="F165" s="1">
        <v>200.52</v>
      </c>
      <c r="G165" s="1">
        <v>923.08</v>
      </c>
      <c r="H165">
        <v>0</v>
      </c>
      <c r="I165">
        <v>0</v>
      </c>
      <c r="J165">
        <v>436224</v>
      </c>
      <c r="K165" s="1">
        <v>509242.98229999997</v>
      </c>
      <c r="L165" s="1" t="s">
        <v>1644</v>
      </c>
    </row>
    <row r="166" spans="1:12" x14ac:dyDescent="0.25">
      <c r="A166">
        <v>165</v>
      </c>
      <c r="B166" s="1">
        <v>167031.9</v>
      </c>
      <c r="C166" s="1">
        <v>935</v>
      </c>
      <c r="D166" s="1">
        <v>0.89999999900000005</v>
      </c>
      <c r="E166" s="1">
        <v>184.81</v>
      </c>
      <c r="F166" s="1">
        <v>200.52</v>
      </c>
      <c r="G166" s="1">
        <v>862.07</v>
      </c>
      <c r="H166">
        <v>0</v>
      </c>
      <c r="I166">
        <v>0</v>
      </c>
      <c r="J166">
        <v>379712</v>
      </c>
      <c r="K166" s="1">
        <v>509309.31140000001</v>
      </c>
      <c r="L166" s="1" t="s">
        <v>1644</v>
      </c>
    </row>
    <row r="167" spans="1:12" x14ac:dyDescent="0.25">
      <c r="A167">
        <v>166</v>
      </c>
      <c r="B167" s="1">
        <v>168033.7</v>
      </c>
      <c r="C167" s="1">
        <v>946.3</v>
      </c>
      <c r="D167" s="1">
        <v>1.3999999990000001</v>
      </c>
      <c r="E167" s="1">
        <v>185.22</v>
      </c>
      <c r="F167" s="1">
        <v>200.52</v>
      </c>
      <c r="G167" s="1">
        <v>923.08</v>
      </c>
      <c r="H167">
        <v>0</v>
      </c>
      <c r="I167">
        <v>0</v>
      </c>
      <c r="J167">
        <v>614400</v>
      </c>
      <c r="K167" s="1">
        <v>509377.19910000003</v>
      </c>
      <c r="L167" s="1" t="s">
        <v>1644</v>
      </c>
    </row>
    <row r="168" spans="1:12" x14ac:dyDescent="0.25">
      <c r="A168">
        <v>167</v>
      </c>
      <c r="B168" s="1">
        <v>169034.6</v>
      </c>
      <c r="C168" s="1">
        <v>946.15</v>
      </c>
      <c r="D168" s="1">
        <v>0.70000000299999998</v>
      </c>
      <c r="E168" s="1">
        <v>185.72</v>
      </c>
      <c r="F168" s="1">
        <v>200.52</v>
      </c>
      <c r="G168" s="1">
        <v>1020.41</v>
      </c>
      <c r="H168">
        <v>0</v>
      </c>
      <c r="I168">
        <v>0</v>
      </c>
      <c r="J168">
        <v>394880</v>
      </c>
      <c r="K168" s="1">
        <v>509535.0772</v>
      </c>
      <c r="L168" s="1" t="s">
        <v>1644</v>
      </c>
    </row>
    <row r="169" spans="1:12" x14ac:dyDescent="0.25">
      <c r="A169">
        <v>168</v>
      </c>
      <c r="B169" s="1">
        <v>170035.1</v>
      </c>
      <c r="C169" s="1">
        <v>953.52</v>
      </c>
      <c r="D169" s="1">
        <v>1.3000000009999999</v>
      </c>
      <c r="E169" s="1">
        <v>186.19</v>
      </c>
      <c r="F169" s="1">
        <v>200.52</v>
      </c>
      <c r="G169" s="1">
        <v>903.61</v>
      </c>
      <c r="H169">
        <v>0</v>
      </c>
      <c r="I169">
        <v>0</v>
      </c>
      <c r="J169">
        <v>480736</v>
      </c>
      <c r="K169" s="1">
        <v>509470.58399999997</v>
      </c>
      <c r="L169" s="1" t="s">
        <v>1644</v>
      </c>
    </row>
    <row r="170" spans="1:12" x14ac:dyDescent="0.25">
      <c r="A170">
        <v>169</v>
      </c>
      <c r="B170" s="1">
        <v>171035.4</v>
      </c>
      <c r="C170" s="1">
        <v>949.72</v>
      </c>
      <c r="D170" s="1">
        <v>1</v>
      </c>
      <c r="E170" s="1">
        <v>186.69</v>
      </c>
      <c r="F170" s="1">
        <v>200.52</v>
      </c>
      <c r="G170" s="1">
        <v>1052.6300000000001</v>
      </c>
      <c r="H170">
        <v>0</v>
      </c>
      <c r="I170">
        <v>0</v>
      </c>
      <c r="J170">
        <v>409600</v>
      </c>
      <c r="K170" s="1">
        <v>509558.94579999999</v>
      </c>
      <c r="L170" s="1" t="s">
        <v>1644</v>
      </c>
    </row>
    <row r="171" spans="1:12" x14ac:dyDescent="0.25">
      <c r="A171">
        <v>170</v>
      </c>
      <c r="B171" s="1">
        <v>172035.5</v>
      </c>
      <c r="C171" s="1">
        <v>952.9</v>
      </c>
      <c r="D171" s="1">
        <v>1</v>
      </c>
      <c r="E171" s="1">
        <v>187.18</v>
      </c>
      <c r="F171" s="1">
        <v>200.52</v>
      </c>
      <c r="G171" s="1">
        <v>900.9</v>
      </c>
      <c r="H171">
        <v>0</v>
      </c>
      <c r="I171">
        <v>0</v>
      </c>
      <c r="J171">
        <v>427712</v>
      </c>
      <c r="K171" s="1">
        <v>509588.5724</v>
      </c>
      <c r="L171" s="1" t="s">
        <v>1644</v>
      </c>
    </row>
    <row r="172" spans="1:12" x14ac:dyDescent="0.25">
      <c r="A172">
        <v>171</v>
      </c>
      <c r="B172" s="1">
        <v>173036.1</v>
      </c>
      <c r="C172" s="1">
        <v>946.43</v>
      </c>
      <c r="D172" s="1">
        <v>0.69999999899999998</v>
      </c>
      <c r="E172" s="1">
        <v>187.62</v>
      </c>
      <c r="F172" s="1">
        <v>200.52</v>
      </c>
      <c r="G172" s="1">
        <v>1023.89</v>
      </c>
      <c r="H172">
        <v>0</v>
      </c>
      <c r="I172">
        <v>0</v>
      </c>
      <c r="J172">
        <v>418496</v>
      </c>
      <c r="K172" s="1">
        <v>509680.23989999999</v>
      </c>
      <c r="L172" s="1" t="s">
        <v>1644</v>
      </c>
    </row>
    <row r="173" spans="1:12" x14ac:dyDescent="0.25">
      <c r="A173">
        <v>172</v>
      </c>
      <c r="B173" s="1">
        <v>174036.4</v>
      </c>
      <c r="C173" s="1">
        <v>945.72</v>
      </c>
      <c r="D173" s="1">
        <v>1.1000000009999999</v>
      </c>
      <c r="E173" s="1">
        <v>188.09</v>
      </c>
      <c r="F173" s="1">
        <v>200.52</v>
      </c>
      <c r="G173" s="1">
        <v>882.35</v>
      </c>
      <c r="H173">
        <v>0</v>
      </c>
      <c r="I173">
        <v>0</v>
      </c>
      <c r="J173">
        <v>437312</v>
      </c>
      <c r="K173" s="1">
        <v>509756.24349999998</v>
      </c>
      <c r="L173" s="1" t="s">
        <v>1644</v>
      </c>
    </row>
    <row r="174" spans="1:12" x14ac:dyDescent="0.25">
      <c r="A174">
        <v>173</v>
      </c>
      <c r="B174" s="1">
        <v>175037.2</v>
      </c>
      <c r="C174" s="1">
        <v>938.25</v>
      </c>
      <c r="D174" s="1">
        <v>0.90000000199999997</v>
      </c>
      <c r="E174" s="1">
        <v>183.38</v>
      </c>
      <c r="F174" s="1">
        <v>200.52</v>
      </c>
      <c r="G174" s="1">
        <v>1013.51</v>
      </c>
      <c r="H174">
        <v>0</v>
      </c>
      <c r="I174">
        <v>0</v>
      </c>
      <c r="J174">
        <v>641856</v>
      </c>
      <c r="K174" s="1">
        <v>509890.44219999999</v>
      </c>
      <c r="L174" s="1" t="s">
        <v>1644</v>
      </c>
    </row>
    <row r="175" spans="1:12" x14ac:dyDescent="0.25">
      <c r="A175">
        <v>174</v>
      </c>
      <c r="B175" s="1">
        <v>176037.7</v>
      </c>
      <c r="C175" s="1">
        <v>946.53</v>
      </c>
      <c r="D175" s="1">
        <v>0.80000000100000002</v>
      </c>
      <c r="E175" s="1">
        <v>183.85</v>
      </c>
      <c r="F175" s="1">
        <v>200.52</v>
      </c>
      <c r="G175" s="1">
        <v>914.63</v>
      </c>
      <c r="H175">
        <v>0</v>
      </c>
      <c r="I175">
        <v>0</v>
      </c>
      <c r="J175">
        <v>795872</v>
      </c>
      <c r="K175" s="1">
        <v>509922.3504</v>
      </c>
      <c r="L175" s="1" t="s">
        <v>1644</v>
      </c>
    </row>
    <row r="176" spans="1:12" x14ac:dyDescent="0.25">
      <c r="A176">
        <v>175</v>
      </c>
      <c r="B176" s="1">
        <v>177037.8</v>
      </c>
      <c r="C176" s="1">
        <v>948.91</v>
      </c>
      <c r="D176" s="1">
        <v>0.69999999899999998</v>
      </c>
      <c r="E176" s="1">
        <v>184.29</v>
      </c>
      <c r="F176" s="1">
        <v>200.52</v>
      </c>
      <c r="G176" s="1">
        <v>1052.6300000000001</v>
      </c>
      <c r="H176">
        <v>0</v>
      </c>
      <c r="I176">
        <v>0</v>
      </c>
      <c r="J176">
        <v>664928</v>
      </c>
      <c r="K176" s="1">
        <v>510040.07659999997</v>
      </c>
      <c r="L176" s="1" t="s">
        <v>1644</v>
      </c>
    </row>
    <row r="177" spans="1:12" x14ac:dyDescent="0.25">
      <c r="A177">
        <v>176</v>
      </c>
      <c r="B177" s="1">
        <v>178038.2</v>
      </c>
      <c r="C177" s="1">
        <v>927.63</v>
      </c>
      <c r="D177" s="1">
        <v>0.89999999900000005</v>
      </c>
      <c r="E177" s="1">
        <v>184.63</v>
      </c>
      <c r="F177" s="1">
        <v>200.52</v>
      </c>
      <c r="G177" s="1">
        <v>890.21</v>
      </c>
      <c r="H177">
        <v>0</v>
      </c>
      <c r="I177">
        <v>0</v>
      </c>
      <c r="J177">
        <v>684736</v>
      </c>
      <c r="K177" s="1">
        <v>510117.8725</v>
      </c>
      <c r="L177" s="1" t="s">
        <v>1644</v>
      </c>
    </row>
    <row r="178" spans="1:12" x14ac:dyDescent="0.25">
      <c r="A178">
        <v>177</v>
      </c>
      <c r="B178" s="1">
        <v>179038.7</v>
      </c>
      <c r="C178" s="1">
        <v>948.53</v>
      </c>
      <c r="D178" s="1">
        <v>0.69999999899999998</v>
      </c>
      <c r="E178" s="1">
        <v>185.09</v>
      </c>
      <c r="F178" s="1">
        <v>200.52</v>
      </c>
      <c r="G178" s="1">
        <v>1060.07</v>
      </c>
      <c r="H178">
        <v>0</v>
      </c>
      <c r="I178">
        <v>0</v>
      </c>
      <c r="J178">
        <v>642656</v>
      </c>
      <c r="K178" s="1">
        <v>510203.8285</v>
      </c>
      <c r="L178" s="1" t="s">
        <v>1644</v>
      </c>
    </row>
    <row r="179" spans="1:12" x14ac:dyDescent="0.25">
      <c r="A179">
        <v>178</v>
      </c>
      <c r="B179" s="1">
        <v>180039.1</v>
      </c>
      <c r="C179" s="1">
        <v>943.62</v>
      </c>
      <c r="D179" s="1">
        <v>1.1000000009999999</v>
      </c>
      <c r="E179" s="1">
        <v>185.53</v>
      </c>
      <c r="F179" s="1">
        <v>200.52</v>
      </c>
      <c r="G179" s="1">
        <v>909.09</v>
      </c>
      <c r="H179">
        <v>0</v>
      </c>
      <c r="I179">
        <v>0</v>
      </c>
      <c r="J179">
        <v>460416</v>
      </c>
      <c r="K179" s="1">
        <v>510249.8077</v>
      </c>
      <c r="L179" s="1" t="s">
        <v>1644</v>
      </c>
    </row>
    <row r="180" spans="1:12" x14ac:dyDescent="0.25">
      <c r="A180">
        <v>179</v>
      </c>
      <c r="B180" s="1">
        <v>181039.2</v>
      </c>
      <c r="C180" s="1">
        <v>944.91</v>
      </c>
      <c r="D180" s="1">
        <v>0.80000000100000002</v>
      </c>
      <c r="E180" s="1">
        <v>185.95</v>
      </c>
      <c r="F180" s="1">
        <v>200.52</v>
      </c>
      <c r="G180" s="1">
        <v>1063.83</v>
      </c>
      <c r="H180">
        <v>0</v>
      </c>
      <c r="I180">
        <v>0</v>
      </c>
      <c r="J180">
        <v>436224</v>
      </c>
      <c r="K180" s="1">
        <v>510298.71409999998</v>
      </c>
      <c r="L180" s="1" t="s">
        <v>1644</v>
      </c>
    </row>
    <row r="181" spans="1:12" x14ac:dyDescent="0.25">
      <c r="A181">
        <v>180</v>
      </c>
      <c r="B181" s="1">
        <v>182039.5</v>
      </c>
      <c r="C181" s="1">
        <v>948.72</v>
      </c>
      <c r="D181" s="1">
        <v>0.80000000100000002</v>
      </c>
      <c r="E181" s="1">
        <v>186.46</v>
      </c>
      <c r="F181" s="1">
        <v>200.52</v>
      </c>
      <c r="G181" s="1">
        <v>920.25</v>
      </c>
      <c r="H181">
        <v>0</v>
      </c>
      <c r="I181">
        <v>0</v>
      </c>
      <c r="J181">
        <v>919552</v>
      </c>
      <c r="K181" s="1">
        <v>510371.26240000001</v>
      </c>
      <c r="L181" s="1" t="s">
        <v>1644</v>
      </c>
    </row>
    <row r="182" spans="1:12" x14ac:dyDescent="0.25">
      <c r="A182">
        <v>181</v>
      </c>
      <c r="B182" s="1">
        <v>183039.5</v>
      </c>
      <c r="C182" s="1">
        <v>950</v>
      </c>
      <c r="D182" s="1">
        <v>0.79999999700000002</v>
      </c>
      <c r="E182" s="1">
        <v>186.89</v>
      </c>
      <c r="F182" s="1">
        <v>200.52</v>
      </c>
      <c r="G182" s="1">
        <v>1010.1</v>
      </c>
      <c r="H182">
        <v>0</v>
      </c>
      <c r="I182">
        <v>0</v>
      </c>
      <c r="J182">
        <v>674240</v>
      </c>
      <c r="K182" s="1">
        <v>510477.61920000002</v>
      </c>
      <c r="L182" s="1" t="s">
        <v>1644</v>
      </c>
    </row>
    <row r="183" spans="1:12" x14ac:dyDescent="0.25">
      <c r="A183">
        <v>182</v>
      </c>
      <c r="B183" s="1">
        <v>184039.8</v>
      </c>
      <c r="C183" s="1">
        <v>944.72</v>
      </c>
      <c r="D183" s="1">
        <v>0.90000000199999997</v>
      </c>
      <c r="E183" s="1">
        <v>187.38</v>
      </c>
      <c r="F183" s="1">
        <v>200.52</v>
      </c>
      <c r="G183" s="1">
        <v>906.34</v>
      </c>
      <c r="H183">
        <v>0</v>
      </c>
      <c r="I183">
        <v>0</v>
      </c>
      <c r="J183">
        <v>756288</v>
      </c>
      <c r="K183" s="1">
        <v>510552.5589</v>
      </c>
      <c r="L183" s="1" t="s">
        <v>1644</v>
      </c>
    </row>
    <row r="184" spans="1:12" x14ac:dyDescent="0.25">
      <c r="A184">
        <v>183</v>
      </c>
      <c r="B184" s="1">
        <v>185040</v>
      </c>
      <c r="C184" s="1">
        <v>953.81</v>
      </c>
      <c r="D184" s="1">
        <v>0.69999999899999998</v>
      </c>
      <c r="E184" s="1">
        <v>187.82</v>
      </c>
      <c r="F184" s="1">
        <v>200.52</v>
      </c>
      <c r="G184" s="1">
        <v>1030.93</v>
      </c>
      <c r="H184">
        <v>0</v>
      </c>
      <c r="I184">
        <v>0</v>
      </c>
      <c r="J184">
        <v>701888</v>
      </c>
      <c r="K184" s="1">
        <v>510620.66700000002</v>
      </c>
      <c r="L184" s="1" t="s">
        <v>1644</v>
      </c>
    </row>
    <row r="185" spans="1:12" x14ac:dyDescent="0.25">
      <c r="A185">
        <v>184</v>
      </c>
      <c r="B185" s="1">
        <v>186040.4</v>
      </c>
      <c r="C185" s="1">
        <v>944.62</v>
      </c>
      <c r="D185" s="1">
        <v>0.89999999900000005</v>
      </c>
      <c r="E185" s="1">
        <v>188.34</v>
      </c>
      <c r="F185" s="1">
        <v>200.52</v>
      </c>
      <c r="G185" s="1">
        <v>898.2</v>
      </c>
      <c r="H185">
        <v>0</v>
      </c>
      <c r="I185">
        <v>0</v>
      </c>
      <c r="J185">
        <v>497056</v>
      </c>
      <c r="K185" s="1">
        <v>510645.49280000001</v>
      </c>
      <c r="L185" s="1" t="s">
        <v>1644</v>
      </c>
    </row>
    <row r="186" spans="1:12" x14ac:dyDescent="0.25">
      <c r="A186">
        <v>185</v>
      </c>
      <c r="B186" s="1">
        <v>187041.5</v>
      </c>
      <c r="C186" s="1">
        <v>956.95</v>
      </c>
      <c r="D186" s="1">
        <v>0.69999999899999998</v>
      </c>
      <c r="E186" s="1">
        <v>182.38</v>
      </c>
      <c r="F186" s="1">
        <v>200.52</v>
      </c>
      <c r="G186" s="1">
        <v>1013.51</v>
      </c>
      <c r="H186">
        <v>0</v>
      </c>
      <c r="I186">
        <v>0</v>
      </c>
      <c r="J186">
        <v>786432</v>
      </c>
      <c r="K186" s="1">
        <v>510722.72409999999</v>
      </c>
      <c r="L186" s="1" t="s">
        <v>1644</v>
      </c>
    </row>
    <row r="187" spans="1:12" x14ac:dyDescent="0.25">
      <c r="A187">
        <v>186</v>
      </c>
      <c r="B187" s="1">
        <v>188042.1</v>
      </c>
      <c r="C187" s="1">
        <v>926.44</v>
      </c>
      <c r="D187" s="1">
        <v>1</v>
      </c>
      <c r="E187" s="1">
        <v>182.78</v>
      </c>
      <c r="F187" s="1">
        <v>200.52</v>
      </c>
      <c r="G187" s="1">
        <v>879.77</v>
      </c>
      <c r="H187">
        <v>0</v>
      </c>
      <c r="I187">
        <v>0</v>
      </c>
      <c r="J187">
        <v>499264</v>
      </c>
      <c r="K187" s="1">
        <v>510759.37050000002</v>
      </c>
      <c r="L187" s="1" t="s">
        <v>1644</v>
      </c>
    </row>
    <row r="188" spans="1:12" x14ac:dyDescent="0.25">
      <c r="A188">
        <v>187</v>
      </c>
      <c r="B188" s="1">
        <v>189042.8</v>
      </c>
      <c r="C188" s="1">
        <v>958.33</v>
      </c>
      <c r="D188" s="1">
        <v>1.0999999979999999</v>
      </c>
      <c r="E188" s="1">
        <v>183.26</v>
      </c>
      <c r="F188" s="1">
        <v>200.52</v>
      </c>
      <c r="G188" s="1">
        <v>1027.4000000000001</v>
      </c>
      <c r="H188">
        <v>0</v>
      </c>
      <c r="I188">
        <v>0</v>
      </c>
      <c r="J188">
        <v>526496</v>
      </c>
      <c r="K188" s="1">
        <v>510872.47019999998</v>
      </c>
      <c r="L188" s="1" t="s">
        <v>1644</v>
      </c>
    </row>
    <row r="189" spans="1:12" x14ac:dyDescent="0.25">
      <c r="A189">
        <v>188</v>
      </c>
      <c r="B189" s="1">
        <v>190043.1</v>
      </c>
      <c r="C189" s="1">
        <v>946.72</v>
      </c>
      <c r="D189" s="1">
        <v>0.89999999900000005</v>
      </c>
      <c r="E189" s="1">
        <v>183.82</v>
      </c>
      <c r="F189" s="1">
        <v>200.52</v>
      </c>
      <c r="G189" s="1">
        <v>900.9</v>
      </c>
      <c r="H189">
        <v>0</v>
      </c>
      <c r="I189">
        <v>0</v>
      </c>
      <c r="J189">
        <v>491744</v>
      </c>
      <c r="K189" s="1">
        <v>510882.40500000003</v>
      </c>
      <c r="L189" s="1" t="s">
        <v>1644</v>
      </c>
    </row>
    <row r="190" spans="1:12" x14ac:dyDescent="0.25">
      <c r="A190">
        <v>189</v>
      </c>
      <c r="B190" s="1">
        <v>191044.2</v>
      </c>
      <c r="C190" s="1">
        <v>949.96</v>
      </c>
      <c r="D190" s="1">
        <v>0.80000000100000002</v>
      </c>
      <c r="E190" s="1">
        <v>184.2</v>
      </c>
      <c r="F190" s="1">
        <v>200.52</v>
      </c>
      <c r="G190" s="1">
        <v>961.54</v>
      </c>
      <c r="H190">
        <v>0</v>
      </c>
      <c r="I190">
        <v>0</v>
      </c>
      <c r="J190">
        <v>489632</v>
      </c>
      <c r="K190" s="1">
        <v>510981.06900000002</v>
      </c>
      <c r="L190" s="1" t="s">
        <v>1644</v>
      </c>
    </row>
    <row r="191" spans="1:12" x14ac:dyDescent="0.25">
      <c r="A191">
        <v>190</v>
      </c>
      <c r="B191" s="1">
        <v>192045.2</v>
      </c>
      <c r="C191" s="1">
        <v>936.06</v>
      </c>
      <c r="D191" s="1">
        <v>1</v>
      </c>
      <c r="E191" s="1">
        <v>184.7</v>
      </c>
      <c r="F191" s="1">
        <v>200.52</v>
      </c>
      <c r="G191" s="1">
        <v>900.9</v>
      </c>
      <c r="H191">
        <v>0</v>
      </c>
      <c r="I191">
        <v>0</v>
      </c>
      <c r="J191">
        <v>780096</v>
      </c>
      <c r="K191" s="1">
        <v>511043.24739999999</v>
      </c>
      <c r="L191" s="1" t="s">
        <v>1644</v>
      </c>
    </row>
    <row r="192" spans="1:12" x14ac:dyDescent="0.25">
      <c r="A192">
        <v>191</v>
      </c>
      <c r="B192" s="1">
        <v>193045.6</v>
      </c>
      <c r="C192" s="1">
        <v>956.62</v>
      </c>
      <c r="D192" s="1">
        <v>0.80000000100000002</v>
      </c>
      <c r="E192" s="1">
        <v>185.12</v>
      </c>
      <c r="F192" s="1">
        <v>200.52</v>
      </c>
      <c r="G192" s="1">
        <v>946.37</v>
      </c>
      <c r="H192">
        <v>0</v>
      </c>
      <c r="I192">
        <v>0</v>
      </c>
      <c r="J192">
        <v>509600</v>
      </c>
      <c r="K192" s="1">
        <v>511110.55089999997</v>
      </c>
      <c r="L192" s="1" t="s">
        <v>1644</v>
      </c>
    </row>
    <row r="193" spans="1:12" x14ac:dyDescent="0.25">
      <c r="A193">
        <v>192</v>
      </c>
      <c r="B193" s="1">
        <v>194046.4</v>
      </c>
      <c r="C193" s="1">
        <v>931.25</v>
      </c>
      <c r="D193" s="1">
        <v>1.0999999979999999</v>
      </c>
      <c r="E193" s="1">
        <v>186.44</v>
      </c>
      <c r="F193" s="1">
        <v>200.02</v>
      </c>
      <c r="G193" s="1">
        <v>884.96</v>
      </c>
      <c r="H193">
        <v>0</v>
      </c>
      <c r="I193">
        <v>0</v>
      </c>
      <c r="J193">
        <v>850528</v>
      </c>
      <c r="K193" s="1">
        <v>511127.92</v>
      </c>
      <c r="L193" s="1" t="s">
        <v>1644</v>
      </c>
    </row>
    <row r="194" spans="1:12" x14ac:dyDescent="0.25">
      <c r="A194">
        <v>193</v>
      </c>
      <c r="B194" s="1">
        <v>195046.39999999999</v>
      </c>
      <c r="C194" s="1">
        <v>947</v>
      </c>
      <c r="D194" s="1">
        <v>0.79999999700000002</v>
      </c>
      <c r="E194" s="1">
        <v>186.78</v>
      </c>
      <c r="F194" s="1">
        <v>200.02</v>
      </c>
      <c r="G194" s="1">
        <v>923.08</v>
      </c>
      <c r="H194">
        <v>0</v>
      </c>
      <c r="I194">
        <v>0</v>
      </c>
      <c r="J194">
        <v>548864</v>
      </c>
      <c r="K194" s="1">
        <v>511147.70289999997</v>
      </c>
      <c r="L194" s="1" t="s">
        <v>1644</v>
      </c>
    </row>
    <row r="195" spans="1:12" x14ac:dyDescent="0.25">
      <c r="A195">
        <v>194</v>
      </c>
      <c r="B195" s="1">
        <v>196047</v>
      </c>
      <c r="C195" s="1">
        <v>929.44</v>
      </c>
      <c r="D195" s="1">
        <v>0.80000000100000002</v>
      </c>
      <c r="E195" s="1">
        <v>187.23</v>
      </c>
      <c r="F195" s="1">
        <v>200.02</v>
      </c>
      <c r="G195" s="1">
        <v>892.86</v>
      </c>
      <c r="H195">
        <v>0</v>
      </c>
      <c r="I195">
        <v>0</v>
      </c>
      <c r="J195">
        <v>563200</v>
      </c>
      <c r="K195" s="1">
        <v>511121.12219999998</v>
      </c>
      <c r="L195" s="1" t="s">
        <v>1644</v>
      </c>
    </row>
    <row r="196" spans="1:12" x14ac:dyDescent="0.25">
      <c r="A196">
        <v>195</v>
      </c>
      <c r="B196" s="1">
        <v>197047.1</v>
      </c>
      <c r="C196" s="1">
        <v>949.91</v>
      </c>
      <c r="D196" s="1">
        <v>0.89999999900000005</v>
      </c>
      <c r="E196" s="1">
        <v>187.6</v>
      </c>
      <c r="F196" s="1">
        <v>200.02</v>
      </c>
      <c r="G196" s="1">
        <v>1010.1</v>
      </c>
      <c r="H196">
        <v>0</v>
      </c>
      <c r="I196">
        <v>0</v>
      </c>
      <c r="J196">
        <v>511168</v>
      </c>
      <c r="K196" s="1">
        <v>511244.62070000003</v>
      </c>
      <c r="L196" s="1" t="s">
        <v>1644</v>
      </c>
    </row>
    <row r="197" spans="1:12" x14ac:dyDescent="0.25">
      <c r="A197">
        <v>196</v>
      </c>
      <c r="B197" s="1">
        <v>198047.3</v>
      </c>
      <c r="C197" s="1">
        <v>921.82</v>
      </c>
      <c r="D197" s="1">
        <v>1</v>
      </c>
      <c r="E197" s="1">
        <v>187.97</v>
      </c>
      <c r="F197" s="1">
        <v>200.02</v>
      </c>
      <c r="G197" s="1">
        <v>906.34</v>
      </c>
      <c r="H197">
        <v>0</v>
      </c>
      <c r="I197">
        <v>0</v>
      </c>
      <c r="J197">
        <v>475392</v>
      </c>
      <c r="K197" s="1">
        <v>511234.76309999998</v>
      </c>
      <c r="L197" s="1" t="s">
        <v>1644</v>
      </c>
    </row>
    <row r="198" spans="1:12" x14ac:dyDescent="0.25">
      <c r="A198">
        <v>197</v>
      </c>
      <c r="B198" s="1">
        <v>199047.8</v>
      </c>
      <c r="C198" s="1">
        <v>949.53</v>
      </c>
      <c r="D198" s="1">
        <v>0.80000000100000002</v>
      </c>
      <c r="E198" s="1">
        <v>188.35</v>
      </c>
      <c r="F198" s="1">
        <v>200.02</v>
      </c>
      <c r="G198" s="1">
        <v>1020.41</v>
      </c>
      <c r="H198">
        <v>0</v>
      </c>
      <c r="I198">
        <v>0</v>
      </c>
      <c r="J198">
        <v>717024</v>
      </c>
      <c r="K198" s="1">
        <v>511365.82799999998</v>
      </c>
      <c r="L198" s="1" t="s">
        <v>1644</v>
      </c>
    </row>
    <row r="199" spans="1:12" x14ac:dyDescent="0.25">
      <c r="A199">
        <v>198</v>
      </c>
      <c r="B199" s="1">
        <v>200048.6</v>
      </c>
      <c r="C199" s="1">
        <v>934.25</v>
      </c>
      <c r="D199" s="1">
        <v>0.69999999899999998</v>
      </c>
      <c r="E199" s="1">
        <v>182.42</v>
      </c>
      <c r="F199" s="1">
        <v>200.02</v>
      </c>
      <c r="G199" s="1">
        <v>911.85</v>
      </c>
      <c r="H199">
        <v>0</v>
      </c>
      <c r="I199">
        <v>0</v>
      </c>
      <c r="J199">
        <v>804864</v>
      </c>
      <c r="K199" s="1">
        <v>511399.44919999997</v>
      </c>
      <c r="L199" s="1" t="s">
        <v>1644</v>
      </c>
    </row>
    <row r="200" spans="1:12" x14ac:dyDescent="0.25">
      <c r="A200">
        <v>199</v>
      </c>
      <c r="B200" s="1">
        <v>201048.6</v>
      </c>
      <c r="C200" s="1">
        <v>944</v>
      </c>
      <c r="D200" s="1">
        <v>0.89999999900000005</v>
      </c>
      <c r="E200" s="1">
        <v>182.75</v>
      </c>
      <c r="F200" s="1">
        <v>200.02</v>
      </c>
      <c r="G200" s="1">
        <v>1006.71</v>
      </c>
      <c r="H200">
        <v>0</v>
      </c>
      <c r="I200">
        <v>0</v>
      </c>
      <c r="J200">
        <v>694336</v>
      </c>
      <c r="K200" s="1">
        <v>511435.46120000002</v>
      </c>
      <c r="L200" s="1" t="s">
        <v>1644</v>
      </c>
    </row>
    <row r="201" spans="1:12" x14ac:dyDescent="0.25">
      <c r="A201">
        <v>200</v>
      </c>
      <c r="B201" s="1">
        <v>202049.3</v>
      </c>
      <c r="C201" s="1">
        <v>933.35</v>
      </c>
      <c r="D201" s="1">
        <v>1</v>
      </c>
      <c r="E201" s="1">
        <v>183.2</v>
      </c>
      <c r="F201" s="1">
        <v>200.02</v>
      </c>
      <c r="G201" s="1">
        <v>874.64</v>
      </c>
      <c r="H201">
        <v>0</v>
      </c>
      <c r="I201">
        <v>0</v>
      </c>
      <c r="J201">
        <v>745952</v>
      </c>
      <c r="K201" s="1">
        <v>511447.11820000003</v>
      </c>
      <c r="L201" s="1" t="s">
        <v>1644</v>
      </c>
    </row>
    <row r="202" spans="1:12" x14ac:dyDescent="0.25">
      <c r="A202">
        <v>201</v>
      </c>
      <c r="B202" s="1">
        <v>203050.3</v>
      </c>
      <c r="C202" s="1">
        <v>944.06</v>
      </c>
      <c r="D202" s="1">
        <v>0.90000000199999997</v>
      </c>
      <c r="E202" s="1">
        <v>183.55</v>
      </c>
      <c r="F202" s="1">
        <v>200.02</v>
      </c>
      <c r="G202" s="1">
        <v>1003.34</v>
      </c>
      <c r="H202">
        <v>0</v>
      </c>
      <c r="I202">
        <v>0</v>
      </c>
      <c r="J202">
        <v>904928</v>
      </c>
      <c r="K202" s="1">
        <v>511477.72039999999</v>
      </c>
      <c r="L202" s="1" t="s">
        <v>1644</v>
      </c>
    </row>
    <row r="203" spans="1:12" x14ac:dyDescent="0.25">
      <c r="A203">
        <v>202</v>
      </c>
      <c r="B203" s="1">
        <v>204050.5</v>
      </c>
      <c r="C203" s="1">
        <v>936.81</v>
      </c>
      <c r="D203" s="1">
        <v>0.89999999900000005</v>
      </c>
      <c r="E203" s="1">
        <v>184.02</v>
      </c>
      <c r="F203" s="1">
        <v>200.02</v>
      </c>
      <c r="G203" s="1">
        <v>872.09</v>
      </c>
      <c r="H203">
        <v>0</v>
      </c>
      <c r="I203">
        <v>0</v>
      </c>
      <c r="J203">
        <v>501888</v>
      </c>
      <c r="K203" s="1">
        <v>511491.69020000001</v>
      </c>
      <c r="L203" s="1" t="s">
        <v>1644</v>
      </c>
    </row>
    <row r="204" spans="1:12" x14ac:dyDescent="0.25">
      <c r="A204">
        <v>203</v>
      </c>
      <c r="B204" s="1">
        <v>205050.7</v>
      </c>
      <c r="C204" s="1">
        <v>936.81</v>
      </c>
      <c r="D204" s="1">
        <v>1</v>
      </c>
      <c r="E204" s="1">
        <v>184.33</v>
      </c>
      <c r="F204" s="1">
        <v>200.02</v>
      </c>
      <c r="G204" s="1">
        <v>990.1</v>
      </c>
      <c r="H204">
        <v>0</v>
      </c>
      <c r="I204">
        <v>0</v>
      </c>
      <c r="J204">
        <v>725824</v>
      </c>
      <c r="K204" s="1">
        <v>511600.24329999997</v>
      </c>
      <c r="L204" s="1" t="s">
        <v>1644</v>
      </c>
    </row>
    <row r="205" spans="1:12" x14ac:dyDescent="0.25">
      <c r="A205">
        <v>204</v>
      </c>
      <c r="B205" s="1">
        <v>206052</v>
      </c>
      <c r="C205" s="1">
        <v>934.78</v>
      </c>
      <c r="D205" s="1">
        <v>1.3000000009999999</v>
      </c>
      <c r="E205" s="1">
        <v>184.77</v>
      </c>
      <c r="F205" s="1">
        <v>200.02</v>
      </c>
      <c r="G205" s="1">
        <v>877.19</v>
      </c>
      <c r="H205">
        <v>0</v>
      </c>
      <c r="I205">
        <v>0</v>
      </c>
      <c r="J205">
        <v>673120</v>
      </c>
      <c r="K205" s="1">
        <v>511606.25929999998</v>
      </c>
      <c r="L205" s="1" t="s">
        <v>1644</v>
      </c>
    </row>
    <row r="206" spans="1:12" x14ac:dyDescent="0.25">
      <c r="A206">
        <v>205</v>
      </c>
      <c r="B206" s="1">
        <v>207052.1</v>
      </c>
      <c r="C206" s="1">
        <v>924.91</v>
      </c>
      <c r="D206" s="1">
        <v>0.90000000199999997</v>
      </c>
      <c r="E206" s="1">
        <v>185.03</v>
      </c>
      <c r="F206" s="1">
        <v>200.02</v>
      </c>
      <c r="G206" s="1">
        <v>1023.89</v>
      </c>
      <c r="H206">
        <v>0</v>
      </c>
      <c r="I206">
        <v>0</v>
      </c>
      <c r="J206">
        <v>430368</v>
      </c>
      <c r="K206" s="1">
        <v>511722.83020000003</v>
      </c>
      <c r="L206" s="1" t="s">
        <v>1644</v>
      </c>
    </row>
    <row r="207" spans="1:12" x14ac:dyDescent="0.25">
      <c r="A207">
        <v>206</v>
      </c>
      <c r="B207" s="1">
        <v>208053.1</v>
      </c>
      <c r="C207" s="1">
        <v>925.07</v>
      </c>
      <c r="D207" s="1">
        <v>1.5</v>
      </c>
      <c r="E207" s="1">
        <v>185.33</v>
      </c>
      <c r="F207" s="1">
        <v>200.02</v>
      </c>
      <c r="G207" s="1">
        <v>928.79</v>
      </c>
      <c r="H207">
        <v>0</v>
      </c>
      <c r="I207">
        <v>0</v>
      </c>
      <c r="J207">
        <v>587136</v>
      </c>
      <c r="K207" s="1">
        <v>511777.8137</v>
      </c>
      <c r="L207" s="1" t="s">
        <v>1644</v>
      </c>
    </row>
    <row r="208" spans="1:12" x14ac:dyDescent="0.25">
      <c r="A208">
        <v>207</v>
      </c>
      <c r="B208" s="1">
        <v>209053.9</v>
      </c>
      <c r="C208" s="1">
        <v>943.25</v>
      </c>
      <c r="D208" s="1">
        <v>0.90000000199999997</v>
      </c>
      <c r="E208" s="1">
        <v>185.77</v>
      </c>
      <c r="F208" s="1">
        <v>200.02</v>
      </c>
      <c r="G208" s="1">
        <v>1013.51</v>
      </c>
      <c r="H208">
        <v>0</v>
      </c>
      <c r="I208">
        <v>0</v>
      </c>
      <c r="J208">
        <v>464896</v>
      </c>
      <c r="K208" s="1">
        <v>511837.59600000002</v>
      </c>
      <c r="L208" s="1" t="s">
        <v>1644</v>
      </c>
    </row>
    <row r="209" spans="1:12" x14ac:dyDescent="0.25">
      <c r="A209">
        <v>208</v>
      </c>
      <c r="B209" s="1">
        <v>210053.9</v>
      </c>
      <c r="C209" s="1">
        <v>944</v>
      </c>
      <c r="D209" s="1">
        <v>1.3000000009999999</v>
      </c>
      <c r="E209" s="1">
        <v>186.21</v>
      </c>
      <c r="F209" s="1">
        <v>200.02</v>
      </c>
      <c r="G209" s="1">
        <v>928.79</v>
      </c>
      <c r="H209">
        <v>0</v>
      </c>
      <c r="I209">
        <v>0</v>
      </c>
      <c r="J209">
        <v>817600</v>
      </c>
      <c r="K209" s="1">
        <v>511801.57209999999</v>
      </c>
      <c r="L209" s="1" t="s">
        <v>1644</v>
      </c>
    </row>
    <row r="210" spans="1:12" x14ac:dyDescent="0.25">
      <c r="A210">
        <v>209</v>
      </c>
      <c r="B210" s="1">
        <v>211054.4</v>
      </c>
      <c r="C210" s="1">
        <v>945.53</v>
      </c>
      <c r="D210" s="1">
        <v>1</v>
      </c>
      <c r="E210" s="1">
        <v>186.66</v>
      </c>
      <c r="F210" s="1">
        <v>200.02</v>
      </c>
      <c r="G210" s="1">
        <v>1030.93</v>
      </c>
      <c r="H210">
        <v>0</v>
      </c>
      <c r="I210">
        <v>0</v>
      </c>
      <c r="J210">
        <v>705568</v>
      </c>
      <c r="K210" s="1">
        <v>511869.22570000001</v>
      </c>
      <c r="L210" s="1" t="s">
        <v>1644</v>
      </c>
    </row>
    <row r="211" spans="1:12" x14ac:dyDescent="0.25">
      <c r="A211">
        <v>210</v>
      </c>
      <c r="B211" s="1">
        <v>212054.7</v>
      </c>
      <c r="C211" s="1">
        <v>940.72</v>
      </c>
      <c r="D211" s="1">
        <v>1.0999999979999999</v>
      </c>
      <c r="E211" s="1">
        <v>187.07</v>
      </c>
      <c r="F211" s="1">
        <v>200.02</v>
      </c>
      <c r="G211" s="1">
        <v>895.52</v>
      </c>
      <c r="H211">
        <v>0</v>
      </c>
      <c r="I211">
        <v>0</v>
      </c>
      <c r="J211">
        <v>399360</v>
      </c>
      <c r="K211" s="1">
        <v>511926.23790000001</v>
      </c>
      <c r="L211" s="1" t="s">
        <v>1644</v>
      </c>
    </row>
    <row r="212" spans="1:12" x14ac:dyDescent="0.25">
      <c r="A212">
        <v>211</v>
      </c>
      <c r="B212" s="1">
        <v>213055.1</v>
      </c>
      <c r="C212" s="1">
        <v>937.62</v>
      </c>
      <c r="D212" s="1">
        <v>0.70000000299999998</v>
      </c>
      <c r="E212" s="1">
        <v>188.38</v>
      </c>
      <c r="F212" s="1">
        <v>200.02</v>
      </c>
      <c r="G212" s="1">
        <v>1063.83</v>
      </c>
      <c r="H212">
        <v>0</v>
      </c>
      <c r="I212">
        <v>0</v>
      </c>
      <c r="J212">
        <v>415744</v>
      </c>
      <c r="K212" s="1">
        <v>512004.82179999998</v>
      </c>
      <c r="L212" s="1" t="s">
        <v>1644</v>
      </c>
    </row>
    <row r="213" spans="1:12" x14ac:dyDescent="0.25">
      <c r="A213">
        <v>212</v>
      </c>
      <c r="B213" s="1">
        <v>214055.7</v>
      </c>
      <c r="C213" s="1">
        <v>941.44</v>
      </c>
      <c r="D213" s="1">
        <v>0.69999999899999998</v>
      </c>
      <c r="E213" s="1">
        <v>182.39</v>
      </c>
      <c r="F213" s="1">
        <v>200.02</v>
      </c>
      <c r="G213" s="1">
        <v>914.63</v>
      </c>
      <c r="H213">
        <v>0</v>
      </c>
      <c r="I213">
        <v>0</v>
      </c>
      <c r="J213">
        <v>548864</v>
      </c>
      <c r="K213" s="1">
        <v>512062.61080000002</v>
      </c>
      <c r="L213" s="1" t="s">
        <v>1644</v>
      </c>
    </row>
    <row r="214" spans="1:12" x14ac:dyDescent="0.25">
      <c r="A214">
        <v>213</v>
      </c>
      <c r="B214" s="1">
        <v>215055.9</v>
      </c>
      <c r="C214" s="1">
        <v>939.81</v>
      </c>
      <c r="D214" s="1">
        <v>0.60000000099999995</v>
      </c>
      <c r="E214" s="1">
        <v>182.81</v>
      </c>
      <c r="F214" s="1">
        <v>200.02</v>
      </c>
      <c r="G214" s="1">
        <v>1010.1</v>
      </c>
      <c r="H214">
        <v>0</v>
      </c>
      <c r="I214">
        <v>0</v>
      </c>
      <c r="J214">
        <v>413632</v>
      </c>
      <c r="K214" s="1">
        <v>512148.04359999998</v>
      </c>
      <c r="L214" s="1" t="s">
        <v>1644</v>
      </c>
    </row>
    <row r="215" spans="1:12" x14ac:dyDescent="0.25">
      <c r="A215">
        <v>214</v>
      </c>
      <c r="B215" s="1">
        <v>216056.5</v>
      </c>
      <c r="C215" s="1">
        <v>943.43</v>
      </c>
      <c r="D215" s="1">
        <v>1.0999999979999999</v>
      </c>
      <c r="E215" s="1">
        <v>183.23</v>
      </c>
      <c r="F215" s="1">
        <v>200.02</v>
      </c>
      <c r="G215" s="1">
        <v>906.34</v>
      </c>
      <c r="H215">
        <v>0</v>
      </c>
      <c r="I215">
        <v>0</v>
      </c>
      <c r="J215">
        <v>542208</v>
      </c>
      <c r="K215" s="1">
        <v>512190.92560000002</v>
      </c>
      <c r="L215" s="1" t="s">
        <v>1644</v>
      </c>
    </row>
    <row r="216" spans="1:12" x14ac:dyDescent="0.25">
      <c r="A216">
        <v>215</v>
      </c>
      <c r="B216" s="1">
        <v>217056.5</v>
      </c>
      <c r="C216" s="1">
        <v>929</v>
      </c>
      <c r="D216" s="1">
        <v>0.79999999700000002</v>
      </c>
      <c r="E216" s="1">
        <v>183.58</v>
      </c>
      <c r="F216" s="1">
        <v>200.02</v>
      </c>
      <c r="G216" s="1">
        <v>980.39</v>
      </c>
      <c r="H216">
        <v>0</v>
      </c>
      <c r="I216">
        <v>0</v>
      </c>
      <c r="J216">
        <v>611680</v>
      </c>
      <c r="K216" s="1">
        <v>512254.234</v>
      </c>
      <c r="L216" s="1" t="s">
        <v>1644</v>
      </c>
    </row>
    <row r="217" spans="1:12" x14ac:dyDescent="0.25">
      <c r="A217">
        <v>216</v>
      </c>
      <c r="B217" s="1">
        <v>218057.2</v>
      </c>
      <c r="C217" s="1">
        <v>928.35</v>
      </c>
      <c r="D217" s="1">
        <v>1</v>
      </c>
      <c r="E217" s="1">
        <v>183.87</v>
      </c>
      <c r="F217" s="1">
        <v>200.02</v>
      </c>
      <c r="G217" s="1">
        <v>898.2</v>
      </c>
      <c r="H217">
        <v>0</v>
      </c>
      <c r="I217">
        <v>0</v>
      </c>
      <c r="J217">
        <v>416128</v>
      </c>
      <c r="K217" s="1">
        <v>512298.36379999999</v>
      </c>
      <c r="L217" s="1" t="s">
        <v>1644</v>
      </c>
    </row>
    <row r="218" spans="1:12" x14ac:dyDescent="0.25">
      <c r="A218">
        <v>217</v>
      </c>
      <c r="B218" s="1">
        <v>219057.4</v>
      </c>
      <c r="C218" s="1">
        <v>934.81</v>
      </c>
      <c r="D218" s="1">
        <v>0.69999999899999998</v>
      </c>
      <c r="E218" s="1">
        <v>184.3</v>
      </c>
      <c r="F218" s="1">
        <v>200.02</v>
      </c>
      <c r="G218" s="1">
        <v>990.1</v>
      </c>
      <c r="H218">
        <v>0</v>
      </c>
      <c r="I218">
        <v>0</v>
      </c>
      <c r="J218">
        <v>407552</v>
      </c>
      <c r="K218" s="1">
        <v>512419.21960000001</v>
      </c>
      <c r="L218" s="1" t="s">
        <v>1644</v>
      </c>
    </row>
    <row r="219" spans="1:12" x14ac:dyDescent="0.25">
      <c r="A219">
        <v>218</v>
      </c>
      <c r="B219" s="1">
        <v>220058.3</v>
      </c>
      <c r="C219" s="1">
        <v>940.15</v>
      </c>
      <c r="D219" s="1">
        <v>1.0999999979999999</v>
      </c>
      <c r="E219" s="1">
        <v>184.65</v>
      </c>
      <c r="F219" s="1">
        <v>200.02</v>
      </c>
      <c r="G219" s="1">
        <v>917.43</v>
      </c>
      <c r="H219">
        <v>0</v>
      </c>
      <c r="I219">
        <v>0</v>
      </c>
      <c r="J219">
        <v>723488</v>
      </c>
      <c r="K219" s="1">
        <v>512439.57319999998</v>
      </c>
      <c r="L219" s="1" t="s">
        <v>1644</v>
      </c>
    </row>
    <row r="220" spans="1:12" x14ac:dyDescent="0.25">
      <c r="A220">
        <v>219</v>
      </c>
      <c r="B220" s="1">
        <v>221058.9</v>
      </c>
      <c r="C220" s="1">
        <v>932.44</v>
      </c>
      <c r="D220" s="1">
        <v>0.69999999899999998</v>
      </c>
      <c r="E220" s="1">
        <v>185.07</v>
      </c>
      <c r="F220" s="1">
        <v>200.02</v>
      </c>
      <c r="G220" s="1">
        <v>955.41</v>
      </c>
      <c r="H220">
        <v>0</v>
      </c>
      <c r="I220">
        <v>0</v>
      </c>
      <c r="J220">
        <v>404192</v>
      </c>
      <c r="K220" s="1">
        <v>512552.43859999999</v>
      </c>
      <c r="L220" s="1" t="s">
        <v>1644</v>
      </c>
    </row>
    <row r="221" spans="1:12" x14ac:dyDescent="0.25">
      <c r="A221">
        <v>220</v>
      </c>
      <c r="B221" s="1">
        <v>222059.8</v>
      </c>
      <c r="C221" s="1">
        <v>941.15</v>
      </c>
      <c r="D221" s="1">
        <v>0.80000000100000002</v>
      </c>
      <c r="E221" s="1">
        <v>185.42</v>
      </c>
      <c r="F221" s="1">
        <v>200.02</v>
      </c>
      <c r="G221" s="1">
        <v>917.43</v>
      </c>
      <c r="H221">
        <v>0</v>
      </c>
      <c r="I221">
        <v>0</v>
      </c>
      <c r="J221">
        <v>499520</v>
      </c>
      <c r="K221" s="1">
        <v>512549.22139999998</v>
      </c>
      <c r="L221" s="1" t="s">
        <v>1644</v>
      </c>
    </row>
    <row r="222" spans="1:12" x14ac:dyDescent="0.25">
      <c r="A222">
        <v>221</v>
      </c>
      <c r="B222" s="1">
        <v>223059.8</v>
      </c>
      <c r="C222" s="1">
        <v>938</v>
      </c>
      <c r="D222" s="1">
        <v>0.69999999899999998</v>
      </c>
      <c r="E222" s="1">
        <v>185.88</v>
      </c>
      <c r="F222" s="1">
        <v>200.02</v>
      </c>
      <c r="G222" s="1">
        <v>986.84</v>
      </c>
      <c r="H222">
        <v>0</v>
      </c>
      <c r="I222">
        <v>0</v>
      </c>
      <c r="J222">
        <v>397728</v>
      </c>
      <c r="K222" s="1">
        <v>512599.61129999999</v>
      </c>
      <c r="L222" s="1" t="s">
        <v>1644</v>
      </c>
    </row>
    <row r="223" spans="1:12" x14ac:dyDescent="0.25">
      <c r="A223">
        <v>222</v>
      </c>
      <c r="B223" s="1">
        <v>224059.8</v>
      </c>
      <c r="C223" s="1">
        <v>947</v>
      </c>
      <c r="D223" s="1">
        <v>0.80000000100000002</v>
      </c>
      <c r="E223" s="1">
        <v>186.26</v>
      </c>
      <c r="F223" s="1">
        <v>200.02</v>
      </c>
      <c r="G223" s="1">
        <v>980.39</v>
      </c>
      <c r="H223">
        <v>0</v>
      </c>
      <c r="I223">
        <v>0</v>
      </c>
      <c r="J223">
        <v>429920</v>
      </c>
      <c r="K223" s="1">
        <v>512607.3799</v>
      </c>
      <c r="L223" s="1" t="s">
        <v>1644</v>
      </c>
    </row>
    <row r="224" spans="1:12" x14ac:dyDescent="0.25">
      <c r="A224">
        <v>223</v>
      </c>
      <c r="B224" s="1">
        <v>225060.2</v>
      </c>
      <c r="C224" s="1">
        <v>934.63</v>
      </c>
      <c r="D224" s="1">
        <v>0.80000000100000002</v>
      </c>
      <c r="E224" s="1">
        <v>186.7</v>
      </c>
      <c r="F224" s="1">
        <v>200.02</v>
      </c>
      <c r="G224" s="1">
        <v>958.47</v>
      </c>
      <c r="H224">
        <v>0</v>
      </c>
      <c r="I224">
        <v>0</v>
      </c>
      <c r="J224">
        <v>394656</v>
      </c>
      <c r="K224" s="1">
        <v>512683.62359999999</v>
      </c>
      <c r="L224" s="1" t="s">
        <v>1644</v>
      </c>
    </row>
    <row r="225" spans="1:12" x14ac:dyDescent="0.25">
      <c r="A225">
        <v>224</v>
      </c>
      <c r="B225" s="1">
        <v>226061</v>
      </c>
      <c r="C225" s="1">
        <v>947.24</v>
      </c>
      <c r="D225" s="1">
        <v>0.69999999899999998</v>
      </c>
      <c r="E225" s="1">
        <v>187.09</v>
      </c>
      <c r="F225" s="1">
        <v>200.02</v>
      </c>
      <c r="G225" s="1">
        <v>937.5</v>
      </c>
      <c r="H225">
        <v>0</v>
      </c>
      <c r="I225">
        <v>0</v>
      </c>
      <c r="J225">
        <v>438368</v>
      </c>
      <c r="K225" s="1">
        <v>512695.81359999999</v>
      </c>
      <c r="L225" s="1" t="s">
        <v>1644</v>
      </c>
    </row>
    <row r="226" spans="1:12" x14ac:dyDescent="0.25">
      <c r="A226">
        <v>225</v>
      </c>
      <c r="B226" s="1">
        <v>227061.5</v>
      </c>
      <c r="C226" s="1">
        <v>937.53</v>
      </c>
      <c r="D226" s="1">
        <v>1.1999999990000001</v>
      </c>
      <c r="E226" s="1">
        <v>187.55</v>
      </c>
      <c r="F226" s="1">
        <v>200.02</v>
      </c>
      <c r="G226" s="1">
        <v>943.4</v>
      </c>
      <c r="H226">
        <v>0</v>
      </c>
      <c r="I226">
        <v>0</v>
      </c>
      <c r="J226">
        <v>395264</v>
      </c>
      <c r="K226" s="1">
        <v>512814.76150000002</v>
      </c>
      <c r="L226" s="1" t="s">
        <v>1644</v>
      </c>
    </row>
    <row r="227" spans="1:12" x14ac:dyDescent="0.25">
      <c r="A227">
        <v>226</v>
      </c>
      <c r="B227" s="1">
        <v>228061.8</v>
      </c>
      <c r="C227" s="1">
        <v>934.72</v>
      </c>
      <c r="D227" s="1">
        <v>0.69999999899999998</v>
      </c>
      <c r="E227" s="1">
        <v>187.83</v>
      </c>
      <c r="F227" s="1">
        <v>200.02</v>
      </c>
      <c r="G227" s="1">
        <v>928.79</v>
      </c>
      <c r="H227">
        <v>0</v>
      </c>
      <c r="I227">
        <v>0</v>
      </c>
      <c r="J227">
        <v>501536</v>
      </c>
      <c r="K227" s="1">
        <v>512799.9754</v>
      </c>
      <c r="L227" s="1" t="s">
        <v>1644</v>
      </c>
    </row>
    <row r="228" spans="1:12" x14ac:dyDescent="0.25">
      <c r="A228">
        <v>227</v>
      </c>
      <c r="B228" s="1">
        <v>229062</v>
      </c>
      <c r="C228" s="1">
        <v>935.81</v>
      </c>
      <c r="D228" s="1">
        <v>0.80000000100000002</v>
      </c>
      <c r="E228" s="1">
        <v>188.29</v>
      </c>
      <c r="F228" s="1">
        <v>200.02</v>
      </c>
      <c r="G228" s="1">
        <v>970.87</v>
      </c>
      <c r="H228">
        <v>0</v>
      </c>
      <c r="I228">
        <v>0</v>
      </c>
      <c r="J228">
        <v>400032</v>
      </c>
      <c r="K228" s="1">
        <v>512940.39419999998</v>
      </c>
      <c r="L228" s="1" t="s">
        <v>1644</v>
      </c>
    </row>
    <row r="229" spans="1:12" x14ac:dyDescent="0.25">
      <c r="A229">
        <v>228</v>
      </c>
      <c r="B229" s="1">
        <v>230062.3</v>
      </c>
      <c r="C229" s="1">
        <v>953.71</v>
      </c>
      <c r="D229" s="1">
        <v>0.80000000100000002</v>
      </c>
      <c r="E229" s="1">
        <v>182.31</v>
      </c>
      <c r="F229" s="1">
        <v>200.02</v>
      </c>
      <c r="G229" s="1">
        <v>940.44</v>
      </c>
      <c r="H229">
        <v>0</v>
      </c>
      <c r="I229">
        <v>0</v>
      </c>
      <c r="J229">
        <v>432704</v>
      </c>
      <c r="K229" s="1">
        <v>512933.7329</v>
      </c>
      <c r="L229" s="1" t="s">
        <v>1644</v>
      </c>
    </row>
    <row r="230" spans="1:12" x14ac:dyDescent="0.25">
      <c r="A230">
        <v>229</v>
      </c>
      <c r="B230" s="1">
        <v>231063.4</v>
      </c>
      <c r="C230" s="1">
        <v>930.98</v>
      </c>
      <c r="D230" s="1">
        <v>1.3000000009999999</v>
      </c>
      <c r="E230" s="1">
        <v>183.67</v>
      </c>
      <c r="F230" s="1">
        <v>200.02</v>
      </c>
      <c r="G230" s="1">
        <v>958.47</v>
      </c>
      <c r="H230">
        <v>0</v>
      </c>
      <c r="I230">
        <v>0</v>
      </c>
      <c r="J230">
        <v>403456</v>
      </c>
      <c r="K230" s="1">
        <v>513071.25170000002</v>
      </c>
      <c r="L230" s="1" t="s">
        <v>1644</v>
      </c>
    </row>
    <row r="231" spans="1:12" x14ac:dyDescent="0.25">
      <c r="A231">
        <v>230</v>
      </c>
      <c r="B231" s="1">
        <v>232063.7</v>
      </c>
      <c r="C231" s="1">
        <v>949.72</v>
      </c>
      <c r="D231" s="1">
        <v>0.69999999899999998</v>
      </c>
      <c r="E231" s="1">
        <v>184.07</v>
      </c>
      <c r="F231" s="1">
        <v>200.02</v>
      </c>
      <c r="G231" s="1">
        <v>961.54</v>
      </c>
      <c r="H231">
        <v>0</v>
      </c>
      <c r="I231">
        <v>0</v>
      </c>
      <c r="J231">
        <v>442336</v>
      </c>
      <c r="K231" s="1">
        <v>513061.6508</v>
      </c>
      <c r="L231" s="1" t="s">
        <v>1644</v>
      </c>
    </row>
    <row r="232" spans="1:12" x14ac:dyDescent="0.25">
      <c r="A232">
        <v>231</v>
      </c>
      <c r="B232" s="1">
        <v>233063.9</v>
      </c>
      <c r="C232" s="1">
        <v>940.81</v>
      </c>
      <c r="D232" s="1">
        <v>0.69999999899999998</v>
      </c>
      <c r="E232" s="1">
        <v>184.56</v>
      </c>
      <c r="F232" s="1">
        <v>200.02</v>
      </c>
      <c r="G232" s="1">
        <v>958.47</v>
      </c>
      <c r="H232">
        <v>0</v>
      </c>
      <c r="I232">
        <v>0</v>
      </c>
      <c r="J232">
        <v>399360</v>
      </c>
      <c r="K232" s="1">
        <v>513128.29869999998</v>
      </c>
      <c r="L232" s="1" t="s">
        <v>1644</v>
      </c>
    </row>
    <row r="233" spans="1:12" x14ac:dyDescent="0.25">
      <c r="A233">
        <v>232</v>
      </c>
      <c r="B233" s="1">
        <v>234064.1</v>
      </c>
      <c r="C233" s="1">
        <v>948.81</v>
      </c>
      <c r="D233" s="1">
        <v>0.80000000100000002</v>
      </c>
      <c r="E233" s="1">
        <v>184.94</v>
      </c>
      <c r="F233" s="1">
        <v>200.02</v>
      </c>
      <c r="G233" s="1">
        <v>937.5</v>
      </c>
      <c r="H233">
        <v>0</v>
      </c>
      <c r="I233">
        <v>0</v>
      </c>
      <c r="J233">
        <v>428320</v>
      </c>
      <c r="K233" s="1">
        <v>513157.03009999997</v>
      </c>
      <c r="L233" s="1" t="s">
        <v>1644</v>
      </c>
    </row>
    <row r="234" spans="1:12" x14ac:dyDescent="0.25">
      <c r="A234">
        <v>233</v>
      </c>
      <c r="B234" s="1">
        <v>235064.6</v>
      </c>
      <c r="C234" s="1">
        <v>933.53</v>
      </c>
      <c r="D234" s="1">
        <v>0.80000000100000002</v>
      </c>
      <c r="E234" s="1">
        <v>185.41</v>
      </c>
      <c r="F234" s="1">
        <v>200.02</v>
      </c>
      <c r="G234" s="1">
        <v>946.37</v>
      </c>
      <c r="H234">
        <v>0</v>
      </c>
      <c r="I234">
        <v>0</v>
      </c>
      <c r="J234">
        <v>404512</v>
      </c>
      <c r="K234" s="1">
        <v>513239.26779999997</v>
      </c>
      <c r="L234" s="1" t="s">
        <v>1644</v>
      </c>
    </row>
    <row r="235" spans="1:12" x14ac:dyDescent="0.25">
      <c r="A235">
        <v>234</v>
      </c>
      <c r="B235" s="1">
        <v>236065.1</v>
      </c>
      <c r="C235" s="1">
        <v>947.53</v>
      </c>
      <c r="D235" s="1">
        <v>0.80000000100000002</v>
      </c>
      <c r="E235" s="1">
        <v>185.8</v>
      </c>
      <c r="F235" s="1">
        <v>200.02</v>
      </c>
      <c r="G235" s="1">
        <v>949.37</v>
      </c>
      <c r="H235">
        <v>0</v>
      </c>
      <c r="I235">
        <v>0</v>
      </c>
      <c r="J235">
        <v>432128</v>
      </c>
      <c r="K235" s="1">
        <v>513265.01419999998</v>
      </c>
      <c r="L235" s="1" t="s">
        <v>1644</v>
      </c>
    </row>
    <row r="236" spans="1:12" x14ac:dyDescent="0.25">
      <c r="A236">
        <v>235</v>
      </c>
      <c r="B236" s="1">
        <v>237065.3</v>
      </c>
      <c r="C236" s="1">
        <v>930.81</v>
      </c>
      <c r="D236" s="1">
        <v>0.80000000100000002</v>
      </c>
      <c r="E236" s="1">
        <v>186.23</v>
      </c>
      <c r="F236" s="1">
        <v>200.02</v>
      </c>
      <c r="G236" s="1">
        <v>993.38</v>
      </c>
      <c r="H236">
        <v>0</v>
      </c>
      <c r="I236">
        <v>0</v>
      </c>
      <c r="J236">
        <v>406016</v>
      </c>
      <c r="K236" s="1">
        <v>513403.6225</v>
      </c>
      <c r="L236" s="1" t="s">
        <v>1644</v>
      </c>
    </row>
    <row r="237" spans="1:12" x14ac:dyDescent="0.25">
      <c r="A237">
        <v>236</v>
      </c>
      <c r="B237" s="1">
        <v>238065.9</v>
      </c>
      <c r="C237" s="1">
        <v>936.44</v>
      </c>
      <c r="D237" s="1">
        <v>1</v>
      </c>
      <c r="E237" s="1">
        <v>186.52</v>
      </c>
      <c r="F237" s="1">
        <v>200.02</v>
      </c>
      <c r="G237" s="1">
        <v>925.93</v>
      </c>
      <c r="H237">
        <v>0</v>
      </c>
      <c r="I237">
        <v>0</v>
      </c>
      <c r="J237">
        <v>672224</v>
      </c>
      <c r="K237" s="1">
        <v>513377.29080000002</v>
      </c>
      <c r="L237" s="1" t="s">
        <v>1644</v>
      </c>
    </row>
    <row r="238" spans="1:12" x14ac:dyDescent="0.25">
      <c r="A238">
        <v>237</v>
      </c>
      <c r="B238" s="1">
        <v>239066.6</v>
      </c>
      <c r="C238" s="1">
        <v>932.35</v>
      </c>
      <c r="D238" s="1">
        <v>1</v>
      </c>
      <c r="E238" s="1">
        <v>186.99</v>
      </c>
      <c r="F238" s="1">
        <v>200.02</v>
      </c>
      <c r="G238" s="1">
        <v>970.87</v>
      </c>
      <c r="H238">
        <v>0</v>
      </c>
      <c r="I238">
        <v>0</v>
      </c>
      <c r="J238">
        <v>417792</v>
      </c>
      <c r="K238" s="1">
        <v>513496.62780000002</v>
      </c>
      <c r="L238" s="1" t="s">
        <v>1644</v>
      </c>
    </row>
    <row r="239" spans="1:12" x14ac:dyDescent="0.25">
      <c r="A239">
        <v>238</v>
      </c>
      <c r="B239" s="1">
        <v>240067.4</v>
      </c>
      <c r="C239" s="1">
        <v>947.24</v>
      </c>
      <c r="D239" s="1">
        <v>0.69999999899999998</v>
      </c>
      <c r="E239" s="1">
        <v>187.35</v>
      </c>
      <c r="F239" s="1">
        <v>200.02</v>
      </c>
      <c r="G239" s="1">
        <v>949.37</v>
      </c>
      <c r="H239">
        <v>0</v>
      </c>
      <c r="I239">
        <v>0</v>
      </c>
      <c r="J239">
        <v>424032</v>
      </c>
      <c r="K239" s="1">
        <v>513523.8346</v>
      </c>
      <c r="L239" s="1" t="s">
        <v>1644</v>
      </c>
    </row>
    <row r="240" spans="1:12" x14ac:dyDescent="0.25">
      <c r="A240">
        <v>239</v>
      </c>
      <c r="B240" s="1">
        <v>241067.4</v>
      </c>
      <c r="C240" s="1">
        <v>934</v>
      </c>
      <c r="D240" s="1">
        <v>0.69999999899999998</v>
      </c>
      <c r="E240" s="1">
        <v>187.81</v>
      </c>
      <c r="F240" s="1">
        <v>200.02</v>
      </c>
      <c r="G240" s="1">
        <v>983.61</v>
      </c>
      <c r="H240">
        <v>0</v>
      </c>
      <c r="I240">
        <v>0</v>
      </c>
      <c r="J240">
        <v>398336</v>
      </c>
      <c r="K240" s="1">
        <v>513624.18540000002</v>
      </c>
      <c r="L240" s="1" t="s">
        <v>1644</v>
      </c>
    </row>
    <row r="241" spans="1:12" x14ac:dyDescent="0.25">
      <c r="A241">
        <v>240</v>
      </c>
      <c r="B241" s="1">
        <v>242068</v>
      </c>
      <c r="C241" s="1">
        <v>945.43</v>
      </c>
      <c r="D241" s="1">
        <v>0.79999999700000002</v>
      </c>
      <c r="E241" s="1">
        <v>188.19</v>
      </c>
      <c r="F241" s="1">
        <v>200.02</v>
      </c>
      <c r="G241" s="1">
        <v>940.44</v>
      </c>
      <c r="H241">
        <v>0</v>
      </c>
      <c r="I241">
        <v>0</v>
      </c>
      <c r="J241">
        <v>437856</v>
      </c>
      <c r="K241" s="1">
        <v>513612.61290000001</v>
      </c>
      <c r="L241" s="1" t="s">
        <v>1644</v>
      </c>
    </row>
    <row r="242" spans="1:12" x14ac:dyDescent="0.25">
      <c r="A242">
        <v>241</v>
      </c>
      <c r="B242" s="1">
        <v>243068</v>
      </c>
      <c r="C242" s="1">
        <v>932</v>
      </c>
      <c r="D242" s="1">
        <v>0.69999999899999998</v>
      </c>
      <c r="E242" s="1">
        <v>182.23</v>
      </c>
      <c r="F242" s="1">
        <v>200.02</v>
      </c>
      <c r="G242" s="1">
        <v>964.63</v>
      </c>
      <c r="H242">
        <v>0</v>
      </c>
      <c r="I242">
        <v>0</v>
      </c>
      <c r="J242">
        <v>587680</v>
      </c>
      <c r="K242" s="1">
        <v>513707.6483</v>
      </c>
      <c r="L242" s="1" t="s">
        <v>1644</v>
      </c>
    </row>
    <row r="243" spans="1:12" x14ac:dyDescent="0.25">
      <c r="A243">
        <v>242</v>
      </c>
      <c r="B243" s="1">
        <v>244068.4</v>
      </c>
      <c r="C243" s="1">
        <v>946.62</v>
      </c>
      <c r="D243" s="1">
        <v>1.1999999990000001</v>
      </c>
      <c r="E243" s="1">
        <v>182.58</v>
      </c>
      <c r="F243" s="1">
        <v>200.02</v>
      </c>
      <c r="G243" s="1">
        <v>931.68</v>
      </c>
      <c r="H243">
        <v>0</v>
      </c>
      <c r="I243">
        <v>0</v>
      </c>
      <c r="J243">
        <v>431776</v>
      </c>
      <c r="K243" s="1">
        <v>513658.4681</v>
      </c>
      <c r="L243" s="1" t="s">
        <v>1644</v>
      </c>
    </row>
    <row r="244" spans="1:12" x14ac:dyDescent="0.25">
      <c r="A244">
        <v>243</v>
      </c>
      <c r="B244" s="1">
        <v>245068.9</v>
      </c>
      <c r="C244" s="1">
        <v>899.55</v>
      </c>
      <c r="D244" s="1">
        <v>1.1999999990000001</v>
      </c>
      <c r="E244" s="1">
        <v>182.84</v>
      </c>
      <c r="F244" s="1">
        <v>200.02</v>
      </c>
      <c r="G244" s="1">
        <v>952.38</v>
      </c>
      <c r="H244">
        <v>0</v>
      </c>
      <c r="I244">
        <v>0</v>
      </c>
      <c r="J244">
        <v>469664</v>
      </c>
      <c r="K244" s="1">
        <v>513765.46289999998</v>
      </c>
      <c r="L244" s="1" t="s">
        <v>1644</v>
      </c>
    </row>
    <row r="245" spans="1:12" x14ac:dyDescent="0.25">
      <c r="A245">
        <v>244</v>
      </c>
      <c r="B245" s="1">
        <v>246068.9</v>
      </c>
      <c r="C245" s="1">
        <v>949</v>
      </c>
      <c r="D245" s="1">
        <v>0.90000000199999997</v>
      </c>
      <c r="E245" s="1">
        <v>183.2</v>
      </c>
      <c r="F245" s="1">
        <v>200.02</v>
      </c>
      <c r="G245" s="1">
        <v>934.58</v>
      </c>
      <c r="H245">
        <v>0</v>
      </c>
      <c r="I245">
        <v>0</v>
      </c>
      <c r="J245">
        <v>396512</v>
      </c>
      <c r="K245" s="1">
        <v>513769.44919999997</v>
      </c>
      <c r="L245" s="1" t="s">
        <v>1644</v>
      </c>
    </row>
    <row r="246" spans="1:12" x14ac:dyDescent="0.25">
      <c r="A246">
        <v>245</v>
      </c>
      <c r="B246" s="1">
        <v>247070.4</v>
      </c>
      <c r="C246" s="1">
        <v>937.59</v>
      </c>
      <c r="D246" s="1">
        <v>1.6000000009999999</v>
      </c>
      <c r="E246" s="1">
        <v>183.72</v>
      </c>
      <c r="F246" s="1">
        <v>200.02</v>
      </c>
      <c r="G246" s="1">
        <v>967.74</v>
      </c>
      <c r="H246">
        <v>0</v>
      </c>
      <c r="I246">
        <v>0</v>
      </c>
      <c r="J246">
        <v>425984</v>
      </c>
      <c r="K246" s="1">
        <v>513829.34289999999</v>
      </c>
      <c r="L246" s="1" t="s">
        <v>1644</v>
      </c>
    </row>
    <row r="247" spans="1:12" x14ac:dyDescent="0.25">
      <c r="A247">
        <v>246</v>
      </c>
      <c r="B247" s="1">
        <v>248071.4</v>
      </c>
      <c r="C247" s="1">
        <v>942.06</v>
      </c>
      <c r="D247" s="1">
        <v>1.3000000009999999</v>
      </c>
      <c r="E247" s="1">
        <v>184.03</v>
      </c>
      <c r="F247" s="1">
        <v>200.02</v>
      </c>
      <c r="G247" s="1">
        <v>937.5</v>
      </c>
      <c r="H247">
        <v>0</v>
      </c>
      <c r="I247">
        <v>0</v>
      </c>
      <c r="J247">
        <v>530208</v>
      </c>
      <c r="K247" s="1">
        <v>513815.69900000002</v>
      </c>
      <c r="L247" s="1" t="s">
        <v>1644</v>
      </c>
    </row>
    <row r="248" spans="1:12" x14ac:dyDescent="0.25">
      <c r="A248">
        <v>247</v>
      </c>
      <c r="B248" s="1">
        <v>249071.4</v>
      </c>
      <c r="C248" s="1">
        <v>940</v>
      </c>
      <c r="D248" s="1">
        <v>1.1999999990000001</v>
      </c>
      <c r="E248" s="1">
        <v>184.56</v>
      </c>
      <c r="F248" s="1">
        <v>200.02</v>
      </c>
      <c r="G248" s="1">
        <v>967.74</v>
      </c>
      <c r="H248">
        <v>0</v>
      </c>
      <c r="I248">
        <v>0</v>
      </c>
      <c r="J248">
        <v>710560</v>
      </c>
      <c r="K248" s="1">
        <v>513905.08020000003</v>
      </c>
      <c r="L248" s="1" t="s">
        <v>1644</v>
      </c>
    </row>
    <row r="249" spans="1:12" x14ac:dyDescent="0.25">
      <c r="A249">
        <v>248</v>
      </c>
      <c r="B249" s="1">
        <v>250071.5</v>
      </c>
      <c r="C249" s="1">
        <v>941.91</v>
      </c>
      <c r="D249" s="1">
        <v>0.80000000100000002</v>
      </c>
      <c r="E249" s="1">
        <v>185.57</v>
      </c>
      <c r="F249" s="1">
        <v>200.02</v>
      </c>
      <c r="G249" s="1">
        <v>964.63</v>
      </c>
      <c r="H249">
        <v>0</v>
      </c>
      <c r="I249">
        <v>0</v>
      </c>
      <c r="J249">
        <v>398592</v>
      </c>
      <c r="K249" s="1">
        <v>513892.0661</v>
      </c>
      <c r="L249" s="1" t="s">
        <v>1644</v>
      </c>
    </row>
    <row r="250" spans="1:12" x14ac:dyDescent="0.25">
      <c r="A250">
        <v>249</v>
      </c>
      <c r="B250" s="1">
        <v>251071.8</v>
      </c>
      <c r="C250" s="1">
        <v>934.72</v>
      </c>
      <c r="D250" s="1">
        <v>0.90000000199999997</v>
      </c>
      <c r="E250" s="1">
        <v>186.06</v>
      </c>
      <c r="F250" s="1">
        <v>200.02</v>
      </c>
      <c r="G250" s="1">
        <v>952.38</v>
      </c>
      <c r="H250">
        <v>0</v>
      </c>
      <c r="I250">
        <v>0</v>
      </c>
      <c r="J250">
        <v>428480</v>
      </c>
      <c r="K250" s="1">
        <v>513980.2732</v>
      </c>
      <c r="L250" s="1" t="s">
        <v>1644</v>
      </c>
    </row>
    <row r="251" spans="1:12" x14ac:dyDescent="0.25">
      <c r="A251">
        <v>250</v>
      </c>
      <c r="B251" s="1">
        <v>252072.2</v>
      </c>
      <c r="C251" s="1">
        <v>952.62</v>
      </c>
      <c r="D251" s="1">
        <v>0.90000000199999997</v>
      </c>
      <c r="E251" s="1">
        <v>186.44</v>
      </c>
      <c r="F251" s="1">
        <v>200.02</v>
      </c>
      <c r="G251" s="1">
        <v>955.41</v>
      </c>
      <c r="H251">
        <v>0</v>
      </c>
      <c r="I251">
        <v>0</v>
      </c>
      <c r="J251">
        <v>574336</v>
      </c>
      <c r="K251" s="1">
        <v>513999.28739999997</v>
      </c>
      <c r="L251" s="1" t="s">
        <v>1644</v>
      </c>
    </row>
    <row r="252" spans="1:12" x14ac:dyDescent="0.25">
      <c r="A252">
        <v>251</v>
      </c>
      <c r="B252" s="1">
        <v>253072.3</v>
      </c>
      <c r="C252" s="1">
        <v>929.91</v>
      </c>
      <c r="D252" s="1">
        <v>0.80000000100000002</v>
      </c>
      <c r="E252" s="1">
        <v>186.89</v>
      </c>
      <c r="F252" s="1">
        <v>200.02</v>
      </c>
      <c r="G252" s="1">
        <v>967.74</v>
      </c>
      <c r="H252">
        <v>0</v>
      </c>
      <c r="I252">
        <v>0</v>
      </c>
      <c r="J252">
        <v>434240</v>
      </c>
      <c r="K252" s="1">
        <v>514046.66269999999</v>
      </c>
      <c r="L252" s="1" t="s">
        <v>1644</v>
      </c>
    </row>
    <row r="253" spans="1:12" x14ac:dyDescent="0.25">
      <c r="A253">
        <v>252</v>
      </c>
      <c r="B253" s="1">
        <v>254072.7</v>
      </c>
      <c r="C253" s="1">
        <v>944.62</v>
      </c>
      <c r="D253" s="1">
        <v>0.80000000100000002</v>
      </c>
      <c r="E253" s="1">
        <v>187.25</v>
      </c>
      <c r="F253" s="1">
        <v>200.02</v>
      </c>
      <c r="G253" s="1">
        <v>943.4</v>
      </c>
      <c r="H253">
        <v>0</v>
      </c>
      <c r="I253">
        <v>0</v>
      </c>
      <c r="J253">
        <v>741376</v>
      </c>
      <c r="K253" s="1">
        <v>514050.5723</v>
      </c>
      <c r="L253" s="1" t="s">
        <v>1644</v>
      </c>
    </row>
    <row r="254" spans="1:12" x14ac:dyDescent="0.25">
      <c r="A254">
        <v>253</v>
      </c>
      <c r="B254" s="1">
        <v>255073.3</v>
      </c>
      <c r="C254" s="1">
        <v>934.44</v>
      </c>
      <c r="D254" s="1">
        <v>0.90000000199999997</v>
      </c>
      <c r="E254" s="1">
        <v>187.74</v>
      </c>
      <c r="F254" s="1">
        <v>200.02</v>
      </c>
      <c r="G254" s="1">
        <v>958.47</v>
      </c>
      <c r="H254">
        <v>0</v>
      </c>
      <c r="I254">
        <v>0</v>
      </c>
      <c r="J254">
        <v>464864</v>
      </c>
      <c r="K254" s="1">
        <v>514142.67859999998</v>
      </c>
      <c r="L254" s="1" t="s">
        <v>1644</v>
      </c>
    </row>
    <row r="255" spans="1:12" x14ac:dyDescent="0.25">
      <c r="A255">
        <v>254</v>
      </c>
      <c r="B255" s="1">
        <v>256073.5</v>
      </c>
      <c r="C255" s="1">
        <v>952.81</v>
      </c>
      <c r="D255" s="1">
        <v>0.69999999899999998</v>
      </c>
      <c r="E255" s="1">
        <v>188.12</v>
      </c>
      <c r="F255" s="1">
        <v>200.02</v>
      </c>
      <c r="G255" s="1">
        <v>958.47</v>
      </c>
      <c r="H255">
        <v>0</v>
      </c>
      <c r="I255">
        <v>0</v>
      </c>
      <c r="J255">
        <v>394272</v>
      </c>
      <c r="K255" s="1">
        <v>514143.45610000001</v>
      </c>
      <c r="L255" s="1" t="s">
        <v>1644</v>
      </c>
    </row>
    <row r="256" spans="1:12" x14ac:dyDescent="0.25">
      <c r="A256">
        <v>255</v>
      </c>
      <c r="B256" s="1">
        <v>257073.7</v>
      </c>
      <c r="C256" s="1">
        <v>932.81</v>
      </c>
      <c r="D256" s="1">
        <v>0.80000000100000002</v>
      </c>
      <c r="E256" s="1">
        <v>182.2</v>
      </c>
      <c r="F256" s="1">
        <v>200.02</v>
      </c>
      <c r="G256" s="1">
        <v>955.41</v>
      </c>
      <c r="H256">
        <v>0</v>
      </c>
      <c r="I256">
        <v>0</v>
      </c>
      <c r="J256">
        <v>487392</v>
      </c>
      <c r="K256" s="1">
        <v>514224.74660000001</v>
      </c>
      <c r="L256" s="1" t="s">
        <v>1644</v>
      </c>
    </row>
    <row r="257" spans="1:12" x14ac:dyDescent="0.25">
      <c r="A257">
        <v>256</v>
      </c>
      <c r="B257" s="1">
        <v>258073.8</v>
      </c>
      <c r="C257" s="1">
        <v>940.91</v>
      </c>
      <c r="D257" s="1">
        <v>0.89999999900000005</v>
      </c>
      <c r="E257" s="1">
        <v>182.5</v>
      </c>
      <c r="F257" s="1">
        <v>200.02</v>
      </c>
      <c r="G257" s="1">
        <v>940.44</v>
      </c>
      <c r="H257">
        <v>0</v>
      </c>
      <c r="I257">
        <v>0</v>
      </c>
      <c r="J257">
        <v>687584</v>
      </c>
      <c r="K257" s="1">
        <v>514242.67129999999</v>
      </c>
      <c r="L257" s="1" t="s">
        <v>1644</v>
      </c>
    </row>
    <row r="258" spans="1:12" x14ac:dyDescent="0.25">
      <c r="A258">
        <v>257</v>
      </c>
      <c r="B258" s="1">
        <v>259074.3</v>
      </c>
      <c r="C258" s="1">
        <v>934.53</v>
      </c>
      <c r="D258" s="1">
        <v>0.90000000199999997</v>
      </c>
      <c r="E258" s="1">
        <v>182.98</v>
      </c>
      <c r="F258" s="1">
        <v>200.02</v>
      </c>
      <c r="G258" s="1">
        <v>961.54</v>
      </c>
      <c r="H258">
        <v>0</v>
      </c>
      <c r="I258">
        <v>0</v>
      </c>
      <c r="J258">
        <v>507744</v>
      </c>
      <c r="K258" s="1">
        <v>514340.91859999998</v>
      </c>
      <c r="L258" s="1" t="s">
        <v>1644</v>
      </c>
    </row>
    <row r="259" spans="1:12" x14ac:dyDescent="0.25">
      <c r="A259">
        <v>258</v>
      </c>
      <c r="B259" s="1">
        <v>260074.4</v>
      </c>
      <c r="C259" s="1">
        <v>952.9</v>
      </c>
      <c r="D259" s="1">
        <v>0.79999999700000002</v>
      </c>
      <c r="E259" s="1">
        <v>183.37</v>
      </c>
      <c r="F259" s="1">
        <v>200.02</v>
      </c>
      <c r="G259" s="1">
        <v>911.85</v>
      </c>
      <c r="H259">
        <v>0</v>
      </c>
      <c r="I259">
        <v>0</v>
      </c>
      <c r="J259">
        <v>389120</v>
      </c>
      <c r="K259" s="1">
        <v>514292.36680000002</v>
      </c>
      <c r="L259" s="1" t="s">
        <v>1644</v>
      </c>
    </row>
    <row r="260" spans="1:12" x14ac:dyDescent="0.25">
      <c r="A260">
        <v>259</v>
      </c>
      <c r="B260" s="1">
        <v>261075.1</v>
      </c>
      <c r="C260" s="1">
        <v>934.35</v>
      </c>
      <c r="D260" s="1">
        <v>0.90000000199999997</v>
      </c>
      <c r="E260" s="1">
        <v>183.86</v>
      </c>
      <c r="F260" s="1">
        <v>200.02</v>
      </c>
      <c r="G260" s="1">
        <v>937.5</v>
      </c>
      <c r="H260">
        <v>0</v>
      </c>
      <c r="I260">
        <v>0</v>
      </c>
      <c r="J260">
        <v>440256</v>
      </c>
      <c r="K260" s="1">
        <v>514375.67580000003</v>
      </c>
      <c r="L260" s="1" t="s">
        <v>1644</v>
      </c>
    </row>
    <row r="261" spans="1:12" x14ac:dyDescent="0.25">
      <c r="A261">
        <v>260</v>
      </c>
      <c r="B261" s="1">
        <v>262075.7</v>
      </c>
      <c r="C261" s="1">
        <v>947.43</v>
      </c>
      <c r="D261" s="1">
        <v>1</v>
      </c>
      <c r="E261" s="1">
        <v>184.2</v>
      </c>
      <c r="F261" s="1">
        <v>200.02</v>
      </c>
      <c r="G261" s="1">
        <v>914.63</v>
      </c>
      <c r="H261">
        <v>0</v>
      </c>
      <c r="I261">
        <v>0</v>
      </c>
      <c r="J261">
        <v>395040</v>
      </c>
      <c r="K261" s="1">
        <v>514360.446</v>
      </c>
      <c r="L261" s="1" t="s">
        <v>1644</v>
      </c>
    </row>
    <row r="262" spans="1:12" x14ac:dyDescent="0.25">
      <c r="A262">
        <v>261</v>
      </c>
      <c r="B262" s="1">
        <v>263075.8</v>
      </c>
      <c r="C262" s="1">
        <v>928.91</v>
      </c>
      <c r="D262" s="1">
        <v>1</v>
      </c>
      <c r="E262" s="1">
        <v>184.65</v>
      </c>
      <c r="F262" s="1">
        <v>200.02</v>
      </c>
      <c r="G262" s="1">
        <v>937.5</v>
      </c>
      <c r="H262">
        <v>0</v>
      </c>
      <c r="I262">
        <v>0</v>
      </c>
      <c r="J262">
        <v>569344</v>
      </c>
      <c r="K262" s="1">
        <v>514459.12839999999</v>
      </c>
      <c r="L262" s="1" t="s">
        <v>1644</v>
      </c>
    </row>
    <row r="263" spans="1:12" x14ac:dyDescent="0.25">
      <c r="A263">
        <v>262</v>
      </c>
      <c r="B263" s="1">
        <v>264076.59999999998</v>
      </c>
      <c r="C263" s="1">
        <v>960.23</v>
      </c>
      <c r="D263" s="1">
        <v>0.80000000100000002</v>
      </c>
      <c r="E263" s="1">
        <v>185.08</v>
      </c>
      <c r="F263" s="1">
        <v>200.02</v>
      </c>
      <c r="G263" s="1">
        <v>958.47</v>
      </c>
      <c r="H263">
        <v>0</v>
      </c>
      <c r="I263">
        <v>0</v>
      </c>
      <c r="J263">
        <v>392704</v>
      </c>
      <c r="K263" s="1">
        <v>514455.29710000003</v>
      </c>
      <c r="L263" s="1" t="s">
        <v>1644</v>
      </c>
    </row>
    <row r="264" spans="1:12" x14ac:dyDescent="0.25">
      <c r="A264">
        <v>263</v>
      </c>
      <c r="B264" s="1">
        <v>265076.90000000002</v>
      </c>
      <c r="C264" s="1">
        <v>931.72</v>
      </c>
      <c r="D264" s="1">
        <v>0.60000000099999995</v>
      </c>
      <c r="E264" s="1">
        <v>185.54</v>
      </c>
      <c r="F264" s="1">
        <v>200.02</v>
      </c>
      <c r="G264" s="1">
        <v>928.79</v>
      </c>
      <c r="H264">
        <v>0</v>
      </c>
      <c r="I264">
        <v>0</v>
      </c>
      <c r="J264">
        <v>444608</v>
      </c>
      <c r="K264" s="1">
        <v>514522.00750000001</v>
      </c>
      <c r="L264" s="1" t="s">
        <v>1644</v>
      </c>
    </row>
    <row r="265" spans="1:12" x14ac:dyDescent="0.25">
      <c r="A265">
        <v>264</v>
      </c>
      <c r="B265" s="1">
        <v>266077.3</v>
      </c>
      <c r="C265" s="1">
        <v>952.62</v>
      </c>
      <c r="D265" s="1">
        <v>0.60000000099999995</v>
      </c>
      <c r="E265" s="1">
        <v>185.92</v>
      </c>
      <c r="F265" s="1">
        <v>200.02</v>
      </c>
      <c r="G265" s="1">
        <v>925.93</v>
      </c>
      <c r="H265">
        <v>0</v>
      </c>
      <c r="I265">
        <v>0</v>
      </c>
      <c r="J265">
        <v>393664</v>
      </c>
      <c r="K265" s="1">
        <v>514503.0172</v>
      </c>
      <c r="L265" s="1" t="s">
        <v>1644</v>
      </c>
    </row>
    <row r="266" spans="1:12" x14ac:dyDescent="0.25">
      <c r="A266">
        <v>265</v>
      </c>
      <c r="B266" s="1">
        <v>267077.59999999998</v>
      </c>
      <c r="C266" s="1">
        <v>935.72</v>
      </c>
      <c r="D266" s="1">
        <v>0.80000000100000002</v>
      </c>
      <c r="E266" s="1">
        <v>186.41</v>
      </c>
      <c r="F266" s="1">
        <v>200.02</v>
      </c>
      <c r="G266" s="1">
        <v>937.5</v>
      </c>
      <c r="H266">
        <v>0</v>
      </c>
      <c r="I266">
        <v>0</v>
      </c>
      <c r="J266">
        <v>591136</v>
      </c>
      <c r="K266" s="1">
        <v>514630.09399999998</v>
      </c>
      <c r="L266" s="1" t="s">
        <v>1644</v>
      </c>
    </row>
    <row r="267" spans="1:12" x14ac:dyDescent="0.25">
      <c r="A267">
        <v>266</v>
      </c>
      <c r="B267" s="1">
        <v>268077.90000000002</v>
      </c>
      <c r="C267" s="1">
        <v>929.72</v>
      </c>
      <c r="D267" s="1">
        <v>0.89999999900000005</v>
      </c>
      <c r="E267" s="1">
        <v>186.62</v>
      </c>
      <c r="F267" s="1">
        <v>200.02</v>
      </c>
      <c r="G267" s="1">
        <v>810.81</v>
      </c>
      <c r="H267">
        <v>0</v>
      </c>
      <c r="I267">
        <v>0</v>
      </c>
      <c r="J267">
        <v>403520</v>
      </c>
      <c r="K267" s="1">
        <v>514609.77480000001</v>
      </c>
      <c r="L267" s="1" t="s">
        <v>1644</v>
      </c>
    </row>
    <row r="268" spans="1:12" x14ac:dyDescent="0.25">
      <c r="A268">
        <v>267</v>
      </c>
      <c r="B268" s="1">
        <v>269078.09999999998</v>
      </c>
      <c r="C268" s="1">
        <v>920.82</v>
      </c>
      <c r="D268" s="1">
        <v>0.70000000299999998</v>
      </c>
      <c r="E268" s="1">
        <v>182.01</v>
      </c>
      <c r="F268" s="1">
        <v>200.02</v>
      </c>
      <c r="G268" s="1">
        <v>890.21</v>
      </c>
      <c r="H268">
        <v>0</v>
      </c>
      <c r="I268">
        <v>0</v>
      </c>
      <c r="J268">
        <v>612160</v>
      </c>
      <c r="K268" s="1">
        <v>514705.83840000001</v>
      </c>
      <c r="L268" s="1" t="s">
        <v>1644</v>
      </c>
    </row>
    <row r="269" spans="1:12" x14ac:dyDescent="0.25">
      <c r="A269">
        <v>268</v>
      </c>
      <c r="B269" s="1">
        <v>270078.90000000002</v>
      </c>
      <c r="C269" s="1">
        <v>952.24</v>
      </c>
      <c r="D269" s="1">
        <v>0.79999999700000002</v>
      </c>
      <c r="E269" s="1">
        <v>182.38</v>
      </c>
      <c r="F269" s="1">
        <v>200.02</v>
      </c>
      <c r="G269" s="1">
        <v>943.4</v>
      </c>
      <c r="H269">
        <v>0</v>
      </c>
      <c r="I269">
        <v>0</v>
      </c>
      <c r="J269">
        <v>595840</v>
      </c>
      <c r="K269" s="1">
        <v>514691.3702</v>
      </c>
      <c r="L269" s="1" t="s">
        <v>1644</v>
      </c>
    </row>
    <row r="270" spans="1:12" x14ac:dyDescent="0.25">
      <c r="A270">
        <v>269</v>
      </c>
      <c r="B270" s="1">
        <v>271079.3</v>
      </c>
      <c r="C270" s="1">
        <v>933.63</v>
      </c>
      <c r="D270" s="1">
        <v>1</v>
      </c>
      <c r="E270" s="1">
        <v>182.87</v>
      </c>
      <c r="F270" s="1">
        <v>200.02</v>
      </c>
      <c r="G270" s="1">
        <v>931.68</v>
      </c>
      <c r="H270">
        <v>0</v>
      </c>
      <c r="I270">
        <v>0</v>
      </c>
      <c r="J270">
        <v>614368</v>
      </c>
      <c r="K270" s="1">
        <v>514796.24290000001</v>
      </c>
      <c r="L270" s="1" t="s">
        <v>1644</v>
      </c>
    </row>
    <row r="271" spans="1:12" x14ac:dyDescent="0.25">
      <c r="A271">
        <v>270</v>
      </c>
      <c r="B271" s="1">
        <v>272080</v>
      </c>
      <c r="C271" s="1">
        <v>954.33</v>
      </c>
      <c r="D271" s="1">
        <v>0.69999999899999998</v>
      </c>
      <c r="E271" s="1">
        <v>183.26</v>
      </c>
      <c r="F271" s="1">
        <v>200.02</v>
      </c>
      <c r="G271" s="1">
        <v>943.4</v>
      </c>
      <c r="H271">
        <v>0</v>
      </c>
      <c r="I271">
        <v>0</v>
      </c>
      <c r="J271">
        <v>400160</v>
      </c>
      <c r="K271" s="1">
        <v>514811.93829999998</v>
      </c>
      <c r="L271" s="1" t="s">
        <v>1644</v>
      </c>
    </row>
    <row r="272" spans="1:12" x14ac:dyDescent="0.25">
      <c r="A272">
        <v>271</v>
      </c>
      <c r="B272" s="1">
        <v>273080.3</v>
      </c>
      <c r="C272" s="1">
        <v>932.72</v>
      </c>
      <c r="D272" s="1">
        <v>0.69999999899999998</v>
      </c>
      <c r="E272" s="1">
        <v>183.74</v>
      </c>
      <c r="F272" s="1">
        <v>200.02</v>
      </c>
      <c r="G272" s="1">
        <v>920.25</v>
      </c>
      <c r="H272">
        <v>0</v>
      </c>
      <c r="I272">
        <v>0</v>
      </c>
      <c r="J272">
        <v>734784</v>
      </c>
      <c r="K272" s="1">
        <v>514900.27740000002</v>
      </c>
      <c r="L272" s="1" t="s">
        <v>1644</v>
      </c>
    </row>
    <row r="273" spans="1:12" x14ac:dyDescent="0.25">
      <c r="A273">
        <v>272</v>
      </c>
      <c r="B273" s="1">
        <v>274080.7</v>
      </c>
      <c r="C273" s="1">
        <v>947.62</v>
      </c>
      <c r="D273" s="1">
        <v>0.69999999899999998</v>
      </c>
      <c r="E273" s="1">
        <v>184.1</v>
      </c>
      <c r="F273" s="1">
        <v>200.02</v>
      </c>
      <c r="G273" s="1">
        <v>917.43</v>
      </c>
      <c r="H273">
        <v>0</v>
      </c>
      <c r="I273">
        <v>0</v>
      </c>
      <c r="J273">
        <v>403456</v>
      </c>
      <c r="K273" s="1">
        <v>514896.36099999998</v>
      </c>
      <c r="L273" s="1" t="s">
        <v>1644</v>
      </c>
    </row>
    <row r="274" spans="1:12" x14ac:dyDescent="0.25">
      <c r="A274">
        <v>273</v>
      </c>
      <c r="B274" s="1">
        <v>275081.09999999998</v>
      </c>
      <c r="C274" s="1">
        <v>935.63</v>
      </c>
      <c r="D274" s="1">
        <v>0.60000000099999995</v>
      </c>
      <c r="E274" s="1">
        <v>184.61</v>
      </c>
      <c r="F274" s="1">
        <v>200.02</v>
      </c>
      <c r="G274" s="1">
        <v>928.79</v>
      </c>
      <c r="H274">
        <v>0</v>
      </c>
      <c r="I274">
        <v>0</v>
      </c>
      <c r="J274">
        <v>577664</v>
      </c>
      <c r="K274" s="1">
        <v>515000.53869999998</v>
      </c>
      <c r="L274" s="1" t="s">
        <v>1644</v>
      </c>
    </row>
    <row r="275" spans="1:12" x14ac:dyDescent="0.25">
      <c r="A275">
        <v>274</v>
      </c>
      <c r="B275" s="1">
        <v>276081.2</v>
      </c>
      <c r="C275" s="1">
        <v>938.91</v>
      </c>
      <c r="D275" s="1">
        <v>0.80000000100000002</v>
      </c>
      <c r="E275" s="1">
        <v>184.89</v>
      </c>
      <c r="F275" s="1">
        <v>200.02</v>
      </c>
      <c r="G275" s="1">
        <v>909.09</v>
      </c>
      <c r="H275">
        <v>0</v>
      </c>
      <c r="I275">
        <v>0</v>
      </c>
      <c r="J275">
        <v>505856</v>
      </c>
      <c r="K275" s="1">
        <v>515005.0024</v>
      </c>
      <c r="L275" s="1" t="s">
        <v>1644</v>
      </c>
    </row>
    <row r="276" spans="1:12" x14ac:dyDescent="0.25">
      <c r="A276">
        <v>275</v>
      </c>
      <c r="B276" s="1">
        <v>277082</v>
      </c>
      <c r="C276" s="1">
        <v>930.26</v>
      </c>
      <c r="D276" s="1">
        <v>0.80000000100000002</v>
      </c>
      <c r="E276" s="1">
        <v>185.35</v>
      </c>
      <c r="F276" s="1">
        <v>200.02</v>
      </c>
      <c r="G276" s="1">
        <v>887.57</v>
      </c>
      <c r="H276">
        <v>0</v>
      </c>
      <c r="I276">
        <v>0</v>
      </c>
      <c r="J276">
        <v>854112</v>
      </c>
      <c r="K276" s="1">
        <v>515073.34909999999</v>
      </c>
      <c r="L276" s="1" t="s">
        <v>1644</v>
      </c>
    </row>
    <row r="277" spans="1:12" x14ac:dyDescent="0.25">
      <c r="A277">
        <v>276</v>
      </c>
      <c r="B277" s="1">
        <v>278082.8</v>
      </c>
      <c r="C277" s="1">
        <v>932.25</v>
      </c>
      <c r="D277" s="1">
        <v>1</v>
      </c>
      <c r="E277" s="1">
        <v>185.57</v>
      </c>
      <c r="F277" s="1">
        <v>200.02</v>
      </c>
      <c r="G277" s="1">
        <v>906.34</v>
      </c>
      <c r="H277">
        <v>0</v>
      </c>
      <c r="I277">
        <v>0</v>
      </c>
      <c r="J277">
        <v>462976</v>
      </c>
      <c r="K277" s="1">
        <v>515071.36420000001</v>
      </c>
      <c r="L277" s="1" t="s">
        <v>1644</v>
      </c>
    </row>
    <row r="278" spans="1:12" x14ac:dyDescent="0.25">
      <c r="A278">
        <v>277</v>
      </c>
      <c r="B278" s="1">
        <v>279083.5</v>
      </c>
      <c r="C278" s="1">
        <v>935.35</v>
      </c>
      <c r="D278" s="1">
        <v>1</v>
      </c>
      <c r="E278" s="1">
        <v>186.07</v>
      </c>
      <c r="F278" s="1">
        <v>200.02</v>
      </c>
      <c r="G278" s="1">
        <v>911.85</v>
      </c>
      <c r="H278">
        <v>0</v>
      </c>
      <c r="I278">
        <v>0</v>
      </c>
      <c r="J278">
        <v>803904</v>
      </c>
      <c r="K278" s="1">
        <v>515091.9191</v>
      </c>
      <c r="L278" s="1" t="s">
        <v>1644</v>
      </c>
    </row>
    <row r="279" spans="1:12" x14ac:dyDescent="0.25">
      <c r="A279">
        <v>278</v>
      </c>
      <c r="B279" s="1">
        <v>280084.09999999998</v>
      </c>
      <c r="C279" s="1">
        <v>945.43</v>
      </c>
      <c r="D279" s="1">
        <v>0.89999999900000005</v>
      </c>
      <c r="E279" s="1">
        <v>186.43</v>
      </c>
      <c r="F279" s="1">
        <v>200.02</v>
      </c>
      <c r="G279" s="1">
        <v>914.63</v>
      </c>
      <c r="H279">
        <v>0</v>
      </c>
      <c r="I279">
        <v>0</v>
      </c>
      <c r="J279">
        <v>486080</v>
      </c>
      <c r="K279" s="1">
        <v>515172.29509999999</v>
      </c>
      <c r="L279" s="1" t="s">
        <v>1644</v>
      </c>
    </row>
    <row r="280" spans="1:12" x14ac:dyDescent="0.25">
      <c r="A280">
        <v>279</v>
      </c>
      <c r="B280" s="1">
        <v>281084.90000000002</v>
      </c>
      <c r="C280" s="1">
        <v>928.26</v>
      </c>
      <c r="D280" s="1">
        <v>0.80000000100000002</v>
      </c>
      <c r="E280" s="1">
        <v>186.87</v>
      </c>
      <c r="F280" s="1">
        <v>200.02</v>
      </c>
      <c r="G280" s="1">
        <v>900.9</v>
      </c>
      <c r="H280">
        <v>0</v>
      </c>
      <c r="I280">
        <v>0</v>
      </c>
      <c r="J280">
        <v>1101824</v>
      </c>
      <c r="K280" s="1">
        <v>515180.1985</v>
      </c>
      <c r="L280" s="1" t="s">
        <v>1644</v>
      </c>
    </row>
    <row r="281" spans="1:12" x14ac:dyDescent="0.25">
      <c r="A281">
        <v>280</v>
      </c>
      <c r="B281" s="1">
        <v>282085.3</v>
      </c>
      <c r="C281" s="1">
        <v>942.62</v>
      </c>
      <c r="D281" s="1">
        <v>0.80000000100000002</v>
      </c>
      <c r="E281" s="1">
        <v>187.21</v>
      </c>
      <c r="F281" s="1">
        <v>200.02</v>
      </c>
      <c r="G281" s="1">
        <v>911.85</v>
      </c>
      <c r="H281">
        <v>0</v>
      </c>
      <c r="I281">
        <v>0</v>
      </c>
      <c r="J281">
        <v>510080</v>
      </c>
      <c r="K281" s="1">
        <v>515217.08539999998</v>
      </c>
      <c r="L281" s="1" t="s">
        <v>1644</v>
      </c>
    </row>
    <row r="282" spans="1:12" x14ac:dyDescent="0.25">
      <c r="A282">
        <v>281</v>
      </c>
      <c r="B282" s="1">
        <v>283086.59999999998</v>
      </c>
      <c r="C282" s="1">
        <v>933.79</v>
      </c>
      <c r="D282" s="1">
        <v>1.3000000009999999</v>
      </c>
      <c r="E282" s="1">
        <v>187.72</v>
      </c>
      <c r="F282" s="1">
        <v>200.02</v>
      </c>
      <c r="G282" s="1">
        <v>879.77</v>
      </c>
      <c r="H282">
        <v>0</v>
      </c>
      <c r="I282">
        <v>0</v>
      </c>
      <c r="J282">
        <v>532480</v>
      </c>
      <c r="K282" s="1">
        <v>515234.47249999997</v>
      </c>
      <c r="L282" s="1" t="s">
        <v>1644</v>
      </c>
    </row>
    <row r="283" spans="1:12" x14ac:dyDescent="0.25">
      <c r="A283">
        <v>282</v>
      </c>
      <c r="B283" s="1">
        <v>284086.8</v>
      </c>
      <c r="C283" s="1">
        <v>956.81</v>
      </c>
      <c r="D283" s="1">
        <v>1</v>
      </c>
      <c r="E283" s="1">
        <v>188.14</v>
      </c>
      <c r="F283" s="1">
        <v>200.02</v>
      </c>
      <c r="G283" s="1">
        <v>934.58</v>
      </c>
      <c r="H283">
        <v>0</v>
      </c>
      <c r="I283">
        <v>0</v>
      </c>
      <c r="J283">
        <v>618496</v>
      </c>
      <c r="K283" s="1">
        <v>515287.65259999997</v>
      </c>
      <c r="L283" s="1" t="s">
        <v>1644</v>
      </c>
    </row>
    <row r="284" spans="1:12" x14ac:dyDescent="0.25">
      <c r="A284">
        <v>283</v>
      </c>
      <c r="B284" s="1">
        <v>285087.5</v>
      </c>
      <c r="C284" s="1">
        <v>935.35</v>
      </c>
      <c r="D284" s="1">
        <v>1.3999999990000001</v>
      </c>
      <c r="E284" s="1">
        <v>182.27</v>
      </c>
      <c r="F284" s="1">
        <v>200.02</v>
      </c>
      <c r="G284" s="1">
        <v>906.34</v>
      </c>
      <c r="H284">
        <v>0</v>
      </c>
      <c r="I284">
        <v>0</v>
      </c>
      <c r="J284">
        <v>745472</v>
      </c>
      <c r="K284" s="1">
        <v>515302.20059999998</v>
      </c>
      <c r="L284" s="1" t="s">
        <v>1644</v>
      </c>
    </row>
    <row r="285" spans="1:12" x14ac:dyDescent="0.25">
      <c r="A285">
        <v>284</v>
      </c>
      <c r="B285" s="1">
        <v>286087.7</v>
      </c>
      <c r="C285" s="1">
        <v>959.81</v>
      </c>
      <c r="D285" s="1">
        <v>1</v>
      </c>
      <c r="E285" s="1">
        <v>182.7</v>
      </c>
      <c r="F285" s="1">
        <v>200.02</v>
      </c>
      <c r="G285" s="1">
        <v>977.2</v>
      </c>
      <c r="H285">
        <v>0</v>
      </c>
      <c r="I285">
        <v>0</v>
      </c>
      <c r="J285">
        <v>453472</v>
      </c>
      <c r="K285" s="1">
        <v>515385.4583</v>
      </c>
      <c r="L285" s="1" t="s">
        <v>1644</v>
      </c>
    </row>
    <row r="286" spans="1:12" x14ac:dyDescent="0.25">
      <c r="A286">
        <v>285</v>
      </c>
      <c r="B286" s="1">
        <v>287089.09999999998</v>
      </c>
      <c r="C286" s="1">
        <v>925.7</v>
      </c>
      <c r="D286" s="1">
        <v>1.4000000020000001</v>
      </c>
      <c r="E286" s="1">
        <v>184.39</v>
      </c>
      <c r="F286" s="1">
        <v>200.02</v>
      </c>
      <c r="G286" s="1">
        <v>884.96</v>
      </c>
      <c r="H286">
        <v>0</v>
      </c>
      <c r="I286">
        <v>0</v>
      </c>
      <c r="J286">
        <v>1115392</v>
      </c>
      <c r="K286" s="1">
        <v>515393.14179999998</v>
      </c>
      <c r="L286" s="1" t="s">
        <v>1644</v>
      </c>
    </row>
    <row r="287" spans="1:12" x14ac:dyDescent="0.25">
      <c r="A287">
        <v>286</v>
      </c>
      <c r="B287" s="1">
        <v>288090.09999999998</v>
      </c>
      <c r="C287" s="1">
        <v>941.06</v>
      </c>
      <c r="D287" s="1">
        <v>1.4000000020000001</v>
      </c>
      <c r="E287" s="1">
        <v>184.69</v>
      </c>
      <c r="F287" s="1">
        <v>200.02</v>
      </c>
      <c r="G287" s="1">
        <v>914.63</v>
      </c>
      <c r="H287">
        <v>0</v>
      </c>
      <c r="I287">
        <v>0</v>
      </c>
      <c r="J287">
        <v>464896</v>
      </c>
      <c r="K287" s="1">
        <v>515438.58260000002</v>
      </c>
      <c r="L287" s="1" t="s">
        <v>1644</v>
      </c>
    </row>
    <row r="288" spans="1:12" x14ac:dyDescent="0.25">
      <c r="A288">
        <v>287</v>
      </c>
      <c r="B288" s="1">
        <v>289090.7</v>
      </c>
      <c r="C288" s="1">
        <v>933.44</v>
      </c>
      <c r="D288" s="1">
        <v>1.3999999990000001</v>
      </c>
      <c r="E288" s="1">
        <v>185.17</v>
      </c>
      <c r="F288" s="1">
        <v>200.02</v>
      </c>
      <c r="G288" s="1">
        <v>898.2</v>
      </c>
      <c r="H288">
        <v>0</v>
      </c>
      <c r="I288">
        <v>0</v>
      </c>
      <c r="J288">
        <v>873440</v>
      </c>
      <c r="K288" s="1">
        <v>515470.85269999999</v>
      </c>
      <c r="L288" s="1" t="s">
        <v>1644</v>
      </c>
    </row>
    <row r="289" spans="1:12" x14ac:dyDescent="0.25">
      <c r="A289">
        <v>288</v>
      </c>
      <c r="B289" s="1">
        <v>290090.7</v>
      </c>
      <c r="C289" s="1">
        <v>948</v>
      </c>
      <c r="D289" s="1">
        <v>0.69999999899999998</v>
      </c>
      <c r="E289" s="1">
        <v>185.52</v>
      </c>
      <c r="F289" s="1">
        <v>200.02</v>
      </c>
      <c r="G289" s="1">
        <v>961.54</v>
      </c>
      <c r="H289">
        <v>0</v>
      </c>
      <c r="I289">
        <v>0</v>
      </c>
      <c r="J289">
        <v>488608</v>
      </c>
      <c r="K289" s="1">
        <v>515524.80839999998</v>
      </c>
      <c r="L289" s="1" t="s">
        <v>1644</v>
      </c>
    </row>
    <row r="290" spans="1:12" x14ac:dyDescent="0.25">
      <c r="A290">
        <v>289</v>
      </c>
      <c r="B290" s="1">
        <v>291091.5</v>
      </c>
      <c r="C290" s="1">
        <v>936.25</v>
      </c>
      <c r="D290" s="1">
        <v>0.80000000100000002</v>
      </c>
      <c r="E290" s="1">
        <v>186.02</v>
      </c>
      <c r="F290" s="1">
        <v>200.02</v>
      </c>
      <c r="G290" s="1">
        <v>877.19</v>
      </c>
      <c r="H290">
        <v>0</v>
      </c>
      <c r="I290">
        <v>0</v>
      </c>
      <c r="J290">
        <v>597984</v>
      </c>
      <c r="K290" s="1">
        <v>515544.21380000003</v>
      </c>
      <c r="L290" s="1" t="s">
        <v>1644</v>
      </c>
    </row>
    <row r="291" spans="1:12" x14ac:dyDescent="0.25">
      <c r="A291">
        <v>290</v>
      </c>
      <c r="B291" s="1">
        <v>292092.2</v>
      </c>
      <c r="C291" s="1">
        <v>952.33</v>
      </c>
      <c r="D291" s="1">
        <v>1</v>
      </c>
      <c r="E291" s="1">
        <v>186.41</v>
      </c>
      <c r="F291" s="1">
        <v>200.02</v>
      </c>
      <c r="G291" s="1">
        <v>946.37</v>
      </c>
      <c r="H291">
        <v>0</v>
      </c>
      <c r="I291">
        <v>0</v>
      </c>
      <c r="J291">
        <v>771168</v>
      </c>
      <c r="K291" s="1">
        <v>515571.16149999999</v>
      </c>
      <c r="L291" s="1" t="s">
        <v>1644</v>
      </c>
    </row>
    <row r="292" spans="1:12" x14ac:dyDescent="0.25">
      <c r="A292">
        <v>291</v>
      </c>
      <c r="B292" s="1">
        <v>293092.90000000002</v>
      </c>
      <c r="C292" s="1">
        <v>938.34</v>
      </c>
      <c r="D292" s="1">
        <v>1</v>
      </c>
      <c r="E292" s="1">
        <v>186.93</v>
      </c>
      <c r="F292" s="1">
        <v>200.02</v>
      </c>
      <c r="G292" s="1">
        <v>862.07</v>
      </c>
      <c r="H292">
        <v>0</v>
      </c>
      <c r="I292">
        <v>0</v>
      </c>
      <c r="J292">
        <v>520256</v>
      </c>
      <c r="K292" s="1">
        <v>515632.9178</v>
      </c>
      <c r="L292" s="1" t="s">
        <v>1644</v>
      </c>
    </row>
    <row r="293" spans="1:12" x14ac:dyDescent="0.25">
      <c r="A293">
        <v>292</v>
      </c>
      <c r="B293" s="1">
        <v>294093.09999999998</v>
      </c>
      <c r="C293" s="1">
        <v>952.81</v>
      </c>
      <c r="D293" s="1">
        <v>0.89999999900000005</v>
      </c>
      <c r="E293" s="1">
        <v>187.3</v>
      </c>
      <c r="F293" s="1">
        <v>200.02</v>
      </c>
      <c r="G293" s="1">
        <v>958.47</v>
      </c>
      <c r="H293">
        <v>0</v>
      </c>
      <c r="I293">
        <v>0</v>
      </c>
      <c r="J293">
        <v>472032</v>
      </c>
      <c r="K293" s="1">
        <v>515670.60560000001</v>
      </c>
      <c r="L293" s="1" t="s">
        <v>1644</v>
      </c>
    </row>
    <row r="294" spans="1:12" x14ac:dyDescent="0.25">
      <c r="A294">
        <v>293</v>
      </c>
      <c r="B294" s="1">
        <v>295093.2</v>
      </c>
      <c r="C294" s="1">
        <v>930.91</v>
      </c>
      <c r="D294" s="1">
        <v>0.80000000100000002</v>
      </c>
      <c r="E294" s="1">
        <v>187.75</v>
      </c>
      <c r="F294" s="1">
        <v>200.02</v>
      </c>
      <c r="G294" s="1">
        <v>884.96</v>
      </c>
      <c r="H294">
        <v>0</v>
      </c>
      <c r="I294">
        <v>0</v>
      </c>
      <c r="J294">
        <v>823488</v>
      </c>
      <c r="K294" s="1">
        <v>515700.8112</v>
      </c>
      <c r="L294" s="1" t="s">
        <v>1644</v>
      </c>
    </row>
    <row r="295" spans="1:12" x14ac:dyDescent="0.25">
      <c r="A295">
        <v>294</v>
      </c>
      <c r="B295" s="1">
        <v>296093.59999999998</v>
      </c>
      <c r="C295" s="1">
        <v>951.62</v>
      </c>
      <c r="D295" s="1">
        <v>0.80000000100000002</v>
      </c>
      <c r="E295" s="1">
        <v>188.13</v>
      </c>
      <c r="F295" s="1">
        <v>200.02</v>
      </c>
      <c r="G295" s="1">
        <v>917.43</v>
      </c>
      <c r="H295">
        <v>0</v>
      </c>
      <c r="I295">
        <v>0</v>
      </c>
      <c r="J295">
        <v>498528</v>
      </c>
      <c r="K295" s="1">
        <v>515794.53539999999</v>
      </c>
      <c r="L295" s="1" t="s">
        <v>1644</v>
      </c>
    </row>
    <row r="296" spans="1:12" x14ac:dyDescent="0.25">
      <c r="A296">
        <v>295</v>
      </c>
      <c r="B296" s="1">
        <v>297094.3</v>
      </c>
      <c r="C296" s="1">
        <v>932.35</v>
      </c>
      <c r="D296" s="1">
        <v>1</v>
      </c>
      <c r="E296" s="1">
        <v>182.2</v>
      </c>
      <c r="F296" s="1">
        <v>200.02</v>
      </c>
      <c r="G296" s="1">
        <v>874.64</v>
      </c>
      <c r="H296">
        <v>0</v>
      </c>
      <c r="I296">
        <v>0</v>
      </c>
      <c r="J296">
        <v>811008</v>
      </c>
      <c r="K296" s="1">
        <v>515825.10920000001</v>
      </c>
      <c r="L296" s="1" t="s">
        <v>1644</v>
      </c>
    </row>
    <row r="297" spans="1:12" x14ac:dyDescent="0.25">
      <c r="A297">
        <v>296</v>
      </c>
      <c r="B297" s="1">
        <v>298094.40000000002</v>
      </c>
      <c r="C297" s="1">
        <v>941.91</v>
      </c>
      <c r="D297" s="1">
        <v>1.1000000009999999</v>
      </c>
      <c r="E297" s="1">
        <v>182.53</v>
      </c>
      <c r="F297" s="1">
        <v>200.02</v>
      </c>
      <c r="G297" s="1">
        <v>789.47</v>
      </c>
      <c r="H297">
        <v>0</v>
      </c>
      <c r="I297">
        <v>0</v>
      </c>
      <c r="J297">
        <v>460800</v>
      </c>
      <c r="K297" s="1">
        <v>515862.70549999998</v>
      </c>
      <c r="L297" s="1" t="s">
        <v>1644</v>
      </c>
    </row>
    <row r="298" spans="1:12" x14ac:dyDescent="0.25">
      <c r="A298">
        <v>297</v>
      </c>
      <c r="B298" s="1">
        <v>299094.90000000002</v>
      </c>
      <c r="C298" s="1">
        <v>926.54</v>
      </c>
      <c r="D298" s="1">
        <v>0.79999999700000002</v>
      </c>
      <c r="E298" s="1">
        <v>182.96</v>
      </c>
      <c r="F298" s="1">
        <v>200.02</v>
      </c>
      <c r="G298" s="1">
        <v>887.57</v>
      </c>
      <c r="H298">
        <v>0</v>
      </c>
      <c r="I298">
        <v>0</v>
      </c>
      <c r="J298">
        <v>827136</v>
      </c>
      <c r="K298" s="1">
        <v>515876.06050000002</v>
      </c>
      <c r="L298" s="1" t="s">
        <v>1644</v>
      </c>
    </row>
    <row r="299" spans="1:12" x14ac:dyDescent="0.25">
      <c r="A299">
        <v>298</v>
      </c>
      <c r="B299" s="1">
        <v>300094.90000000002</v>
      </c>
      <c r="C299" s="1">
        <v>918</v>
      </c>
      <c r="D299" s="1">
        <v>0.69999999899999998</v>
      </c>
      <c r="E299" s="1">
        <v>183.08</v>
      </c>
      <c r="F299" s="1">
        <v>200.02</v>
      </c>
      <c r="G299" s="1">
        <v>1067.6199999999999</v>
      </c>
      <c r="H299">
        <v>0</v>
      </c>
      <c r="I299">
        <v>0</v>
      </c>
      <c r="J299">
        <v>700416</v>
      </c>
      <c r="K299" s="1">
        <v>515917.71710000001</v>
      </c>
      <c r="L299" s="1" t="s">
        <v>1644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F9E4-373C-40A0-99C6-4566AD03F877}">
  <dimension ref="A1:O298"/>
  <sheetViews>
    <sheetView workbookViewId="0">
      <selection activeCell="R6" sqref="R6"/>
    </sheetView>
  </sheetViews>
  <sheetFormatPr defaultRowHeight="15" x14ac:dyDescent="0.25"/>
  <cols>
    <col min="2" max="2" width="18.85546875" bestFit="1" customWidth="1"/>
    <col min="3" max="3" width="13.140625" bestFit="1" customWidth="1"/>
    <col min="4" max="4" width="15.7109375" bestFit="1" customWidth="1"/>
    <col min="5" max="6" width="20.140625" bestFit="1" customWidth="1"/>
    <col min="7" max="7" width="14" bestFit="1" customWidth="1"/>
    <col min="8" max="8" width="19.85546875" bestFit="1" customWidth="1"/>
    <col min="9" max="9" width="12.140625" bestFit="1" customWidth="1"/>
    <col min="10" max="10" width="11.140625" bestFit="1" customWidth="1"/>
    <col min="11" max="11" width="7.7109375" bestFit="1" customWidth="1"/>
    <col min="12" max="12" width="9" bestFit="1" customWidth="1"/>
    <col min="13" max="13" width="13.5703125" bestFit="1" customWidth="1"/>
    <col min="14" max="14" width="10.85546875" bestFit="1" customWidth="1"/>
  </cols>
  <sheetData>
    <row r="1" spans="1:15" x14ac:dyDescent="0.25">
      <c r="A1" t="s">
        <v>1650</v>
      </c>
      <c r="B1" t="s">
        <v>1635</v>
      </c>
      <c r="C1" t="s">
        <v>1631</v>
      </c>
      <c r="D1" t="s">
        <v>1632</v>
      </c>
      <c r="E1" t="s">
        <v>1633</v>
      </c>
      <c r="F1" t="s">
        <v>1634</v>
      </c>
      <c r="G1" t="s">
        <v>1649</v>
      </c>
      <c r="H1" t="s">
        <v>1636</v>
      </c>
      <c r="I1" t="s">
        <v>1637</v>
      </c>
      <c r="J1" t="s">
        <v>1638</v>
      </c>
      <c r="K1" t="s">
        <v>1639</v>
      </c>
      <c r="L1" t="s">
        <v>1640</v>
      </c>
      <c r="M1" t="s">
        <v>1641</v>
      </c>
      <c r="N1" t="s">
        <v>1642</v>
      </c>
      <c r="O1" t="s">
        <v>1643</v>
      </c>
    </row>
    <row r="2" spans="1:15" x14ac:dyDescent="0.25">
      <c r="A2">
        <v>1</v>
      </c>
      <c r="B2" s="1">
        <v>1777.0999999977601</v>
      </c>
      <c r="C2" s="1">
        <v>1853.81</v>
      </c>
      <c r="D2" s="1">
        <v>0.54</v>
      </c>
      <c r="E2" s="1">
        <v>459.66</v>
      </c>
      <c r="F2" s="1">
        <v>464.61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1" t="s">
        <v>1644</v>
      </c>
      <c r="N2" s="1" t="s">
        <v>1644</v>
      </c>
    </row>
    <row r="3" spans="1:15" x14ac:dyDescent="0.25">
      <c r="A3">
        <v>2</v>
      </c>
      <c r="B3" s="1">
        <v>2795.5</v>
      </c>
      <c r="C3" s="1">
        <v>1487.63</v>
      </c>
      <c r="D3" s="1">
        <v>0.67</v>
      </c>
      <c r="E3" s="1">
        <v>18.46</v>
      </c>
      <c r="F3" s="1">
        <v>28.55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1" t="s">
        <v>1644</v>
      </c>
      <c r="N3" s="1" t="s">
        <v>1644</v>
      </c>
    </row>
    <row r="4" spans="1:15" x14ac:dyDescent="0.25">
      <c r="A4">
        <v>3</v>
      </c>
      <c r="B4" s="1">
        <v>3909.3999999985099</v>
      </c>
      <c r="C4" s="1">
        <v>1347.52</v>
      </c>
      <c r="D4" s="1">
        <v>0.74</v>
      </c>
      <c r="E4" s="1">
        <v>37.090000000000003</v>
      </c>
      <c r="F4" s="1">
        <v>46.68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1" t="s">
        <v>1644</v>
      </c>
      <c r="N4" s="1" t="s">
        <v>1644</v>
      </c>
    </row>
    <row r="5" spans="1:15" x14ac:dyDescent="0.25">
      <c r="A5">
        <v>4</v>
      </c>
      <c r="B5" s="1">
        <v>6171.3999999985099</v>
      </c>
      <c r="C5" s="1">
        <v>0.44</v>
      </c>
      <c r="D5" s="1">
        <v>2262</v>
      </c>
      <c r="E5" s="1">
        <v>431</v>
      </c>
      <c r="F5" s="1">
        <v>446.41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1" t="s">
        <v>1644</v>
      </c>
      <c r="N5" s="1" t="s">
        <v>1644</v>
      </c>
    </row>
    <row r="6" spans="1:15" x14ac:dyDescent="0.25">
      <c r="A6">
        <v>5</v>
      </c>
      <c r="B6" s="1">
        <v>7433.1999999992504</v>
      </c>
      <c r="C6" s="1">
        <v>3.17</v>
      </c>
      <c r="D6" s="1">
        <v>315.45</v>
      </c>
      <c r="E6" s="1">
        <v>431.01</v>
      </c>
      <c r="F6" s="1">
        <v>446.41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" t="s">
        <v>1644</v>
      </c>
      <c r="N6" s="1" t="s">
        <v>1644</v>
      </c>
    </row>
    <row r="7" spans="1:15" x14ac:dyDescent="0.25">
      <c r="A7">
        <v>6</v>
      </c>
      <c r="B7" s="1">
        <v>8477.7999999970198</v>
      </c>
      <c r="C7" s="1">
        <v>140.72</v>
      </c>
      <c r="D7" s="1">
        <v>7.11</v>
      </c>
      <c r="E7" s="1">
        <v>535.41</v>
      </c>
      <c r="F7" s="1">
        <v>537.54999999999995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" t="s">
        <v>1644</v>
      </c>
      <c r="N7" s="1" t="s">
        <v>1644</v>
      </c>
    </row>
    <row r="8" spans="1:15" x14ac:dyDescent="0.25">
      <c r="A8">
        <v>7</v>
      </c>
      <c r="B8" s="1">
        <v>9478</v>
      </c>
      <c r="C8" s="1">
        <v>2090.58</v>
      </c>
      <c r="D8" s="1">
        <v>0.48</v>
      </c>
      <c r="E8" s="1">
        <v>535.62</v>
      </c>
      <c r="F8" s="1">
        <v>538.79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1" t="s">
        <v>1644</v>
      </c>
      <c r="N8" s="1" t="s">
        <v>1644</v>
      </c>
    </row>
    <row r="9" spans="1:15" x14ac:dyDescent="0.25">
      <c r="A9">
        <v>8</v>
      </c>
      <c r="B9" s="1">
        <v>11019.5</v>
      </c>
      <c r="C9" s="1">
        <v>1084.01</v>
      </c>
      <c r="D9" s="1">
        <v>0.92</v>
      </c>
      <c r="E9" s="1">
        <v>9.18</v>
      </c>
      <c r="F9" s="1">
        <v>12.63</v>
      </c>
      <c r="G9">
        <v>85</v>
      </c>
      <c r="H9">
        <v>51554</v>
      </c>
      <c r="I9">
        <v>0</v>
      </c>
      <c r="J9">
        <v>0</v>
      </c>
      <c r="K9">
        <v>64</v>
      </c>
      <c r="L9">
        <v>31</v>
      </c>
      <c r="M9" s="1" t="s">
        <v>1644</v>
      </c>
      <c r="N9" s="1" t="s">
        <v>1644</v>
      </c>
    </row>
    <row r="10" spans="1:15" x14ac:dyDescent="0.25">
      <c r="A10">
        <v>9</v>
      </c>
      <c r="B10" s="1">
        <v>12019.899999998501</v>
      </c>
      <c r="C10" s="1">
        <v>879.65</v>
      </c>
      <c r="D10" s="1">
        <v>1.1399999999999999</v>
      </c>
      <c r="E10" s="1">
        <v>11.57</v>
      </c>
      <c r="F10" s="1">
        <v>15.13</v>
      </c>
      <c r="G10">
        <v>61</v>
      </c>
      <c r="H10">
        <v>37874</v>
      </c>
      <c r="I10">
        <v>0</v>
      </c>
      <c r="J10">
        <v>0</v>
      </c>
      <c r="K10">
        <v>65</v>
      </c>
      <c r="L10">
        <v>31</v>
      </c>
      <c r="M10" s="1" t="s">
        <v>1644</v>
      </c>
      <c r="N10" s="1" t="s">
        <v>1644</v>
      </c>
    </row>
    <row r="11" spans="1:15" x14ac:dyDescent="0.25">
      <c r="A11">
        <v>10</v>
      </c>
      <c r="B11" s="1">
        <v>13020.399999998501</v>
      </c>
      <c r="C11" s="1">
        <v>962.52</v>
      </c>
      <c r="D11" s="1">
        <v>1.04</v>
      </c>
      <c r="E11" s="1">
        <v>13.64</v>
      </c>
      <c r="F11" s="1">
        <v>17.13</v>
      </c>
      <c r="G11">
        <v>85</v>
      </c>
      <c r="H11">
        <v>51554</v>
      </c>
      <c r="I11">
        <v>0</v>
      </c>
      <c r="J11">
        <v>0</v>
      </c>
      <c r="K11">
        <v>65</v>
      </c>
      <c r="L11">
        <v>31</v>
      </c>
      <c r="M11" s="1" t="s">
        <v>1644</v>
      </c>
      <c r="N11" s="1" t="s">
        <v>1644</v>
      </c>
    </row>
    <row r="12" spans="1:15" x14ac:dyDescent="0.25">
      <c r="A12">
        <v>11</v>
      </c>
      <c r="B12" s="1">
        <v>14021.099999997699</v>
      </c>
      <c r="C12" s="1">
        <v>986.31</v>
      </c>
      <c r="D12" s="1">
        <v>1.01</v>
      </c>
      <c r="E12" s="1">
        <v>10.62</v>
      </c>
      <c r="F12" s="1">
        <v>15.63</v>
      </c>
      <c r="G12">
        <v>73</v>
      </c>
      <c r="H12">
        <v>43724</v>
      </c>
      <c r="I12">
        <v>0</v>
      </c>
      <c r="J12">
        <v>0</v>
      </c>
      <c r="K12">
        <v>65</v>
      </c>
      <c r="L12">
        <v>31</v>
      </c>
      <c r="M12" s="1" t="s">
        <v>1644</v>
      </c>
      <c r="N12" s="1" t="s">
        <v>1644</v>
      </c>
    </row>
    <row r="13" spans="1:15" x14ac:dyDescent="0.25">
      <c r="A13">
        <v>12</v>
      </c>
      <c r="B13" s="1">
        <v>15021.1999999992</v>
      </c>
      <c r="C13" s="1">
        <v>967.9</v>
      </c>
      <c r="D13" s="1">
        <v>1.03</v>
      </c>
      <c r="E13" s="1">
        <v>12.76</v>
      </c>
      <c r="F13" s="1">
        <v>16.88</v>
      </c>
      <c r="G13">
        <v>82</v>
      </c>
      <c r="H13">
        <v>51218</v>
      </c>
      <c r="I13">
        <v>0</v>
      </c>
      <c r="J13">
        <v>0</v>
      </c>
      <c r="K13">
        <v>65</v>
      </c>
      <c r="L13">
        <v>31</v>
      </c>
      <c r="M13" s="1" t="s">
        <v>1644</v>
      </c>
      <c r="N13" s="1" t="s">
        <v>1644</v>
      </c>
    </row>
    <row r="14" spans="1:15" x14ac:dyDescent="0.25">
      <c r="A14">
        <v>13</v>
      </c>
      <c r="B14" s="1">
        <v>16021.399999998501</v>
      </c>
      <c r="C14" s="1">
        <v>991.8</v>
      </c>
      <c r="D14" s="1">
        <v>1.01</v>
      </c>
      <c r="E14" s="1">
        <v>15.57</v>
      </c>
      <c r="F14" s="1">
        <v>18.88</v>
      </c>
      <c r="G14">
        <v>76</v>
      </c>
      <c r="H14">
        <v>45510</v>
      </c>
      <c r="I14">
        <v>0</v>
      </c>
      <c r="J14">
        <v>0</v>
      </c>
      <c r="K14">
        <v>65</v>
      </c>
      <c r="L14">
        <v>31</v>
      </c>
      <c r="M14" s="1" t="s">
        <v>1644</v>
      </c>
      <c r="N14" s="1" t="s">
        <v>1644</v>
      </c>
    </row>
    <row r="15" spans="1:15" x14ac:dyDescent="0.25">
      <c r="A15">
        <v>14</v>
      </c>
      <c r="B15" s="1">
        <v>17022.1999999992</v>
      </c>
      <c r="C15" s="1">
        <v>970.22</v>
      </c>
      <c r="D15" s="1">
        <v>1.03</v>
      </c>
      <c r="E15" s="1">
        <v>10.74</v>
      </c>
      <c r="F15" s="1">
        <v>16.63</v>
      </c>
      <c r="G15">
        <v>73</v>
      </c>
      <c r="H15">
        <v>48014</v>
      </c>
      <c r="I15">
        <v>0</v>
      </c>
      <c r="J15">
        <v>0</v>
      </c>
      <c r="K15">
        <v>65</v>
      </c>
      <c r="L15">
        <v>31</v>
      </c>
      <c r="M15" s="1" t="s">
        <v>1644</v>
      </c>
      <c r="N15" s="1" t="s">
        <v>1644</v>
      </c>
    </row>
    <row r="16" spans="1:15" x14ac:dyDescent="0.25">
      <c r="A16">
        <v>15</v>
      </c>
      <c r="B16" s="1">
        <v>18022.6999999992</v>
      </c>
      <c r="C16" s="1">
        <v>990.5</v>
      </c>
      <c r="D16" s="1">
        <v>1.01</v>
      </c>
      <c r="E16" s="1">
        <v>12.43</v>
      </c>
      <c r="F16" s="1">
        <v>17.13</v>
      </c>
      <c r="G16">
        <v>76</v>
      </c>
      <c r="H16">
        <v>46667</v>
      </c>
      <c r="I16">
        <v>0</v>
      </c>
      <c r="J16">
        <v>0</v>
      </c>
      <c r="K16">
        <v>65</v>
      </c>
      <c r="L16">
        <v>31</v>
      </c>
      <c r="M16" s="1" t="s">
        <v>1644</v>
      </c>
      <c r="N16" s="1" t="s">
        <v>1644</v>
      </c>
    </row>
    <row r="17" spans="1:14" x14ac:dyDescent="0.25">
      <c r="A17">
        <v>16</v>
      </c>
      <c r="B17" s="1">
        <v>19023.1999999992</v>
      </c>
      <c r="C17" s="1">
        <v>981.51</v>
      </c>
      <c r="D17" s="1">
        <v>1.02</v>
      </c>
      <c r="E17" s="1">
        <v>9.1300000000000008</v>
      </c>
      <c r="F17" s="1">
        <v>20.63</v>
      </c>
      <c r="G17">
        <v>63</v>
      </c>
      <c r="H17">
        <v>40214</v>
      </c>
      <c r="I17">
        <v>0</v>
      </c>
      <c r="J17">
        <v>0</v>
      </c>
      <c r="K17">
        <v>65</v>
      </c>
      <c r="L17">
        <v>31</v>
      </c>
      <c r="M17" s="1" t="s">
        <v>1644</v>
      </c>
      <c r="N17" s="1" t="s">
        <v>1644</v>
      </c>
    </row>
    <row r="18" spans="1:14" x14ac:dyDescent="0.25">
      <c r="A18">
        <v>17</v>
      </c>
      <c r="B18" s="1">
        <v>20023.299999997002</v>
      </c>
      <c r="C18" s="1">
        <v>987.9</v>
      </c>
      <c r="D18" s="1">
        <v>1.01</v>
      </c>
      <c r="E18" s="1">
        <v>13.1</v>
      </c>
      <c r="F18" s="1">
        <v>20.63</v>
      </c>
      <c r="G18">
        <v>85</v>
      </c>
      <c r="H18">
        <v>51554</v>
      </c>
      <c r="I18">
        <v>0</v>
      </c>
      <c r="J18">
        <v>0</v>
      </c>
      <c r="K18">
        <v>65</v>
      </c>
      <c r="L18">
        <v>31</v>
      </c>
      <c r="M18" s="1" t="s">
        <v>1644</v>
      </c>
      <c r="N18" s="1" t="s">
        <v>1644</v>
      </c>
    </row>
    <row r="19" spans="1:14" x14ac:dyDescent="0.25">
      <c r="A19">
        <v>18</v>
      </c>
      <c r="B19" s="1">
        <v>21023.299999997002</v>
      </c>
      <c r="C19" s="1">
        <v>993</v>
      </c>
      <c r="D19" s="1">
        <v>1.01</v>
      </c>
      <c r="E19" s="1">
        <v>13.51</v>
      </c>
      <c r="F19" s="1">
        <v>22.13</v>
      </c>
      <c r="G19">
        <v>68</v>
      </c>
      <c r="H19">
        <v>41306</v>
      </c>
      <c r="I19">
        <v>0</v>
      </c>
      <c r="J19">
        <v>0</v>
      </c>
      <c r="K19">
        <v>65</v>
      </c>
      <c r="L19">
        <v>31</v>
      </c>
      <c r="M19" s="1" t="s">
        <v>1644</v>
      </c>
      <c r="N19" s="1" t="s">
        <v>1644</v>
      </c>
    </row>
    <row r="20" spans="1:14" x14ac:dyDescent="0.25">
      <c r="A20">
        <v>19</v>
      </c>
      <c r="B20" s="1">
        <v>22023.5</v>
      </c>
      <c r="C20" s="1">
        <v>952.81</v>
      </c>
      <c r="D20" s="1">
        <v>1.05</v>
      </c>
      <c r="E20" s="1">
        <v>10.46</v>
      </c>
      <c r="F20" s="1">
        <v>20.88</v>
      </c>
      <c r="G20">
        <v>85</v>
      </c>
      <c r="H20">
        <v>51554</v>
      </c>
      <c r="I20">
        <v>0</v>
      </c>
      <c r="J20">
        <v>0</v>
      </c>
      <c r="K20">
        <v>65</v>
      </c>
      <c r="L20">
        <v>31</v>
      </c>
      <c r="M20" s="1" t="s">
        <v>1644</v>
      </c>
      <c r="N20" s="1" t="s">
        <v>1644</v>
      </c>
    </row>
    <row r="21" spans="1:14" x14ac:dyDescent="0.25">
      <c r="A21">
        <v>20</v>
      </c>
      <c r="B21" s="1">
        <v>23024.399999998499</v>
      </c>
      <c r="C21" s="1">
        <v>995.1</v>
      </c>
      <c r="D21" s="1">
        <v>1</v>
      </c>
      <c r="E21" s="1">
        <v>13.71</v>
      </c>
      <c r="F21" s="1">
        <v>20.88</v>
      </c>
      <c r="G21">
        <v>76</v>
      </c>
      <c r="H21">
        <v>45266</v>
      </c>
      <c r="I21">
        <v>0</v>
      </c>
      <c r="J21">
        <v>0</v>
      </c>
      <c r="K21">
        <v>65</v>
      </c>
      <c r="L21">
        <v>31</v>
      </c>
      <c r="M21" s="1" t="s">
        <v>1644</v>
      </c>
      <c r="N21" s="1" t="s">
        <v>1644</v>
      </c>
    </row>
    <row r="22" spans="1:14" x14ac:dyDescent="0.25">
      <c r="A22">
        <v>21</v>
      </c>
      <c r="B22" s="1">
        <v>24024.599999997699</v>
      </c>
      <c r="C22" s="1">
        <v>972.81</v>
      </c>
      <c r="D22" s="1">
        <v>1.03</v>
      </c>
      <c r="E22" s="1">
        <v>16.079999999999998</v>
      </c>
      <c r="F22" s="1">
        <v>22.13</v>
      </c>
      <c r="G22">
        <v>72</v>
      </c>
      <c r="H22">
        <v>45532</v>
      </c>
      <c r="I22">
        <v>0</v>
      </c>
      <c r="J22">
        <v>0</v>
      </c>
      <c r="K22">
        <v>65</v>
      </c>
      <c r="L22">
        <v>31</v>
      </c>
      <c r="M22" s="1" t="s">
        <v>1644</v>
      </c>
      <c r="N22" s="1" t="s">
        <v>1644</v>
      </c>
    </row>
    <row r="23" spans="1:14" x14ac:dyDescent="0.25">
      <c r="A23">
        <v>22</v>
      </c>
      <c r="B23" s="1">
        <v>25025.799999997002</v>
      </c>
      <c r="C23" s="1">
        <v>993.81</v>
      </c>
      <c r="D23" s="1">
        <v>1.01</v>
      </c>
      <c r="E23" s="1">
        <v>9.86</v>
      </c>
      <c r="F23" s="1">
        <v>20.88</v>
      </c>
      <c r="G23">
        <v>75</v>
      </c>
      <c r="H23">
        <v>44577</v>
      </c>
      <c r="I23">
        <v>0</v>
      </c>
      <c r="J23">
        <v>0</v>
      </c>
      <c r="K23">
        <v>65</v>
      </c>
      <c r="L23">
        <v>31</v>
      </c>
      <c r="M23" s="1" t="s">
        <v>1644</v>
      </c>
      <c r="N23" s="1" t="s">
        <v>1644</v>
      </c>
    </row>
    <row r="24" spans="1:14" x14ac:dyDescent="0.25">
      <c r="A24">
        <v>23</v>
      </c>
      <c r="B24" s="1">
        <v>26026.099999997699</v>
      </c>
      <c r="C24" s="1">
        <v>971.71</v>
      </c>
      <c r="D24" s="1">
        <v>1.03</v>
      </c>
      <c r="E24" s="1">
        <v>14.61</v>
      </c>
      <c r="F24" s="1">
        <v>20.88</v>
      </c>
      <c r="G24">
        <v>69</v>
      </c>
      <c r="H24">
        <v>46758</v>
      </c>
      <c r="I24">
        <v>0</v>
      </c>
      <c r="J24">
        <v>0</v>
      </c>
      <c r="K24">
        <v>65</v>
      </c>
      <c r="L24">
        <v>31</v>
      </c>
      <c r="M24" s="1" t="s">
        <v>1644</v>
      </c>
      <c r="N24" s="1" t="s">
        <v>1644</v>
      </c>
    </row>
    <row r="25" spans="1:14" x14ac:dyDescent="0.25">
      <c r="A25">
        <v>24</v>
      </c>
      <c r="B25" s="1">
        <v>27026.5</v>
      </c>
      <c r="C25" s="1">
        <v>986.61</v>
      </c>
      <c r="D25" s="1">
        <v>1.01</v>
      </c>
      <c r="E25" s="1">
        <v>14.09</v>
      </c>
      <c r="F25" s="1">
        <v>22.13</v>
      </c>
      <c r="G25">
        <v>82</v>
      </c>
      <c r="H25">
        <v>50662</v>
      </c>
      <c r="I25">
        <v>0</v>
      </c>
      <c r="J25">
        <v>0</v>
      </c>
      <c r="K25">
        <v>65</v>
      </c>
      <c r="L25">
        <v>31</v>
      </c>
      <c r="M25" s="1" t="s">
        <v>1644</v>
      </c>
      <c r="N25" s="1" t="s">
        <v>1644</v>
      </c>
    </row>
    <row r="26" spans="1:14" x14ac:dyDescent="0.25">
      <c r="A26">
        <v>25</v>
      </c>
      <c r="B26" s="1">
        <v>28026.899999998499</v>
      </c>
      <c r="C26" s="1">
        <v>986.61</v>
      </c>
      <c r="D26" s="1">
        <v>1.01</v>
      </c>
      <c r="E26" s="1">
        <v>11.78</v>
      </c>
      <c r="F26" s="1">
        <v>21.88</v>
      </c>
      <c r="G26">
        <v>61</v>
      </c>
      <c r="H26">
        <v>37874</v>
      </c>
      <c r="I26">
        <v>0</v>
      </c>
      <c r="J26">
        <v>0</v>
      </c>
      <c r="K26">
        <v>65</v>
      </c>
      <c r="L26">
        <v>31</v>
      </c>
      <c r="M26" s="1" t="s">
        <v>1644</v>
      </c>
      <c r="N26" s="1" t="s">
        <v>1644</v>
      </c>
    </row>
    <row r="27" spans="1:14" x14ac:dyDescent="0.25">
      <c r="A27">
        <v>26</v>
      </c>
      <c r="B27" s="1">
        <v>29026.899999998499</v>
      </c>
      <c r="C27" s="1">
        <v>975</v>
      </c>
      <c r="D27" s="1">
        <v>1.03</v>
      </c>
      <c r="E27" s="1">
        <v>12.73</v>
      </c>
      <c r="F27" s="1">
        <v>21.88</v>
      </c>
      <c r="G27">
        <v>85</v>
      </c>
      <c r="H27">
        <v>51554</v>
      </c>
      <c r="I27">
        <v>0</v>
      </c>
      <c r="J27">
        <v>0</v>
      </c>
      <c r="K27">
        <v>65</v>
      </c>
      <c r="L27">
        <v>31</v>
      </c>
      <c r="M27" s="1" t="s">
        <v>1644</v>
      </c>
      <c r="N27" s="1" t="s">
        <v>1644</v>
      </c>
    </row>
    <row r="28" spans="1:14" x14ac:dyDescent="0.25">
      <c r="A28">
        <v>27</v>
      </c>
      <c r="B28" s="1">
        <v>30027</v>
      </c>
      <c r="C28" s="1">
        <v>994.9</v>
      </c>
      <c r="D28" s="1">
        <v>1.01</v>
      </c>
      <c r="E28" s="1">
        <v>16.13</v>
      </c>
      <c r="F28" s="1">
        <v>22.38</v>
      </c>
      <c r="G28">
        <v>73</v>
      </c>
      <c r="H28">
        <v>43724</v>
      </c>
      <c r="I28">
        <v>0</v>
      </c>
      <c r="J28">
        <v>0</v>
      </c>
      <c r="K28">
        <v>65</v>
      </c>
      <c r="L28">
        <v>31</v>
      </c>
      <c r="M28" s="1" t="s">
        <v>1644</v>
      </c>
      <c r="N28" s="1" t="s">
        <v>1644</v>
      </c>
    </row>
    <row r="29" spans="1:14" x14ac:dyDescent="0.25">
      <c r="A29">
        <v>28</v>
      </c>
      <c r="B29" s="1">
        <v>31027.299999997002</v>
      </c>
      <c r="C29" s="1">
        <v>968.71</v>
      </c>
      <c r="D29" s="1">
        <v>1.03</v>
      </c>
      <c r="E29" s="1">
        <v>12.08</v>
      </c>
      <c r="F29" s="1">
        <v>21.63</v>
      </c>
      <c r="G29">
        <v>77</v>
      </c>
      <c r="H29">
        <v>48374</v>
      </c>
      <c r="I29">
        <v>0</v>
      </c>
      <c r="J29">
        <v>0</v>
      </c>
      <c r="K29">
        <v>65</v>
      </c>
      <c r="L29">
        <v>31</v>
      </c>
      <c r="M29" s="1" t="s">
        <v>1644</v>
      </c>
      <c r="N29" s="1" t="s">
        <v>1644</v>
      </c>
    </row>
    <row r="30" spans="1:14" x14ac:dyDescent="0.25">
      <c r="A30">
        <v>29</v>
      </c>
      <c r="B30" s="1">
        <v>32027.599999997699</v>
      </c>
      <c r="C30" s="1">
        <v>984.7</v>
      </c>
      <c r="D30" s="1">
        <v>1.02</v>
      </c>
      <c r="E30" s="1">
        <v>14.29</v>
      </c>
      <c r="F30" s="1">
        <v>21.63</v>
      </c>
      <c r="G30">
        <v>76</v>
      </c>
      <c r="H30">
        <v>45510</v>
      </c>
      <c r="I30">
        <v>0</v>
      </c>
      <c r="J30">
        <v>0</v>
      </c>
      <c r="K30">
        <v>65</v>
      </c>
      <c r="L30">
        <v>31</v>
      </c>
      <c r="M30" s="1" t="s">
        <v>1644</v>
      </c>
      <c r="N30" s="1" t="s">
        <v>1644</v>
      </c>
    </row>
    <row r="31" spans="1:14" x14ac:dyDescent="0.25">
      <c r="A31">
        <v>30</v>
      </c>
      <c r="B31" s="1">
        <v>33027.899999998503</v>
      </c>
      <c r="C31" s="1">
        <v>974.71</v>
      </c>
      <c r="D31" s="1">
        <v>1.03</v>
      </c>
      <c r="E31" s="1">
        <v>16.420000000000002</v>
      </c>
      <c r="F31" s="1">
        <v>22.63</v>
      </c>
      <c r="G31">
        <v>71</v>
      </c>
      <c r="H31">
        <v>47094</v>
      </c>
      <c r="I31">
        <v>0</v>
      </c>
      <c r="J31">
        <v>0</v>
      </c>
      <c r="K31">
        <v>65</v>
      </c>
      <c r="L31">
        <v>31</v>
      </c>
      <c r="M31" s="1" t="s">
        <v>1644</v>
      </c>
      <c r="N31" s="1" t="s">
        <v>1644</v>
      </c>
    </row>
    <row r="32" spans="1:14" x14ac:dyDescent="0.25">
      <c r="A32">
        <v>31</v>
      </c>
      <c r="B32" s="1">
        <v>34028.299999996998</v>
      </c>
      <c r="C32" s="1">
        <v>981.61</v>
      </c>
      <c r="D32" s="1">
        <v>1.02</v>
      </c>
      <c r="E32" s="1">
        <v>12.09</v>
      </c>
      <c r="F32" s="1">
        <v>21.88</v>
      </c>
      <c r="G32">
        <v>76</v>
      </c>
      <c r="H32">
        <v>46667</v>
      </c>
      <c r="I32">
        <v>0</v>
      </c>
      <c r="J32">
        <v>0</v>
      </c>
      <c r="K32">
        <v>65</v>
      </c>
      <c r="L32">
        <v>31</v>
      </c>
      <c r="M32" s="1" t="s">
        <v>1644</v>
      </c>
      <c r="N32" s="1" t="s">
        <v>1644</v>
      </c>
    </row>
    <row r="33" spans="1:14" x14ac:dyDescent="0.25">
      <c r="A33">
        <v>32</v>
      </c>
      <c r="B33" s="1">
        <v>35028.699999999197</v>
      </c>
      <c r="C33" s="1">
        <v>950.62</v>
      </c>
      <c r="D33" s="1">
        <v>1.05</v>
      </c>
      <c r="E33" s="1">
        <v>14.85</v>
      </c>
      <c r="F33" s="1">
        <v>21.88</v>
      </c>
      <c r="G33">
        <v>65</v>
      </c>
      <c r="H33">
        <v>43600</v>
      </c>
      <c r="I33">
        <v>0</v>
      </c>
      <c r="J33">
        <v>0</v>
      </c>
      <c r="K33">
        <v>65</v>
      </c>
      <c r="L33">
        <v>31</v>
      </c>
      <c r="M33" s="1" t="s">
        <v>1644</v>
      </c>
      <c r="N33" s="1" t="s">
        <v>1644</v>
      </c>
    </row>
    <row r="34" spans="1:14" x14ac:dyDescent="0.25">
      <c r="A34">
        <v>33</v>
      </c>
      <c r="B34" s="1">
        <v>36029.299999996998</v>
      </c>
      <c r="C34" s="1">
        <v>894.46</v>
      </c>
      <c r="D34" s="1">
        <v>1.1200000000000001</v>
      </c>
      <c r="E34" s="1">
        <v>16.260000000000002</v>
      </c>
      <c r="F34" s="1">
        <v>22.38</v>
      </c>
      <c r="G34">
        <v>75</v>
      </c>
      <c r="H34">
        <v>44577</v>
      </c>
      <c r="I34">
        <v>0</v>
      </c>
      <c r="J34">
        <v>0</v>
      </c>
      <c r="K34">
        <v>65</v>
      </c>
      <c r="L34">
        <v>31</v>
      </c>
      <c r="M34" s="1" t="s">
        <v>1644</v>
      </c>
      <c r="N34" s="1" t="s">
        <v>1644</v>
      </c>
    </row>
    <row r="35" spans="1:14" x14ac:dyDescent="0.25">
      <c r="A35">
        <v>34</v>
      </c>
      <c r="B35" s="1">
        <v>37030.099999997699</v>
      </c>
      <c r="C35" s="1">
        <v>972.22</v>
      </c>
      <c r="D35" s="1">
        <v>1.03</v>
      </c>
      <c r="E35" s="1">
        <v>9.77</v>
      </c>
      <c r="F35" s="1">
        <v>22.13</v>
      </c>
      <c r="G35">
        <v>69</v>
      </c>
      <c r="H35">
        <v>46758</v>
      </c>
      <c r="I35">
        <v>0</v>
      </c>
      <c r="J35">
        <v>0</v>
      </c>
      <c r="K35">
        <v>65</v>
      </c>
      <c r="L35">
        <v>31</v>
      </c>
      <c r="M35" s="1" t="s">
        <v>1644</v>
      </c>
      <c r="N35" s="1" t="s">
        <v>1644</v>
      </c>
    </row>
    <row r="36" spans="1:14" x14ac:dyDescent="0.25">
      <c r="A36">
        <v>35</v>
      </c>
      <c r="B36" s="1">
        <v>38030.099999997699</v>
      </c>
      <c r="C36" s="1">
        <v>986</v>
      </c>
      <c r="D36" s="1">
        <v>1.01</v>
      </c>
      <c r="E36" s="1">
        <v>12.43</v>
      </c>
      <c r="F36" s="1">
        <v>22.13</v>
      </c>
      <c r="G36">
        <v>80</v>
      </c>
      <c r="H36">
        <v>50610</v>
      </c>
      <c r="I36">
        <v>0</v>
      </c>
      <c r="J36">
        <v>0</v>
      </c>
      <c r="K36">
        <v>65</v>
      </c>
      <c r="L36">
        <v>31</v>
      </c>
      <c r="M36" s="1" t="s">
        <v>1644</v>
      </c>
      <c r="N36" s="1" t="s">
        <v>1644</v>
      </c>
    </row>
    <row r="37" spans="1:14" x14ac:dyDescent="0.25">
      <c r="A37">
        <v>36</v>
      </c>
      <c r="B37" s="1">
        <v>39030.5</v>
      </c>
      <c r="C37" s="1">
        <v>978.61</v>
      </c>
      <c r="D37" s="1">
        <v>1.02</v>
      </c>
      <c r="E37" s="1">
        <v>16.559999999999999</v>
      </c>
      <c r="F37" s="1">
        <v>22.63</v>
      </c>
      <c r="G37">
        <v>60</v>
      </c>
      <c r="H37">
        <v>37390</v>
      </c>
      <c r="I37">
        <v>0</v>
      </c>
      <c r="J37">
        <v>0</v>
      </c>
      <c r="K37">
        <v>65</v>
      </c>
      <c r="L37">
        <v>31</v>
      </c>
      <c r="M37" s="1" t="s">
        <v>1644</v>
      </c>
      <c r="N37" s="1" t="s">
        <v>1644</v>
      </c>
    </row>
    <row r="38" spans="1:14" x14ac:dyDescent="0.25">
      <c r="A38">
        <v>37</v>
      </c>
      <c r="B38" s="1">
        <v>40031.599999997699</v>
      </c>
      <c r="C38" s="1">
        <v>972.93</v>
      </c>
      <c r="D38" s="1">
        <v>1.03</v>
      </c>
      <c r="E38" s="1">
        <v>10.53</v>
      </c>
      <c r="F38" s="1">
        <v>22.63</v>
      </c>
      <c r="G38">
        <v>85</v>
      </c>
      <c r="H38">
        <v>51554</v>
      </c>
      <c r="I38">
        <v>0</v>
      </c>
      <c r="J38">
        <v>0</v>
      </c>
      <c r="K38">
        <v>65</v>
      </c>
      <c r="L38">
        <v>31</v>
      </c>
      <c r="M38" s="1" t="s">
        <v>1644</v>
      </c>
      <c r="N38" s="1" t="s">
        <v>1644</v>
      </c>
    </row>
    <row r="39" spans="1:14" x14ac:dyDescent="0.25">
      <c r="A39">
        <v>38</v>
      </c>
      <c r="B39" s="1">
        <v>41031.599999997699</v>
      </c>
      <c r="C39" s="1">
        <v>992</v>
      </c>
      <c r="D39" s="1">
        <v>1.01</v>
      </c>
      <c r="E39" s="1">
        <v>13.86</v>
      </c>
      <c r="F39" s="1">
        <v>22.63</v>
      </c>
      <c r="G39">
        <v>74</v>
      </c>
      <c r="H39">
        <v>44102</v>
      </c>
      <c r="I39">
        <v>0</v>
      </c>
      <c r="J39">
        <v>0</v>
      </c>
      <c r="K39">
        <v>65</v>
      </c>
      <c r="L39">
        <v>31</v>
      </c>
      <c r="M39" s="1" t="s">
        <v>1644</v>
      </c>
      <c r="N39" s="1" t="s">
        <v>1644</v>
      </c>
    </row>
    <row r="40" spans="1:14" x14ac:dyDescent="0.25">
      <c r="A40">
        <v>39</v>
      </c>
      <c r="B40" s="1">
        <v>42031.599999997699</v>
      </c>
      <c r="C40" s="1">
        <v>960</v>
      </c>
      <c r="D40" s="1">
        <v>1.04</v>
      </c>
      <c r="E40" s="1">
        <v>14.57</v>
      </c>
      <c r="F40" s="1">
        <v>22.63</v>
      </c>
      <c r="G40">
        <v>85</v>
      </c>
      <c r="H40">
        <v>51554</v>
      </c>
      <c r="I40">
        <v>0</v>
      </c>
      <c r="J40">
        <v>0</v>
      </c>
      <c r="K40">
        <v>65</v>
      </c>
      <c r="L40">
        <v>31</v>
      </c>
      <c r="M40" s="1" t="s">
        <v>1644</v>
      </c>
      <c r="N40" s="1" t="s">
        <v>1644</v>
      </c>
    </row>
    <row r="41" spans="1:14" x14ac:dyDescent="0.25">
      <c r="A41">
        <v>40</v>
      </c>
      <c r="B41" s="1">
        <v>43031.699999999197</v>
      </c>
      <c r="C41" s="1">
        <v>995.9</v>
      </c>
      <c r="D41" s="1">
        <v>1</v>
      </c>
      <c r="E41" s="1">
        <v>10.16</v>
      </c>
      <c r="F41" s="1">
        <v>22.38</v>
      </c>
      <c r="G41">
        <v>75</v>
      </c>
      <c r="H41">
        <v>45362</v>
      </c>
      <c r="I41">
        <v>0</v>
      </c>
      <c r="J41">
        <v>0</v>
      </c>
      <c r="K41">
        <v>65</v>
      </c>
      <c r="L41">
        <v>31</v>
      </c>
      <c r="M41" s="1" t="s">
        <v>1644</v>
      </c>
      <c r="N41" s="1" t="s">
        <v>1644</v>
      </c>
    </row>
    <row r="42" spans="1:14" x14ac:dyDescent="0.25">
      <c r="A42">
        <v>41</v>
      </c>
      <c r="B42" s="1">
        <v>44032.099999997699</v>
      </c>
      <c r="C42" s="1">
        <v>971.61</v>
      </c>
      <c r="D42" s="1">
        <v>1.03</v>
      </c>
      <c r="E42" s="1">
        <v>12.18</v>
      </c>
      <c r="F42" s="1">
        <v>22.38</v>
      </c>
      <c r="G42">
        <v>72</v>
      </c>
      <c r="H42">
        <v>45532</v>
      </c>
      <c r="I42">
        <v>0</v>
      </c>
      <c r="J42">
        <v>0</v>
      </c>
      <c r="K42">
        <v>65</v>
      </c>
      <c r="L42">
        <v>31</v>
      </c>
      <c r="M42" s="1" t="s">
        <v>1644</v>
      </c>
      <c r="N42" s="1" t="s">
        <v>1644</v>
      </c>
    </row>
    <row r="43" spans="1:14" x14ac:dyDescent="0.25">
      <c r="A43">
        <v>42</v>
      </c>
      <c r="B43" s="1">
        <v>45032.799999996998</v>
      </c>
      <c r="C43" s="1">
        <v>992.31</v>
      </c>
      <c r="D43" s="1">
        <v>1.01</v>
      </c>
      <c r="E43" s="1">
        <v>8.59</v>
      </c>
      <c r="F43" s="1">
        <v>22.63</v>
      </c>
      <c r="G43">
        <v>76</v>
      </c>
      <c r="H43">
        <v>46667</v>
      </c>
      <c r="I43">
        <v>0</v>
      </c>
      <c r="J43">
        <v>0</v>
      </c>
      <c r="K43">
        <v>65</v>
      </c>
      <c r="L43">
        <v>31</v>
      </c>
      <c r="M43" s="1" t="s">
        <v>1644</v>
      </c>
      <c r="N43" s="1" t="s">
        <v>1644</v>
      </c>
    </row>
    <row r="44" spans="1:14" x14ac:dyDescent="0.25">
      <c r="A44">
        <v>43</v>
      </c>
      <c r="B44" s="1">
        <v>46033.699999999197</v>
      </c>
      <c r="C44" s="1">
        <v>980.12</v>
      </c>
      <c r="D44" s="1">
        <v>1.02</v>
      </c>
      <c r="E44" s="1">
        <v>10.49</v>
      </c>
      <c r="F44" s="1">
        <v>22.63</v>
      </c>
      <c r="G44">
        <v>63</v>
      </c>
      <c r="H44">
        <v>40214</v>
      </c>
      <c r="I44">
        <v>0</v>
      </c>
      <c r="J44">
        <v>0</v>
      </c>
      <c r="K44">
        <v>65</v>
      </c>
      <c r="L44">
        <v>31</v>
      </c>
      <c r="M44" s="1" t="s">
        <v>1644</v>
      </c>
      <c r="N44" s="1" t="s">
        <v>1644</v>
      </c>
    </row>
    <row r="45" spans="1:14" x14ac:dyDescent="0.25">
      <c r="A45">
        <v>44</v>
      </c>
      <c r="B45" s="1">
        <v>47033.699999999197</v>
      </c>
      <c r="C45" s="1">
        <v>991</v>
      </c>
      <c r="D45" s="1">
        <v>1.01</v>
      </c>
      <c r="E45" s="1">
        <v>14.39</v>
      </c>
      <c r="F45" s="1">
        <v>22.63</v>
      </c>
      <c r="G45">
        <v>85</v>
      </c>
      <c r="H45">
        <v>51554</v>
      </c>
      <c r="I45">
        <v>0</v>
      </c>
      <c r="J45">
        <v>0</v>
      </c>
      <c r="K45">
        <v>65</v>
      </c>
      <c r="L45">
        <v>31</v>
      </c>
      <c r="M45" s="1" t="s">
        <v>1644</v>
      </c>
      <c r="N45" s="1" t="s">
        <v>1644</v>
      </c>
    </row>
    <row r="46" spans="1:14" x14ac:dyDescent="0.25">
      <c r="A46">
        <v>45</v>
      </c>
      <c r="B46" s="1">
        <v>48033.799999996998</v>
      </c>
      <c r="C46" s="1">
        <v>991.9</v>
      </c>
      <c r="D46" s="1">
        <v>1.01</v>
      </c>
      <c r="E46" s="1">
        <v>9.11</v>
      </c>
      <c r="F46" s="1">
        <v>22.63</v>
      </c>
      <c r="G46">
        <v>66</v>
      </c>
      <c r="H46">
        <v>40834</v>
      </c>
      <c r="I46">
        <v>0</v>
      </c>
      <c r="J46">
        <v>0</v>
      </c>
      <c r="K46">
        <v>65</v>
      </c>
      <c r="L46">
        <v>31</v>
      </c>
      <c r="M46" s="1" t="s">
        <v>1644</v>
      </c>
      <c r="N46" s="1" t="s">
        <v>1644</v>
      </c>
    </row>
    <row r="47" spans="1:14" x14ac:dyDescent="0.25">
      <c r="A47">
        <v>46</v>
      </c>
      <c r="B47" s="1">
        <v>49033.899999998503</v>
      </c>
      <c r="C47" s="1">
        <v>979.9</v>
      </c>
      <c r="D47" s="1">
        <v>1.02</v>
      </c>
      <c r="E47" s="1">
        <v>11.37</v>
      </c>
      <c r="F47" s="1">
        <v>22.63</v>
      </c>
      <c r="G47">
        <v>85</v>
      </c>
      <c r="H47">
        <v>51554</v>
      </c>
      <c r="I47">
        <v>0</v>
      </c>
      <c r="J47">
        <v>0</v>
      </c>
      <c r="K47">
        <v>65</v>
      </c>
      <c r="L47">
        <v>31</v>
      </c>
      <c r="M47" s="1" t="s">
        <v>1644</v>
      </c>
      <c r="N47" s="1" t="s">
        <v>1644</v>
      </c>
    </row>
    <row r="48" spans="1:14" x14ac:dyDescent="0.25">
      <c r="A48">
        <v>47</v>
      </c>
      <c r="B48" s="1">
        <v>50034.799999996998</v>
      </c>
      <c r="C48" s="1">
        <v>996.1</v>
      </c>
      <c r="D48" s="1">
        <v>1</v>
      </c>
      <c r="E48" s="1">
        <v>14.42</v>
      </c>
      <c r="F48" s="1">
        <v>22.63</v>
      </c>
      <c r="G48">
        <v>77</v>
      </c>
      <c r="H48">
        <v>45414</v>
      </c>
      <c r="I48">
        <v>0</v>
      </c>
      <c r="J48">
        <v>0</v>
      </c>
      <c r="K48">
        <v>65</v>
      </c>
      <c r="L48">
        <v>31</v>
      </c>
      <c r="M48" s="1" t="s">
        <v>1644</v>
      </c>
      <c r="N48" s="1" t="s">
        <v>1644</v>
      </c>
    </row>
    <row r="49" spans="1:14" x14ac:dyDescent="0.25">
      <c r="A49">
        <v>48</v>
      </c>
      <c r="B49" s="1">
        <v>51035.599999997699</v>
      </c>
      <c r="C49" s="1">
        <v>980.22</v>
      </c>
      <c r="D49" s="1">
        <v>1.02</v>
      </c>
      <c r="E49" s="1">
        <v>11.3</v>
      </c>
      <c r="F49" s="1">
        <v>22.63</v>
      </c>
      <c r="G49">
        <v>72</v>
      </c>
      <c r="H49">
        <v>45532</v>
      </c>
      <c r="I49">
        <v>0</v>
      </c>
      <c r="J49">
        <v>0</v>
      </c>
      <c r="K49">
        <v>65</v>
      </c>
      <c r="L49">
        <v>31</v>
      </c>
      <c r="M49" s="1" t="s">
        <v>1644</v>
      </c>
      <c r="N49" s="1" t="s">
        <v>1644</v>
      </c>
    </row>
    <row r="50" spans="1:14" x14ac:dyDescent="0.25">
      <c r="A50">
        <v>49</v>
      </c>
      <c r="B50" s="1">
        <v>52036.299999996998</v>
      </c>
      <c r="C50" s="1">
        <v>987.31</v>
      </c>
      <c r="D50" s="1">
        <v>1.01</v>
      </c>
      <c r="E50" s="1">
        <v>13.65</v>
      </c>
      <c r="F50" s="1">
        <v>22.63</v>
      </c>
      <c r="G50">
        <v>76</v>
      </c>
      <c r="H50">
        <v>46667</v>
      </c>
      <c r="I50">
        <v>0</v>
      </c>
      <c r="J50">
        <v>0</v>
      </c>
      <c r="K50">
        <v>65</v>
      </c>
      <c r="L50">
        <v>31</v>
      </c>
      <c r="M50" s="1" t="s">
        <v>1644</v>
      </c>
      <c r="N50" s="1" t="s">
        <v>1644</v>
      </c>
    </row>
    <row r="51" spans="1:14" x14ac:dyDescent="0.25">
      <c r="A51">
        <v>50</v>
      </c>
      <c r="B51" s="1">
        <v>53036.699999999197</v>
      </c>
      <c r="C51" s="1">
        <v>976.61</v>
      </c>
      <c r="D51" s="1">
        <v>1.02</v>
      </c>
      <c r="E51" s="1">
        <v>15.24</v>
      </c>
      <c r="F51" s="1">
        <v>22.63</v>
      </c>
      <c r="G51">
        <v>62</v>
      </c>
      <c r="H51">
        <v>40026</v>
      </c>
      <c r="I51">
        <v>0</v>
      </c>
      <c r="J51">
        <v>0</v>
      </c>
      <c r="K51">
        <v>65</v>
      </c>
      <c r="L51">
        <v>31</v>
      </c>
      <c r="M51" s="1" t="s">
        <v>1644</v>
      </c>
      <c r="N51" s="1" t="s">
        <v>1644</v>
      </c>
    </row>
    <row r="52" spans="1:14" x14ac:dyDescent="0.25">
      <c r="A52">
        <v>51</v>
      </c>
      <c r="B52" s="1">
        <v>54037.199999999197</v>
      </c>
      <c r="C52" s="1">
        <v>990.5</v>
      </c>
      <c r="D52" s="1">
        <v>1.01</v>
      </c>
      <c r="E52" s="1">
        <v>11.28</v>
      </c>
      <c r="F52" s="1">
        <v>22.63</v>
      </c>
      <c r="G52">
        <v>84</v>
      </c>
      <c r="H52">
        <v>51176</v>
      </c>
      <c r="I52">
        <v>0</v>
      </c>
      <c r="J52">
        <v>0</v>
      </c>
      <c r="K52">
        <v>65</v>
      </c>
      <c r="L52">
        <v>31</v>
      </c>
      <c r="M52" s="1" t="s">
        <v>1644</v>
      </c>
      <c r="N52" s="1" t="s">
        <v>1644</v>
      </c>
    </row>
    <row r="53" spans="1:14" x14ac:dyDescent="0.25">
      <c r="A53">
        <v>52</v>
      </c>
      <c r="B53" s="1">
        <v>55037.899999998503</v>
      </c>
      <c r="C53" s="1">
        <v>994.3</v>
      </c>
      <c r="D53" s="1">
        <v>1.01</v>
      </c>
      <c r="E53" s="1">
        <v>12.34</v>
      </c>
      <c r="F53" s="1">
        <v>22.63</v>
      </c>
      <c r="G53">
        <v>66</v>
      </c>
      <c r="H53">
        <v>40834</v>
      </c>
      <c r="I53">
        <v>0</v>
      </c>
      <c r="J53">
        <v>0</v>
      </c>
      <c r="K53">
        <v>65</v>
      </c>
      <c r="L53">
        <v>31</v>
      </c>
      <c r="M53" s="1" t="s">
        <v>1644</v>
      </c>
      <c r="N53" s="1" t="s">
        <v>1644</v>
      </c>
    </row>
    <row r="54" spans="1:14" x14ac:dyDescent="0.25">
      <c r="A54">
        <v>53</v>
      </c>
      <c r="B54" s="1">
        <v>56038.5</v>
      </c>
      <c r="C54" s="1">
        <v>982.41</v>
      </c>
      <c r="D54" s="1">
        <v>1.02</v>
      </c>
      <c r="E54" s="1">
        <v>14.96</v>
      </c>
      <c r="F54" s="1">
        <v>22.63</v>
      </c>
      <c r="G54">
        <v>85</v>
      </c>
      <c r="H54">
        <v>51554</v>
      </c>
      <c r="I54">
        <v>0</v>
      </c>
      <c r="J54">
        <v>0</v>
      </c>
      <c r="K54">
        <v>65</v>
      </c>
      <c r="L54">
        <v>31</v>
      </c>
      <c r="M54" s="1" t="s">
        <v>1644</v>
      </c>
      <c r="N54" s="1" t="s">
        <v>1644</v>
      </c>
    </row>
    <row r="55" spans="1:14" x14ac:dyDescent="0.25">
      <c r="A55">
        <v>54</v>
      </c>
      <c r="B55" s="1">
        <v>57039</v>
      </c>
      <c r="C55" s="1">
        <v>998.5</v>
      </c>
      <c r="D55" s="1">
        <v>1</v>
      </c>
      <c r="E55" s="1">
        <v>9.85</v>
      </c>
      <c r="F55" s="1">
        <v>22.38</v>
      </c>
      <c r="G55">
        <v>77</v>
      </c>
      <c r="H55">
        <v>45414</v>
      </c>
      <c r="I55">
        <v>0</v>
      </c>
      <c r="J55">
        <v>0</v>
      </c>
      <c r="K55">
        <v>65</v>
      </c>
      <c r="L55">
        <v>31</v>
      </c>
      <c r="M55" s="1" t="s">
        <v>1644</v>
      </c>
      <c r="N55" s="1" t="s">
        <v>1644</v>
      </c>
    </row>
    <row r="56" spans="1:14" x14ac:dyDescent="0.25">
      <c r="A56">
        <v>55</v>
      </c>
      <c r="B56" s="1">
        <v>58039.599999997699</v>
      </c>
      <c r="C56" s="1">
        <v>977.41</v>
      </c>
      <c r="D56" s="1">
        <v>1.02</v>
      </c>
      <c r="E56" s="1">
        <v>12.3</v>
      </c>
      <c r="F56" s="1">
        <v>22.38</v>
      </c>
      <c r="G56">
        <v>72</v>
      </c>
      <c r="H56">
        <v>45532</v>
      </c>
      <c r="I56">
        <v>0</v>
      </c>
      <c r="J56">
        <v>0</v>
      </c>
      <c r="K56">
        <v>65</v>
      </c>
      <c r="L56">
        <v>31</v>
      </c>
      <c r="M56" s="1" t="s">
        <v>1644</v>
      </c>
      <c r="N56" s="1" t="s">
        <v>1644</v>
      </c>
    </row>
    <row r="57" spans="1:14" x14ac:dyDescent="0.25">
      <c r="A57">
        <v>56</v>
      </c>
      <c r="B57" s="1">
        <v>59040.299999996998</v>
      </c>
      <c r="C57" s="1">
        <v>999.3</v>
      </c>
      <c r="D57" s="1">
        <v>1</v>
      </c>
      <c r="E57" s="1">
        <v>15.8</v>
      </c>
      <c r="F57" s="1">
        <v>22.38</v>
      </c>
      <c r="G57">
        <v>76</v>
      </c>
      <c r="H57">
        <v>46667</v>
      </c>
      <c r="I57">
        <v>0</v>
      </c>
      <c r="J57">
        <v>0</v>
      </c>
      <c r="K57">
        <v>65</v>
      </c>
      <c r="L57">
        <v>31</v>
      </c>
      <c r="M57" s="1" t="s">
        <v>1644</v>
      </c>
      <c r="N57" s="1" t="s">
        <v>1644</v>
      </c>
    </row>
    <row r="58" spans="1:14" x14ac:dyDescent="0.25">
      <c r="A58">
        <v>57</v>
      </c>
      <c r="B58" s="1">
        <v>60040.5</v>
      </c>
      <c r="C58" s="1">
        <v>975.8</v>
      </c>
      <c r="D58" s="1">
        <v>1.02</v>
      </c>
      <c r="E58" s="1">
        <v>10.27</v>
      </c>
      <c r="F58" s="1">
        <v>22.63</v>
      </c>
      <c r="G58">
        <v>63</v>
      </c>
      <c r="H58">
        <v>40214</v>
      </c>
      <c r="I58">
        <v>0</v>
      </c>
      <c r="J58">
        <v>0</v>
      </c>
      <c r="K58">
        <v>65</v>
      </c>
      <c r="L58">
        <v>31</v>
      </c>
      <c r="M58" s="1" t="s">
        <v>1644</v>
      </c>
      <c r="N58" s="1" t="s">
        <v>1644</v>
      </c>
    </row>
    <row r="59" spans="1:14" x14ac:dyDescent="0.25">
      <c r="A59">
        <v>58</v>
      </c>
      <c r="B59" s="1">
        <v>61041.299999996998</v>
      </c>
      <c r="C59" s="1">
        <v>986.21</v>
      </c>
      <c r="D59" s="1">
        <v>1.01</v>
      </c>
      <c r="E59" s="1">
        <v>14.01</v>
      </c>
      <c r="F59" s="1">
        <v>22.63</v>
      </c>
      <c r="G59">
        <v>85</v>
      </c>
      <c r="H59">
        <v>51554</v>
      </c>
      <c r="I59">
        <v>0</v>
      </c>
      <c r="J59">
        <v>0</v>
      </c>
      <c r="K59">
        <v>65</v>
      </c>
      <c r="L59">
        <v>31</v>
      </c>
      <c r="M59" s="1" t="s">
        <v>1644</v>
      </c>
      <c r="N59" s="1" t="s">
        <v>1644</v>
      </c>
    </row>
    <row r="60" spans="1:14" x14ac:dyDescent="0.25">
      <c r="A60">
        <v>59</v>
      </c>
      <c r="B60" s="1">
        <v>62042.699999999197</v>
      </c>
      <c r="C60" s="1">
        <v>976.63</v>
      </c>
      <c r="D60" s="1">
        <v>1.02</v>
      </c>
      <c r="E60" s="1">
        <v>13.57</v>
      </c>
      <c r="F60" s="1">
        <v>22.63</v>
      </c>
      <c r="G60">
        <v>63</v>
      </c>
      <c r="H60">
        <v>37922</v>
      </c>
      <c r="I60">
        <v>0</v>
      </c>
      <c r="J60">
        <v>0</v>
      </c>
      <c r="K60">
        <v>65</v>
      </c>
      <c r="L60">
        <v>31</v>
      </c>
      <c r="M60" s="1" t="s">
        <v>1644</v>
      </c>
      <c r="N60" s="1" t="s">
        <v>1644</v>
      </c>
    </row>
    <row r="61" spans="1:14" x14ac:dyDescent="0.25">
      <c r="A61">
        <v>60</v>
      </c>
      <c r="B61" s="1">
        <v>63043.299999996998</v>
      </c>
      <c r="C61" s="1">
        <v>974.42</v>
      </c>
      <c r="D61" s="1">
        <v>1.03</v>
      </c>
      <c r="E61" s="1">
        <v>9.59</v>
      </c>
      <c r="F61" s="1">
        <v>30.63</v>
      </c>
      <c r="G61">
        <v>85</v>
      </c>
      <c r="H61">
        <v>51554</v>
      </c>
      <c r="I61">
        <v>0</v>
      </c>
      <c r="J61">
        <v>0</v>
      </c>
      <c r="K61">
        <v>65</v>
      </c>
      <c r="L61">
        <v>31</v>
      </c>
      <c r="M61" s="1" t="s">
        <v>1644</v>
      </c>
      <c r="N61" s="1" t="s">
        <v>1644</v>
      </c>
    </row>
    <row r="62" spans="1:14" x14ac:dyDescent="0.25">
      <c r="A62">
        <v>61</v>
      </c>
      <c r="B62" s="1">
        <v>64043.599999997699</v>
      </c>
      <c r="C62" s="1">
        <v>1002.7</v>
      </c>
      <c r="D62" s="1">
        <v>1</v>
      </c>
      <c r="E62" s="1">
        <v>13.65</v>
      </c>
      <c r="F62" s="1">
        <v>30.63</v>
      </c>
      <c r="G62">
        <v>76</v>
      </c>
      <c r="H62">
        <v>45266</v>
      </c>
      <c r="I62">
        <v>0</v>
      </c>
      <c r="J62">
        <v>0</v>
      </c>
      <c r="K62">
        <v>65</v>
      </c>
      <c r="L62">
        <v>31</v>
      </c>
      <c r="M62" s="1" t="s">
        <v>1644</v>
      </c>
      <c r="N62" s="1" t="s">
        <v>1644</v>
      </c>
    </row>
    <row r="63" spans="1:14" x14ac:dyDescent="0.25">
      <c r="A63">
        <v>62</v>
      </c>
      <c r="B63" s="1">
        <v>65043.799999996998</v>
      </c>
      <c r="C63" s="1">
        <v>971.81</v>
      </c>
      <c r="D63" s="1">
        <v>1.03</v>
      </c>
      <c r="E63" s="1">
        <v>14.14</v>
      </c>
      <c r="F63" s="1">
        <v>28.63</v>
      </c>
      <c r="G63">
        <v>72</v>
      </c>
      <c r="H63">
        <v>45532</v>
      </c>
      <c r="I63">
        <v>0</v>
      </c>
      <c r="J63">
        <v>0</v>
      </c>
      <c r="K63">
        <v>65</v>
      </c>
      <c r="L63">
        <v>31</v>
      </c>
      <c r="M63" s="1" t="s">
        <v>1644</v>
      </c>
      <c r="N63" s="1" t="s">
        <v>1644</v>
      </c>
    </row>
    <row r="64" spans="1:14" x14ac:dyDescent="0.25">
      <c r="A64">
        <v>63</v>
      </c>
      <c r="B64" s="1">
        <v>66044.5</v>
      </c>
      <c r="C64" s="1">
        <v>999.3</v>
      </c>
      <c r="D64" s="1">
        <v>1</v>
      </c>
      <c r="E64" s="1">
        <v>17.829999999999998</v>
      </c>
      <c r="F64" s="1">
        <v>28.63</v>
      </c>
      <c r="G64">
        <v>74</v>
      </c>
      <c r="H64">
        <v>46139</v>
      </c>
      <c r="I64">
        <v>0</v>
      </c>
      <c r="J64">
        <v>0</v>
      </c>
      <c r="K64">
        <v>65</v>
      </c>
      <c r="L64">
        <v>31</v>
      </c>
      <c r="M64" s="1" t="s">
        <v>1644</v>
      </c>
      <c r="N64" s="1" t="s">
        <v>1644</v>
      </c>
    </row>
    <row r="65" spans="1:14" x14ac:dyDescent="0.25">
      <c r="A65">
        <v>64</v>
      </c>
      <c r="B65" s="1">
        <v>67045.199999999197</v>
      </c>
      <c r="C65" s="1">
        <v>980.31</v>
      </c>
      <c r="D65" s="1">
        <v>1.02</v>
      </c>
      <c r="E65" s="1">
        <v>16.93</v>
      </c>
      <c r="F65" s="1">
        <v>30.63</v>
      </c>
      <c r="G65">
        <v>62</v>
      </c>
      <c r="H65">
        <v>40026</v>
      </c>
      <c r="I65">
        <v>0</v>
      </c>
      <c r="J65">
        <v>0</v>
      </c>
      <c r="K65">
        <v>65</v>
      </c>
      <c r="L65">
        <v>31</v>
      </c>
      <c r="M65" s="1" t="s">
        <v>1644</v>
      </c>
      <c r="N65" s="1" t="s">
        <v>1644</v>
      </c>
    </row>
    <row r="66" spans="1:14" x14ac:dyDescent="0.25">
      <c r="A66">
        <v>65</v>
      </c>
      <c r="B66" s="1">
        <v>68045.899999998495</v>
      </c>
      <c r="C66" s="1">
        <v>983.31</v>
      </c>
      <c r="D66" s="1">
        <v>1.02</v>
      </c>
      <c r="E66" s="1">
        <v>11.51</v>
      </c>
      <c r="F66" s="1">
        <v>29.13</v>
      </c>
      <c r="G66">
        <v>83</v>
      </c>
      <c r="H66">
        <v>50706</v>
      </c>
      <c r="I66">
        <v>0</v>
      </c>
      <c r="J66">
        <v>0</v>
      </c>
      <c r="K66">
        <v>65</v>
      </c>
      <c r="L66">
        <v>31</v>
      </c>
      <c r="M66" s="1" t="s">
        <v>1644</v>
      </c>
      <c r="N66" s="1" t="s">
        <v>1644</v>
      </c>
    </row>
    <row r="67" spans="1:14" x14ac:dyDescent="0.25">
      <c r="A67">
        <v>66</v>
      </c>
      <c r="B67" s="1">
        <v>69046.799999997005</v>
      </c>
      <c r="C67" s="1">
        <v>988.11</v>
      </c>
      <c r="D67" s="1">
        <v>1.01</v>
      </c>
      <c r="E67" s="1">
        <v>15.7</v>
      </c>
      <c r="F67" s="1">
        <v>29.13</v>
      </c>
      <c r="G67">
        <v>61</v>
      </c>
      <c r="H67">
        <v>37874</v>
      </c>
      <c r="I67">
        <v>0</v>
      </c>
      <c r="J67">
        <v>0</v>
      </c>
      <c r="K67">
        <v>65</v>
      </c>
      <c r="L67">
        <v>31</v>
      </c>
      <c r="M67" s="1" t="s">
        <v>1644</v>
      </c>
      <c r="N67" s="1" t="s">
        <v>1644</v>
      </c>
    </row>
    <row r="68" spans="1:14" x14ac:dyDescent="0.25">
      <c r="A68">
        <v>67</v>
      </c>
      <c r="B68" s="1">
        <v>70047.199999999197</v>
      </c>
      <c r="C68" s="1">
        <v>975.61</v>
      </c>
      <c r="D68" s="1">
        <v>1.03</v>
      </c>
      <c r="E68" s="1">
        <v>14.21</v>
      </c>
      <c r="F68" s="1">
        <v>30.88</v>
      </c>
      <c r="G68">
        <v>85</v>
      </c>
      <c r="H68">
        <v>51554</v>
      </c>
      <c r="I68">
        <v>0</v>
      </c>
      <c r="J68">
        <v>0</v>
      </c>
      <c r="K68">
        <v>65</v>
      </c>
      <c r="L68">
        <v>31</v>
      </c>
      <c r="M68" s="1" t="s">
        <v>1644</v>
      </c>
      <c r="N68" s="1" t="s">
        <v>1644</v>
      </c>
    </row>
    <row r="69" spans="1:14" x14ac:dyDescent="0.25">
      <c r="A69">
        <v>68</v>
      </c>
      <c r="B69" s="1">
        <v>71047.299999997005</v>
      </c>
      <c r="C69" s="1">
        <v>993.9</v>
      </c>
      <c r="D69" s="1">
        <v>1.01</v>
      </c>
      <c r="E69" s="1">
        <v>10.8</v>
      </c>
      <c r="F69" s="1">
        <v>29.13</v>
      </c>
      <c r="G69">
        <v>74</v>
      </c>
      <c r="H69">
        <v>44346</v>
      </c>
      <c r="I69">
        <v>0</v>
      </c>
      <c r="J69">
        <v>0</v>
      </c>
      <c r="K69">
        <v>65</v>
      </c>
      <c r="L69">
        <v>31</v>
      </c>
      <c r="M69" s="1" t="s">
        <v>1644</v>
      </c>
      <c r="N69" s="1" t="s">
        <v>1644</v>
      </c>
    </row>
    <row r="70" spans="1:14" x14ac:dyDescent="0.25">
      <c r="A70">
        <v>69</v>
      </c>
      <c r="B70" s="1">
        <v>72048.199999999197</v>
      </c>
      <c r="C70" s="1">
        <v>948.15</v>
      </c>
      <c r="D70" s="1">
        <v>1.05</v>
      </c>
      <c r="E70" s="1">
        <v>14.51</v>
      </c>
      <c r="F70" s="1">
        <v>29.13</v>
      </c>
      <c r="G70">
        <v>78</v>
      </c>
      <c r="H70">
        <v>48722</v>
      </c>
      <c r="I70">
        <v>0</v>
      </c>
      <c r="J70">
        <v>0</v>
      </c>
      <c r="K70">
        <v>65</v>
      </c>
      <c r="L70">
        <v>31</v>
      </c>
      <c r="M70" s="1" t="s">
        <v>1644</v>
      </c>
      <c r="N70" s="1" t="s">
        <v>1644</v>
      </c>
    </row>
    <row r="71" spans="1:14" x14ac:dyDescent="0.25">
      <c r="A71">
        <v>70</v>
      </c>
      <c r="B71" s="1">
        <v>73049</v>
      </c>
      <c r="C71" s="1">
        <v>998.2</v>
      </c>
      <c r="D71" s="1">
        <v>1</v>
      </c>
      <c r="E71" s="1">
        <v>8.6</v>
      </c>
      <c r="F71" s="1">
        <v>29.38</v>
      </c>
      <c r="G71">
        <v>76</v>
      </c>
      <c r="H71">
        <v>45510</v>
      </c>
      <c r="I71">
        <v>0</v>
      </c>
      <c r="J71">
        <v>0</v>
      </c>
      <c r="K71">
        <v>65</v>
      </c>
      <c r="L71">
        <v>31</v>
      </c>
      <c r="M71" s="1" t="s">
        <v>1644</v>
      </c>
      <c r="N71" s="1" t="s">
        <v>1644</v>
      </c>
    </row>
    <row r="72" spans="1:14" x14ac:dyDescent="0.25">
      <c r="A72">
        <v>71</v>
      </c>
      <c r="B72" s="1">
        <v>74049.699999999197</v>
      </c>
      <c r="C72" s="1">
        <v>979.31</v>
      </c>
      <c r="D72" s="1">
        <v>1.02</v>
      </c>
      <c r="E72" s="1">
        <v>14.49</v>
      </c>
      <c r="F72" s="1">
        <v>29.38</v>
      </c>
      <c r="G72">
        <v>71</v>
      </c>
      <c r="H72">
        <v>47094</v>
      </c>
      <c r="I72">
        <v>0</v>
      </c>
      <c r="J72">
        <v>0</v>
      </c>
      <c r="K72">
        <v>65</v>
      </c>
      <c r="L72">
        <v>31</v>
      </c>
      <c r="M72" s="1" t="s">
        <v>1644</v>
      </c>
      <c r="N72" s="1" t="s">
        <v>1644</v>
      </c>
    </row>
    <row r="73" spans="1:14" x14ac:dyDescent="0.25">
      <c r="A73">
        <v>72</v>
      </c>
      <c r="B73" s="1">
        <v>75049.699999999197</v>
      </c>
      <c r="C73" s="1">
        <v>995</v>
      </c>
      <c r="D73" s="1">
        <v>1.01</v>
      </c>
      <c r="E73" s="1">
        <v>18.3</v>
      </c>
      <c r="F73" s="1">
        <v>29.38</v>
      </c>
      <c r="G73">
        <v>80</v>
      </c>
      <c r="H73">
        <v>50610</v>
      </c>
      <c r="I73">
        <v>0</v>
      </c>
      <c r="J73">
        <v>0</v>
      </c>
      <c r="K73">
        <v>65</v>
      </c>
      <c r="L73">
        <v>31</v>
      </c>
      <c r="M73" s="1" t="s">
        <v>1644</v>
      </c>
      <c r="N73" s="1" t="s">
        <v>1644</v>
      </c>
    </row>
    <row r="74" spans="1:14" x14ac:dyDescent="0.25">
      <c r="A74">
        <v>73</v>
      </c>
      <c r="B74" s="1">
        <v>76050.099999997707</v>
      </c>
      <c r="C74" s="1">
        <v>989.6</v>
      </c>
      <c r="D74" s="1">
        <v>1.01</v>
      </c>
      <c r="E74" s="1">
        <v>10.37</v>
      </c>
      <c r="F74" s="1">
        <v>29.38</v>
      </c>
      <c r="G74">
        <v>60</v>
      </c>
      <c r="H74">
        <v>37390</v>
      </c>
      <c r="I74">
        <v>0</v>
      </c>
      <c r="J74">
        <v>0</v>
      </c>
      <c r="K74">
        <v>65</v>
      </c>
      <c r="L74">
        <v>31</v>
      </c>
      <c r="M74" s="1" t="s">
        <v>1644</v>
      </c>
      <c r="N74" s="1" t="s">
        <v>1644</v>
      </c>
    </row>
    <row r="75" spans="1:14" x14ac:dyDescent="0.25">
      <c r="A75">
        <v>74</v>
      </c>
      <c r="B75" s="1">
        <v>77050.099999997707</v>
      </c>
      <c r="C75" s="1">
        <v>984</v>
      </c>
      <c r="D75" s="1">
        <v>1.02</v>
      </c>
      <c r="E75" s="1">
        <v>15.45</v>
      </c>
      <c r="F75" s="1">
        <v>29.38</v>
      </c>
      <c r="G75">
        <v>85</v>
      </c>
      <c r="H75">
        <v>51554</v>
      </c>
      <c r="I75">
        <v>0</v>
      </c>
      <c r="J75">
        <v>0</v>
      </c>
      <c r="K75">
        <v>65</v>
      </c>
      <c r="L75">
        <v>31</v>
      </c>
      <c r="M75" s="1" t="s">
        <v>1644</v>
      </c>
      <c r="N75" s="1" t="s">
        <v>1644</v>
      </c>
    </row>
    <row r="76" spans="1:14" x14ac:dyDescent="0.25">
      <c r="A76">
        <v>75</v>
      </c>
      <c r="B76" s="1">
        <v>78050.799999997005</v>
      </c>
      <c r="C76" s="1">
        <v>997.3</v>
      </c>
      <c r="D76" s="1">
        <v>1</v>
      </c>
      <c r="E76" s="1">
        <v>13.02</v>
      </c>
      <c r="F76" s="1">
        <v>29.38</v>
      </c>
      <c r="G76">
        <v>73</v>
      </c>
      <c r="H76">
        <v>43724</v>
      </c>
      <c r="I76">
        <v>0</v>
      </c>
      <c r="J76">
        <v>0</v>
      </c>
      <c r="K76">
        <v>65</v>
      </c>
      <c r="L76">
        <v>31</v>
      </c>
      <c r="M76" s="1" t="s">
        <v>1644</v>
      </c>
      <c r="N76" s="1" t="s">
        <v>1644</v>
      </c>
    </row>
    <row r="77" spans="1:14" x14ac:dyDescent="0.25">
      <c r="A77">
        <v>76</v>
      </c>
      <c r="B77" s="1">
        <v>79050.799999997005</v>
      </c>
      <c r="C77" s="1">
        <v>969</v>
      </c>
      <c r="D77" s="1">
        <v>1.03</v>
      </c>
      <c r="E77" s="1">
        <v>9.6199999999999992</v>
      </c>
      <c r="F77" s="1">
        <v>29.63</v>
      </c>
      <c r="G77">
        <v>76</v>
      </c>
      <c r="H77">
        <v>45892</v>
      </c>
      <c r="I77">
        <v>0</v>
      </c>
      <c r="J77">
        <v>0</v>
      </c>
      <c r="K77">
        <v>65</v>
      </c>
      <c r="L77">
        <v>31</v>
      </c>
      <c r="M77" s="1" t="s">
        <v>1644</v>
      </c>
      <c r="N77" s="1" t="s">
        <v>1644</v>
      </c>
    </row>
    <row r="78" spans="1:14" x14ac:dyDescent="0.25">
      <c r="A78">
        <v>77</v>
      </c>
      <c r="B78" s="1">
        <v>80050.899999998495</v>
      </c>
      <c r="C78" s="1">
        <v>999.9</v>
      </c>
      <c r="D78" s="1">
        <v>1</v>
      </c>
      <c r="E78" s="1">
        <v>13.27</v>
      </c>
      <c r="F78" s="1">
        <v>29.63</v>
      </c>
      <c r="G78">
        <v>76</v>
      </c>
      <c r="H78">
        <v>45510</v>
      </c>
      <c r="I78">
        <v>0</v>
      </c>
      <c r="J78">
        <v>0</v>
      </c>
      <c r="K78">
        <v>65</v>
      </c>
      <c r="L78">
        <v>31</v>
      </c>
      <c r="M78" s="1" t="s">
        <v>1644</v>
      </c>
      <c r="N78" s="1" t="s">
        <v>1644</v>
      </c>
    </row>
    <row r="79" spans="1:14" x14ac:dyDescent="0.25">
      <c r="A79">
        <v>78</v>
      </c>
      <c r="B79" s="1">
        <v>81051.299999997005</v>
      </c>
      <c r="C79" s="1">
        <v>971.61</v>
      </c>
      <c r="D79" s="1">
        <v>1.03</v>
      </c>
      <c r="E79" s="1">
        <v>18.28</v>
      </c>
      <c r="F79" s="1">
        <v>29.63</v>
      </c>
      <c r="G79">
        <v>71</v>
      </c>
      <c r="H79">
        <v>47094</v>
      </c>
      <c r="I79">
        <v>0</v>
      </c>
      <c r="J79">
        <v>0</v>
      </c>
      <c r="K79">
        <v>65</v>
      </c>
      <c r="L79">
        <v>31</v>
      </c>
      <c r="M79" s="1" t="s">
        <v>1644</v>
      </c>
      <c r="N79" s="1" t="s">
        <v>1644</v>
      </c>
    </row>
    <row r="80" spans="1:14" x14ac:dyDescent="0.25">
      <c r="A80">
        <v>79</v>
      </c>
      <c r="B80" s="1">
        <v>82051.299999997005</v>
      </c>
      <c r="C80" s="1">
        <v>982</v>
      </c>
      <c r="D80" s="1">
        <v>1.02</v>
      </c>
      <c r="E80" s="1">
        <v>14.26</v>
      </c>
      <c r="F80" s="1">
        <v>29.63</v>
      </c>
      <c r="G80">
        <v>77</v>
      </c>
      <c r="H80">
        <v>47600</v>
      </c>
      <c r="I80">
        <v>0</v>
      </c>
      <c r="J80">
        <v>0</v>
      </c>
      <c r="K80">
        <v>65</v>
      </c>
      <c r="L80">
        <v>31</v>
      </c>
      <c r="M80" s="1" t="s">
        <v>1644</v>
      </c>
      <c r="N80" s="1" t="s">
        <v>1644</v>
      </c>
    </row>
    <row r="81" spans="1:14" x14ac:dyDescent="0.25">
      <c r="A81">
        <v>80</v>
      </c>
      <c r="B81" s="1">
        <v>83051.399999998495</v>
      </c>
      <c r="C81" s="1">
        <v>981.9</v>
      </c>
      <c r="D81" s="1">
        <v>1.02</v>
      </c>
      <c r="E81" s="1">
        <v>12.76</v>
      </c>
      <c r="F81" s="1">
        <v>29.63</v>
      </c>
      <c r="G81">
        <v>61</v>
      </c>
      <c r="H81">
        <v>39686</v>
      </c>
      <c r="I81">
        <v>0</v>
      </c>
      <c r="J81">
        <v>0</v>
      </c>
      <c r="K81">
        <v>65</v>
      </c>
      <c r="L81">
        <v>31</v>
      </c>
      <c r="M81" s="1" t="s">
        <v>1644</v>
      </c>
      <c r="N81" s="1" t="s">
        <v>1644</v>
      </c>
    </row>
    <row r="82" spans="1:14" x14ac:dyDescent="0.25">
      <c r="A82">
        <v>81</v>
      </c>
      <c r="B82" s="1">
        <v>84051.399999998495</v>
      </c>
      <c r="C82" s="1">
        <v>971</v>
      </c>
      <c r="D82" s="1">
        <v>1.03</v>
      </c>
      <c r="E82" s="1">
        <v>15.77</v>
      </c>
      <c r="F82" s="1">
        <v>29.63</v>
      </c>
      <c r="G82">
        <v>85</v>
      </c>
      <c r="H82">
        <v>51554</v>
      </c>
      <c r="I82">
        <v>0</v>
      </c>
      <c r="J82">
        <v>0</v>
      </c>
      <c r="K82">
        <v>65</v>
      </c>
      <c r="L82">
        <v>31</v>
      </c>
      <c r="M82" s="1" t="s">
        <v>1644</v>
      </c>
      <c r="N82" s="1" t="s">
        <v>1644</v>
      </c>
    </row>
    <row r="83" spans="1:14" x14ac:dyDescent="0.25">
      <c r="A83">
        <v>82</v>
      </c>
      <c r="B83" s="1">
        <v>85052</v>
      </c>
      <c r="C83" s="1">
        <v>994.4</v>
      </c>
      <c r="D83" s="1">
        <v>1.01</v>
      </c>
      <c r="E83" s="1">
        <v>9.7100000000000009</v>
      </c>
      <c r="F83" s="1">
        <v>29.88</v>
      </c>
      <c r="G83">
        <v>68</v>
      </c>
      <c r="H83">
        <v>41306</v>
      </c>
      <c r="I83">
        <v>0</v>
      </c>
      <c r="J83">
        <v>0</v>
      </c>
      <c r="K83">
        <v>65</v>
      </c>
      <c r="L83">
        <v>31</v>
      </c>
      <c r="M83" s="1" t="s">
        <v>1644</v>
      </c>
      <c r="N83" s="1" t="s">
        <v>1644</v>
      </c>
    </row>
    <row r="84" spans="1:14" x14ac:dyDescent="0.25">
      <c r="A84">
        <v>83</v>
      </c>
      <c r="B84" s="1">
        <v>86052</v>
      </c>
      <c r="C84" s="1">
        <v>976</v>
      </c>
      <c r="D84" s="1">
        <v>1.02</v>
      </c>
      <c r="E84" s="1">
        <v>15.24</v>
      </c>
      <c r="F84" s="1">
        <v>29.88</v>
      </c>
      <c r="G84">
        <v>85</v>
      </c>
      <c r="H84">
        <v>51554</v>
      </c>
      <c r="I84">
        <v>0</v>
      </c>
      <c r="J84">
        <v>0</v>
      </c>
      <c r="K84">
        <v>65</v>
      </c>
      <c r="L84">
        <v>31</v>
      </c>
      <c r="M84" s="1" t="s">
        <v>1644</v>
      </c>
      <c r="N84" s="1" t="s">
        <v>1644</v>
      </c>
    </row>
    <row r="85" spans="1:14" x14ac:dyDescent="0.25">
      <c r="A85">
        <v>84</v>
      </c>
      <c r="B85" s="1">
        <v>87052</v>
      </c>
      <c r="C85" s="1">
        <v>990</v>
      </c>
      <c r="D85" s="1">
        <v>1.01</v>
      </c>
      <c r="E85" s="1">
        <v>18.11</v>
      </c>
      <c r="F85" s="1">
        <v>29.88</v>
      </c>
      <c r="G85">
        <v>77</v>
      </c>
      <c r="H85">
        <v>45414</v>
      </c>
      <c r="I85">
        <v>0</v>
      </c>
      <c r="J85">
        <v>0</v>
      </c>
      <c r="K85">
        <v>65</v>
      </c>
      <c r="L85">
        <v>31</v>
      </c>
      <c r="M85" s="1" t="s">
        <v>1644</v>
      </c>
      <c r="N85" s="1" t="s">
        <v>1644</v>
      </c>
    </row>
    <row r="86" spans="1:14" x14ac:dyDescent="0.25">
      <c r="A86">
        <v>85</v>
      </c>
      <c r="B86" s="1">
        <v>88052.5</v>
      </c>
      <c r="C86" s="1">
        <v>974.51</v>
      </c>
      <c r="D86" s="1">
        <v>1.03</v>
      </c>
      <c r="E86" s="1">
        <v>12.34</v>
      </c>
      <c r="F86" s="1">
        <v>30.13</v>
      </c>
      <c r="G86">
        <v>72</v>
      </c>
      <c r="H86">
        <v>45532</v>
      </c>
      <c r="I86">
        <v>0</v>
      </c>
      <c r="J86">
        <v>0</v>
      </c>
      <c r="K86">
        <v>65</v>
      </c>
      <c r="L86">
        <v>31</v>
      </c>
      <c r="M86" s="1" t="s">
        <v>1644</v>
      </c>
      <c r="N86" s="1" t="s">
        <v>1644</v>
      </c>
    </row>
    <row r="87" spans="1:14" x14ac:dyDescent="0.25">
      <c r="A87">
        <v>86</v>
      </c>
      <c r="B87" s="1">
        <v>89053.5</v>
      </c>
      <c r="C87" s="1">
        <v>1005</v>
      </c>
      <c r="D87" s="1">
        <v>1</v>
      </c>
      <c r="E87" s="1">
        <v>16.559999999999999</v>
      </c>
      <c r="F87" s="1">
        <v>30.13</v>
      </c>
      <c r="G87">
        <v>76</v>
      </c>
      <c r="H87">
        <v>46667</v>
      </c>
      <c r="I87">
        <v>0</v>
      </c>
      <c r="J87">
        <v>0</v>
      </c>
      <c r="K87">
        <v>65</v>
      </c>
      <c r="L87">
        <v>31</v>
      </c>
      <c r="M87" s="1" t="s">
        <v>1644</v>
      </c>
      <c r="N87" s="1" t="s">
        <v>1644</v>
      </c>
    </row>
    <row r="88" spans="1:14" x14ac:dyDescent="0.25">
      <c r="A88">
        <v>87</v>
      </c>
      <c r="B88" s="1">
        <v>90054.099999997707</v>
      </c>
      <c r="C88" s="1">
        <v>984.41</v>
      </c>
      <c r="D88" s="1">
        <v>1.02</v>
      </c>
      <c r="E88" s="1">
        <v>15.77</v>
      </c>
      <c r="F88" s="1">
        <v>30.13</v>
      </c>
      <c r="G88">
        <v>63</v>
      </c>
      <c r="H88">
        <v>40214</v>
      </c>
      <c r="I88">
        <v>0</v>
      </c>
      <c r="J88">
        <v>0</v>
      </c>
      <c r="K88">
        <v>65</v>
      </c>
      <c r="L88">
        <v>31</v>
      </c>
      <c r="M88" s="1" t="s">
        <v>1644</v>
      </c>
      <c r="N88" s="1" t="s">
        <v>1644</v>
      </c>
    </row>
    <row r="89" spans="1:14" x14ac:dyDescent="0.25">
      <c r="A89">
        <v>88</v>
      </c>
      <c r="B89" s="1">
        <v>91055</v>
      </c>
      <c r="C89" s="1">
        <v>984.11</v>
      </c>
      <c r="D89" s="1">
        <v>1.02</v>
      </c>
      <c r="E89" s="1">
        <v>14.46</v>
      </c>
      <c r="F89" s="1">
        <v>30.38</v>
      </c>
      <c r="G89">
        <v>85</v>
      </c>
      <c r="H89">
        <v>51554</v>
      </c>
      <c r="I89">
        <v>0</v>
      </c>
      <c r="J89">
        <v>0</v>
      </c>
      <c r="K89">
        <v>65</v>
      </c>
      <c r="L89">
        <v>31</v>
      </c>
      <c r="M89" s="1" t="s">
        <v>1644</v>
      </c>
      <c r="N89" s="1" t="s">
        <v>1644</v>
      </c>
    </row>
    <row r="90" spans="1:14" x14ac:dyDescent="0.25">
      <c r="A90">
        <v>89</v>
      </c>
      <c r="B90" s="1">
        <v>92055.899999998495</v>
      </c>
      <c r="C90" s="1">
        <v>984.11</v>
      </c>
      <c r="D90" s="1">
        <v>1.02</v>
      </c>
      <c r="E90" s="1">
        <v>11.51</v>
      </c>
      <c r="F90" s="1">
        <v>30.38</v>
      </c>
      <c r="G90">
        <v>66</v>
      </c>
      <c r="H90">
        <v>40834</v>
      </c>
      <c r="I90">
        <v>0</v>
      </c>
      <c r="J90">
        <v>0</v>
      </c>
      <c r="K90">
        <v>65</v>
      </c>
      <c r="L90">
        <v>31</v>
      </c>
      <c r="M90" s="1" t="s">
        <v>1644</v>
      </c>
      <c r="N90" s="1" t="s">
        <v>1644</v>
      </c>
    </row>
    <row r="91" spans="1:14" x14ac:dyDescent="0.25">
      <c r="A91">
        <v>90</v>
      </c>
      <c r="B91" s="1">
        <v>93056.5</v>
      </c>
      <c r="C91" s="1">
        <v>978.41</v>
      </c>
      <c r="D91" s="1">
        <v>1.02</v>
      </c>
      <c r="E91" s="1">
        <v>17.329999999999998</v>
      </c>
      <c r="F91" s="1">
        <v>30.38</v>
      </c>
      <c r="G91">
        <v>85</v>
      </c>
      <c r="H91">
        <v>51554</v>
      </c>
      <c r="I91">
        <v>0</v>
      </c>
      <c r="J91">
        <v>0</v>
      </c>
      <c r="K91">
        <v>65</v>
      </c>
      <c r="L91">
        <v>31</v>
      </c>
      <c r="M91" s="1" t="s">
        <v>1644</v>
      </c>
      <c r="N91" s="1" t="s">
        <v>1644</v>
      </c>
    </row>
    <row r="92" spans="1:14" x14ac:dyDescent="0.25">
      <c r="A92">
        <v>91</v>
      </c>
      <c r="B92" s="1">
        <v>94056.699999999197</v>
      </c>
      <c r="C92" s="1">
        <v>999.8</v>
      </c>
      <c r="D92" s="1">
        <v>1</v>
      </c>
      <c r="E92" s="1">
        <v>15.29</v>
      </c>
      <c r="F92" s="1">
        <v>30.63</v>
      </c>
      <c r="G92">
        <v>77</v>
      </c>
      <c r="H92">
        <v>45414</v>
      </c>
      <c r="I92">
        <v>0</v>
      </c>
      <c r="J92">
        <v>0</v>
      </c>
      <c r="K92">
        <v>65</v>
      </c>
      <c r="L92">
        <v>31</v>
      </c>
      <c r="M92" s="1" t="s">
        <v>1644</v>
      </c>
      <c r="N92" s="1" t="s">
        <v>1644</v>
      </c>
    </row>
    <row r="93" spans="1:14" x14ac:dyDescent="0.25">
      <c r="A93">
        <v>92</v>
      </c>
      <c r="B93" s="1">
        <v>95056.799999997005</v>
      </c>
      <c r="C93" s="1">
        <v>889.91</v>
      </c>
      <c r="D93" s="1">
        <v>1.1200000000000001</v>
      </c>
      <c r="E93" s="1">
        <v>13.6</v>
      </c>
      <c r="F93" s="1">
        <v>30.63</v>
      </c>
      <c r="G93">
        <v>85</v>
      </c>
      <c r="H93">
        <v>51554</v>
      </c>
      <c r="I93">
        <v>0</v>
      </c>
      <c r="J93">
        <v>0</v>
      </c>
      <c r="K93">
        <v>65</v>
      </c>
      <c r="L93">
        <v>31</v>
      </c>
      <c r="M93" s="1" t="s">
        <v>1644</v>
      </c>
      <c r="N93" s="1" t="s">
        <v>1644</v>
      </c>
    </row>
    <row r="94" spans="1:14" x14ac:dyDescent="0.25">
      <c r="A94">
        <v>93</v>
      </c>
      <c r="B94" s="1">
        <v>96057.399999998495</v>
      </c>
      <c r="C94" s="1">
        <v>994.4</v>
      </c>
      <c r="D94" s="1">
        <v>1.01</v>
      </c>
      <c r="E94" s="1">
        <v>16.96</v>
      </c>
      <c r="F94" s="1">
        <v>30.63</v>
      </c>
      <c r="G94">
        <v>77</v>
      </c>
      <c r="H94">
        <v>45414</v>
      </c>
      <c r="I94">
        <v>0</v>
      </c>
      <c r="J94">
        <v>0</v>
      </c>
      <c r="K94">
        <v>65</v>
      </c>
      <c r="L94">
        <v>31</v>
      </c>
      <c r="M94" s="1" t="s">
        <v>1644</v>
      </c>
      <c r="N94" s="1" t="s">
        <v>1644</v>
      </c>
    </row>
    <row r="95" spans="1:14" x14ac:dyDescent="0.25">
      <c r="A95">
        <v>94</v>
      </c>
      <c r="B95" s="1">
        <v>97057.899999998495</v>
      </c>
      <c r="C95" s="1">
        <v>972.51</v>
      </c>
      <c r="D95" s="1">
        <v>1.03</v>
      </c>
      <c r="E95" s="1">
        <v>9.67</v>
      </c>
      <c r="F95" s="1">
        <v>30.63</v>
      </c>
      <c r="G95">
        <v>72</v>
      </c>
      <c r="H95">
        <v>45532</v>
      </c>
      <c r="I95">
        <v>0</v>
      </c>
      <c r="J95">
        <v>0</v>
      </c>
      <c r="K95">
        <v>65</v>
      </c>
      <c r="L95">
        <v>31</v>
      </c>
      <c r="M95" s="1" t="s">
        <v>1644</v>
      </c>
      <c r="N95" s="1" t="s">
        <v>1644</v>
      </c>
    </row>
    <row r="96" spans="1:14" x14ac:dyDescent="0.25">
      <c r="A96">
        <v>95</v>
      </c>
      <c r="B96" s="1">
        <v>98058.199999999197</v>
      </c>
      <c r="C96" s="1">
        <v>992.7</v>
      </c>
      <c r="D96" s="1">
        <v>1.01</v>
      </c>
      <c r="E96" s="1">
        <v>12.65</v>
      </c>
      <c r="F96" s="1">
        <v>30.63</v>
      </c>
      <c r="G96">
        <v>76</v>
      </c>
      <c r="H96">
        <v>46667</v>
      </c>
      <c r="I96">
        <v>0</v>
      </c>
      <c r="J96">
        <v>0</v>
      </c>
      <c r="K96">
        <v>65</v>
      </c>
      <c r="L96">
        <v>31</v>
      </c>
      <c r="M96" s="1" t="s">
        <v>1644</v>
      </c>
      <c r="N96" s="1" t="s">
        <v>1644</v>
      </c>
    </row>
    <row r="97" spans="1:14" x14ac:dyDescent="0.25">
      <c r="A97">
        <v>96</v>
      </c>
      <c r="B97" s="1">
        <v>99058.599999997707</v>
      </c>
      <c r="C97" s="1">
        <v>979.61</v>
      </c>
      <c r="D97" s="1">
        <v>1.02</v>
      </c>
      <c r="E97" s="1">
        <v>17.89</v>
      </c>
      <c r="F97" s="1">
        <v>30.63</v>
      </c>
      <c r="G97">
        <v>62</v>
      </c>
      <c r="H97">
        <v>40026</v>
      </c>
      <c r="I97">
        <v>0</v>
      </c>
      <c r="J97">
        <v>0</v>
      </c>
      <c r="K97">
        <v>65</v>
      </c>
      <c r="L97">
        <v>31</v>
      </c>
      <c r="M97" s="1" t="s">
        <v>1644</v>
      </c>
      <c r="N97" s="1" t="s">
        <v>1644</v>
      </c>
    </row>
    <row r="98" spans="1:14" x14ac:dyDescent="0.25">
      <c r="A98">
        <v>97</v>
      </c>
      <c r="B98" s="1">
        <v>100059.399999998</v>
      </c>
      <c r="C98" s="1">
        <v>980.22</v>
      </c>
      <c r="D98" s="1">
        <v>1.02</v>
      </c>
      <c r="E98" s="1">
        <v>14.91</v>
      </c>
      <c r="F98" s="1">
        <v>30.63</v>
      </c>
      <c r="G98">
        <v>83</v>
      </c>
      <c r="H98">
        <v>50706</v>
      </c>
      <c r="I98">
        <v>0</v>
      </c>
      <c r="J98">
        <v>0</v>
      </c>
      <c r="K98">
        <v>65</v>
      </c>
      <c r="L98">
        <v>31</v>
      </c>
      <c r="M98" s="1" t="s">
        <v>1644</v>
      </c>
      <c r="N98" s="1" t="s">
        <v>1644</v>
      </c>
    </row>
    <row r="99" spans="1:14" x14ac:dyDescent="0.25">
      <c r="A99">
        <v>98</v>
      </c>
      <c r="B99" s="1">
        <v>101060.59999999699</v>
      </c>
      <c r="C99" s="1">
        <v>986.82</v>
      </c>
      <c r="D99" s="1">
        <v>1.01</v>
      </c>
      <c r="E99" s="1">
        <v>12.53</v>
      </c>
      <c r="F99" s="1">
        <v>30.63</v>
      </c>
      <c r="G99">
        <v>61</v>
      </c>
      <c r="H99">
        <v>37874</v>
      </c>
      <c r="I99">
        <v>0</v>
      </c>
      <c r="J99">
        <v>0</v>
      </c>
      <c r="K99">
        <v>65</v>
      </c>
      <c r="L99">
        <v>31</v>
      </c>
      <c r="M99" s="1" t="s">
        <v>1644</v>
      </c>
      <c r="N99" s="1" t="s">
        <v>1644</v>
      </c>
    </row>
    <row r="100" spans="1:14" x14ac:dyDescent="0.25">
      <c r="A100">
        <v>99</v>
      </c>
      <c r="B100" s="1">
        <v>102062.09999999699</v>
      </c>
      <c r="C100" s="1">
        <v>964.55</v>
      </c>
      <c r="D100" s="1">
        <v>1.04</v>
      </c>
      <c r="E100" s="1">
        <v>16.53</v>
      </c>
      <c r="F100" s="1">
        <v>30.63</v>
      </c>
      <c r="G100">
        <v>85</v>
      </c>
      <c r="H100">
        <v>51554</v>
      </c>
      <c r="I100">
        <v>0</v>
      </c>
      <c r="J100">
        <v>0</v>
      </c>
      <c r="K100">
        <v>65</v>
      </c>
      <c r="L100">
        <v>31</v>
      </c>
      <c r="M100" s="1" t="s">
        <v>1644</v>
      </c>
      <c r="N100" s="1" t="s">
        <v>1644</v>
      </c>
    </row>
    <row r="101" spans="1:14" x14ac:dyDescent="0.25">
      <c r="A101">
        <v>100</v>
      </c>
      <c r="B101" s="1">
        <v>103062.79999999701</v>
      </c>
      <c r="C101" s="1">
        <v>990.31</v>
      </c>
      <c r="D101" s="1">
        <v>1.01</v>
      </c>
      <c r="E101" s="1">
        <v>14.3</v>
      </c>
      <c r="F101" s="1">
        <v>30.63</v>
      </c>
      <c r="G101">
        <v>72</v>
      </c>
      <c r="H101">
        <v>43254</v>
      </c>
      <c r="I101">
        <v>0</v>
      </c>
      <c r="J101">
        <v>0</v>
      </c>
      <c r="K101">
        <v>65</v>
      </c>
      <c r="L101">
        <v>31</v>
      </c>
      <c r="M101" s="1" t="s">
        <v>1644</v>
      </c>
      <c r="N101" s="1" t="s">
        <v>1644</v>
      </c>
    </row>
    <row r="102" spans="1:14" x14ac:dyDescent="0.25">
      <c r="A102">
        <v>101</v>
      </c>
      <c r="B102" s="1">
        <v>104064.09999999699</v>
      </c>
      <c r="C102" s="1">
        <v>975.73</v>
      </c>
      <c r="D102" s="1">
        <v>1.02</v>
      </c>
      <c r="E102" s="1">
        <v>14.12</v>
      </c>
      <c r="F102" s="1">
        <v>30.63</v>
      </c>
      <c r="G102">
        <v>74</v>
      </c>
      <c r="H102">
        <v>45580</v>
      </c>
      <c r="I102">
        <v>0</v>
      </c>
      <c r="J102">
        <v>0</v>
      </c>
      <c r="K102">
        <v>65</v>
      </c>
      <c r="L102">
        <v>31</v>
      </c>
      <c r="M102" s="1" t="s">
        <v>1644</v>
      </c>
      <c r="N102" s="1" t="s">
        <v>1644</v>
      </c>
    </row>
    <row r="103" spans="1:14" x14ac:dyDescent="0.25">
      <c r="A103">
        <v>102</v>
      </c>
      <c r="B103" s="1">
        <v>105064.399999998</v>
      </c>
      <c r="C103" s="1">
        <v>997.7</v>
      </c>
      <c r="D103" s="1">
        <v>1</v>
      </c>
      <c r="E103" s="1">
        <v>8.44</v>
      </c>
      <c r="F103" s="1">
        <v>30.88</v>
      </c>
      <c r="G103">
        <v>75</v>
      </c>
      <c r="H103">
        <v>44577</v>
      </c>
      <c r="I103">
        <v>0</v>
      </c>
      <c r="J103">
        <v>0</v>
      </c>
      <c r="K103">
        <v>65</v>
      </c>
      <c r="L103">
        <v>31</v>
      </c>
      <c r="M103" s="1" t="s">
        <v>1644</v>
      </c>
      <c r="N103" s="1" t="s">
        <v>1644</v>
      </c>
    </row>
    <row r="104" spans="1:14" x14ac:dyDescent="0.25">
      <c r="A104">
        <v>103</v>
      </c>
      <c r="B104" s="1">
        <v>106065.29999999701</v>
      </c>
      <c r="C104" s="1">
        <v>981.12</v>
      </c>
      <c r="D104" s="1">
        <v>1.02</v>
      </c>
      <c r="E104" s="1">
        <v>14.23</v>
      </c>
      <c r="F104" s="1">
        <v>30.88</v>
      </c>
      <c r="G104">
        <v>69</v>
      </c>
      <c r="H104">
        <v>46758</v>
      </c>
      <c r="I104">
        <v>0</v>
      </c>
      <c r="J104">
        <v>0</v>
      </c>
      <c r="K104">
        <v>65</v>
      </c>
      <c r="L104">
        <v>31</v>
      </c>
      <c r="M104" s="1" t="s">
        <v>1644</v>
      </c>
      <c r="N104" s="1" t="s">
        <v>1644</v>
      </c>
    </row>
    <row r="105" spans="1:14" x14ac:dyDescent="0.25">
      <c r="A105">
        <v>104</v>
      </c>
      <c r="B105" s="1">
        <v>107065.59999999699</v>
      </c>
      <c r="C105" s="1">
        <v>996.7</v>
      </c>
      <c r="D105" s="1">
        <v>1</v>
      </c>
      <c r="E105" s="1">
        <v>18.37</v>
      </c>
      <c r="F105" s="1">
        <v>30.88</v>
      </c>
      <c r="G105">
        <v>82</v>
      </c>
      <c r="H105">
        <v>50662</v>
      </c>
      <c r="I105">
        <v>0</v>
      </c>
      <c r="J105">
        <v>0</v>
      </c>
      <c r="K105">
        <v>65</v>
      </c>
      <c r="L105">
        <v>31</v>
      </c>
      <c r="M105" s="1" t="s">
        <v>1644</v>
      </c>
      <c r="N105" s="1" t="s">
        <v>1644</v>
      </c>
    </row>
    <row r="106" spans="1:14" x14ac:dyDescent="0.25">
      <c r="A106">
        <v>105</v>
      </c>
      <c r="B106" s="1">
        <v>108066.29999999701</v>
      </c>
      <c r="C106" s="1">
        <v>985.31</v>
      </c>
      <c r="D106" s="1">
        <v>1.01</v>
      </c>
      <c r="E106" s="1">
        <v>9.66</v>
      </c>
      <c r="F106" s="1">
        <v>30.63</v>
      </c>
      <c r="G106">
        <v>61</v>
      </c>
      <c r="H106">
        <v>37874</v>
      </c>
      <c r="I106">
        <v>0</v>
      </c>
      <c r="J106">
        <v>0</v>
      </c>
      <c r="K106">
        <v>65</v>
      </c>
      <c r="L106">
        <v>31</v>
      </c>
      <c r="M106" s="1" t="s">
        <v>1644</v>
      </c>
      <c r="N106" s="1" t="s">
        <v>1644</v>
      </c>
    </row>
    <row r="107" spans="1:14" x14ac:dyDescent="0.25">
      <c r="A107">
        <v>106</v>
      </c>
      <c r="B107" s="1">
        <v>109066.59999999699</v>
      </c>
      <c r="C107" s="1">
        <v>982.71</v>
      </c>
      <c r="D107" s="1">
        <v>1.02</v>
      </c>
      <c r="E107" s="1">
        <v>15.01</v>
      </c>
      <c r="F107" s="1">
        <v>30.63</v>
      </c>
      <c r="G107">
        <v>85</v>
      </c>
      <c r="H107">
        <v>51554</v>
      </c>
      <c r="I107">
        <v>0</v>
      </c>
      <c r="J107">
        <v>0</v>
      </c>
      <c r="K107">
        <v>65</v>
      </c>
      <c r="L107">
        <v>31</v>
      </c>
      <c r="M107" s="1" t="s">
        <v>1644</v>
      </c>
      <c r="N107" s="1" t="s">
        <v>1644</v>
      </c>
    </row>
    <row r="108" spans="1:14" x14ac:dyDescent="0.25">
      <c r="A108">
        <v>107</v>
      </c>
      <c r="B108" s="1">
        <v>110066.59999999699</v>
      </c>
      <c r="C108" s="1">
        <v>998</v>
      </c>
      <c r="D108" s="1">
        <v>1</v>
      </c>
      <c r="E108" s="1">
        <v>18.850000000000001</v>
      </c>
      <c r="F108" s="1">
        <v>30.63</v>
      </c>
      <c r="G108">
        <v>74</v>
      </c>
      <c r="H108">
        <v>44346</v>
      </c>
      <c r="I108">
        <v>0</v>
      </c>
      <c r="J108">
        <v>0</v>
      </c>
      <c r="K108">
        <v>65</v>
      </c>
      <c r="L108">
        <v>31</v>
      </c>
      <c r="M108" s="1" t="s">
        <v>1644</v>
      </c>
      <c r="N108" s="1" t="s">
        <v>1644</v>
      </c>
    </row>
    <row r="109" spans="1:14" x14ac:dyDescent="0.25">
      <c r="A109">
        <v>108</v>
      </c>
      <c r="B109" s="1">
        <v>111067</v>
      </c>
      <c r="C109" s="1">
        <v>972.61</v>
      </c>
      <c r="D109" s="1">
        <v>1.03</v>
      </c>
      <c r="E109" s="1">
        <v>13.21</v>
      </c>
      <c r="F109" s="1">
        <v>30.88</v>
      </c>
      <c r="G109">
        <v>72</v>
      </c>
      <c r="H109">
        <v>45532</v>
      </c>
      <c r="I109">
        <v>0</v>
      </c>
      <c r="J109">
        <v>0</v>
      </c>
      <c r="K109">
        <v>65</v>
      </c>
      <c r="L109">
        <v>31</v>
      </c>
      <c r="M109" s="1" t="s">
        <v>1644</v>
      </c>
      <c r="N109" s="1" t="s">
        <v>1644</v>
      </c>
    </row>
    <row r="110" spans="1:14" x14ac:dyDescent="0.25">
      <c r="A110">
        <v>109</v>
      </c>
      <c r="B110" s="1">
        <v>112067.399999998</v>
      </c>
      <c r="C110" s="1">
        <v>997.6</v>
      </c>
      <c r="D110" s="1">
        <v>1</v>
      </c>
      <c r="E110" s="1">
        <v>16.52</v>
      </c>
      <c r="F110" s="1">
        <v>30.88</v>
      </c>
      <c r="G110">
        <v>75</v>
      </c>
      <c r="H110">
        <v>44577</v>
      </c>
      <c r="I110">
        <v>0</v>
      </c>
      <c r="J110">
        <v>0</v>
      </c>
      <c r="K110">
        <v>65</v>
      </c>
      <c r="L110">
        <v>31</v>
      </c>
      <c r="M110" s="1" t="s">
        <v>1644</v>
      </c>
      <c r="N110" s="1" t="s">
        <v>1644</v>
      </c>
    </row>
    <row r="111" spans="1:14" x14ac:dyDescent="0.25">
      <c r="A111">
        <v>110</v>
      </c>
      <c r="B111" s="1">
        <v>113067.79999999701</v>
      </c>
      <c r="C111" s="1">
        <v>965.61</v>
      </c>
      <c r="D111" s="1">
        <v>1.04</v>
      </c>
      <c r="E111" s="1">
        <v>14.55</v>
      </c>
      <c r="F111" s="1">
        <v>30.88</v>
      </c>
      <c r="G111">
        <v>69</v>
      </c>
      <c r="H111">
        <v>46758</v>
      </c>
      <c r="I111">
        <v>0</v>
      </c>
      <c r="J111">
        <v>0</v>
      </c>
      <c r="K111">
        <v>65</v>
      </c>
      <c r="L111">
        <v>31</v>
      </c>
      <c r="M111" s="1" t="s">
        <v>1644</v>
      </c>
      <c r="N111" s="1" t="s">
        <v>1644</v>
      </c>
    </row>
    <row r="112" spans="1:14" x14ac:dyDescent="0.25">
      <c r="A112">
        <v>111</v>
      </c>
      <c r="B112" s="1">
        <v>114068.19999999899</v>
      </c>
      <c r="C112" s="1">
        <v>995.6</v>
      </c>
      <c r="D112" s="1">
        <v>1</v>
      </c>
      <c r="E112" s="1">
        <v>12.42</v>
      </c>
      <c r="F112" s="1">
        <v>30.63</v>
      </c>
      <c r="G112">
        <v>80</v>
      </c>
      <c r="H112">
        <v>50610</v>
      </c>
      <c r="I112">
        <v>0</v>
      </c>
      <c r="J112">
        <v>0</v>
      </c>
      <c r="K112">
        <v>65</v>
      </c>
      <c r="L112">
        <v>31</v>
      </c>
      <c r="M112" s="1" t="s">
        <v>1644</v>
      </c>
      <c r="N112" s="1" t="s">
        <v>1644</v>
      </c>
    </row>
    <row r="113" spans="1:14" x14ac:dyDescent="0.25">
      <c r="A113">
        <v>112</v>
      </c>
      <c r="B113" s="1">
        <v>115068.59999999699</v>
      </c>
      <c r="C113" s="1">
        <v>987.6</v>
      </c>
      <c r="D113" s="1">
        <v>1.01</v>
      </c>
      <c r="E113" s="1">
        <v>10.83</v>
      </c>
      <c r="F113" s="1">
        <v>30.63</v>
      </c>
      <c r="G113">
        <v>61</v>
      </c>
      <c r="H113">
        <v>37874</v>
      </c>
      <c r="I113">
        <v>0</v>
      </c>
      <c r="J113">
        <v>0</v>
      </c>
      <c r="K113">
        <v>65</v>
      </c>
      <c r="L113">
        <v>31</v>
      </c>
      <c r="M113" s="1" t="s">
        <v>1644</v>
      </c>
      <c r="N113" s="1" t="s">
        <v>1644</v>
      </c>
    </row>
    <row r="114" spans="1:14" x14ac:dyDescent="0.25">
      <c r="A114">
        <v>113</v>
      </c>
      <c r="B114" s="1">
        <v>116069.09999999699</v>
      </c>
      <c r="C114" s="1">
        <v>984.51</v>
      </c>
      <c r="D114" s="1">
        <v>1.02</v>
      </c>
      <c r="E114" s="1">
        <v>16.079999999999998</v>
      </c>
      <c r="F114" s="1">
        <v>30.63</v>
      </c>
      <c r="G114">
        <v>85</v>
      </c>
      <c r="H114">
        <v>51554</v>
      </c>
      <c r="I114">
        <v>0</v>
      </c>
      <c r="J114">
        <v>0</v>
      </c>
      <c r="K114">
        <v>65</v>
      </c>
      <c r="L114">
        <v>31</v>
      </c>
      <c r="M114" s="1" t="s">
        <v>1644</v>
      </c>
      <c r="N114" s="1" t="s">
        <v>1644</v>
      </c>
    </row>
    <row r="115" spans="1:14" x14ac:dyDescent="0.25">
      <c r="A115">
        <v>114</v>
      </c>
      <c r="B115" s="1">
        <v>117069.399999998</v>
      </c>
      <c r="C115" s="1">
        <v>993.7</v>
      </c>
      <c r="D115" s="1">
        <v>1.01</v>
      </c>
      <c r="E115" s="1">
        <v>14.92</v>
      </c>
      <c r="F115" s="1">
        <v>30.88</v>
      </c>
      <c r="G115">
        <v>73</v>
      </c>
      <c r="H115">
        <v>43724</v>
      </c>
      <c r="I115">
        <v>0</v>
      </c>
      <c r="J115">
        <v>0</v>
      </c>
      <c r="K115">
        <v>65</v>
      </c>
      <c r="L115">
        <v>31</v>
      </c>
      <c r="M115" s="1" t="s">
        <v>1644</v>
      </c>
      <c r="N115" s="1" t="s">
        <v>1644</v>
      </c>
    </row>
    <row r="116" spans="1:14" x14ac:dyDescent="0.25">
      <c r="A116">
        <v>115</v>
      </c>
      <c r="B116" s="1">
        <v>118070.09999999699</v>
      </c>
      <c r="C116" s="1">
        <v>975.32</v>
      </c>
      <c r="D116" s="1">
        <v>1.03</v>
      </c>
      <c r="E116" s="1">
        <v>14.5</v>
      </c>
      <c r="F116" s="1">
        <v>30.88</v>
      </c>
      <c r="G116">
        <v>74</v>
      </c>
      <c r="H116">
        <v>45580</v>
      </c>
      <c r="I116">
        <v>0</v>
      </c>
      <c r="J116">
        <v>0</v>
      </c>
      <c r="K116">
        <v>65</v>
      </c>
      <c r="L116">
        <v>31</v>
      </c>
      <c r="M116" s="1" t="s">
        <v>1644</v>
      </c>
      <c r="N116" s="1" t="s">
        <v>1644</v>
      </c>
    </row>
    <row r="117" spans="1:14" x14ac:dyDescent="0.25">
      <c r="A117">
        <v>116</v>
      </c>
      <c r="B117" s="1">
        <v>119070.399999998</v>
      </c>
      <c r="C117" s="1">
        <v>998.7</v>
      </c>
      <c r="D117" s="1">
        <v>1</v>
      </c>
      <c r="E117" s="1">
        <v>18.059999999999999</v>
      </c>
      <c r="F117" s="1">
        <v>30.88</v>
      </c>
      <c r="G117">
        <v>75</v>
      </c>
      <c r="H117">
        <v>44577</v>
      </c>
      <c r="I117">
        <v>0</v>
      </c>
      <c r="J117">
        <v>0</v>
      </c>
      <c r="K117">
        <v>65</v>
      </c>
      <c r="L117">
        <v>31</v>
      </c>
      <c r="M117" s="1" t="s">
        <v>1644</v>
      </c>
      <c r="N117" s="1" t="s">
        <v>1644</v>
      </c>
    </row>
    <row r="118" spans="1:14" x14ac:dyDescent="0.25">
      <c r="A118">
        <v>117</v>
      </c>
      <c r="B118" s="1">
        <v>120071</v>
      </c>
      <c r="C118" s="1">
        <v>971.42</v>
      </c>
      <c r="D118" s="1">
        <v>1.03</v>
      </c>
      <c r="E118" s="1">
        <v>11.59</v>
      </c>
      <c r="F118" s="1">
        <v>30.63</v>
      </c>
      <c r="G118">
        <v>69</v>
      </c>
      <c r="H118">
        <v>46758</v>
      </c>
      <c r="I118">
        <v>0</v>
      </c>
      <c r="J118">
        <v>0</v>
      </c>
      <c r="K118">
        <v>65</v>
      </c>
      <c r="L118">
        <v>31</v>
      </c>
      <c r="M118" s="1" t="s">
        <v>1644</v>
      </c>
      <c r="N118" s="1" t="s">
        <v>1644</v>
      </c>
    </row>
    <row r="119" spans="1:14" x14ac:dyDescent="0.25">
      <c r="A119">
        <v>118</v>
      </c>
      <c r="B119" s="1">
        <v>121071.899999998</v>
      </c>
      <c r="C119" s="1">
        <v>993.11</v>
      </c>
      <c r="D119" s="1">
        <v>1.01</v>
      </c>
      <c r="E119" s="1">
        <v>15.18</v>
      </c>
      <c r="F119" s="1">
        <v>30.63</v>
      </c>
      <c r="G119">
        <v>80</v>
      </c>
      <c r="H119">
        <v>50610</v>
      </c>
      <c r="I119">
        <v>0</v>
      </c>
      <c r="J119">
        <v>0</v>
      </c>
      <c r="K119">
        <v>65</v>
      </c>
      <c r="L119">
        <v>31</v>
      </c>
      <c r="M119" s="1" t="s">
        <v>1644</v>
      </c>
      <c r="N119" s="1" t="s">
        <v>1644</v>
      </c>
    </row>
    <row r="120" spans="1:14" x14ac:dyDescent="0.25">
      <c r="A120">
        <v>119</v>
      </c>
      <c r="B120" s="1">
        <v>122072.399999998</v>
      </c>
      <c r="C120" s="1">
        <v>987.51</v>
      </c>
      <c r="D120" s="1">
        <v>1.01</v>
      </c>
      <c r="E120" s="1">
        <v>13.55</v>
      </c>
      <c r="F120" s="1">
        <v>30.63</v>
      </c>
      <c r="G120">
        <v>59</v>
      </c>
      <c r="H120">
        <v>37346</v>
      </c>
      <c r="I120">
        <v>0</v>
      </c>
      <c r="J120">
        <v>0</v>
      </c>
      <c r="K120">
        <v>65</v>
      </c>
      <c r="L120">
        <v>31</v>
      </c>
      <c r="M120" s="1" t="s">
        <v>1644</v>
      </c>
      <c r="N120" s="1" t="s">
        <v>1644</v>
      </c>
    </row>
    <row r="121" spans="1:14" x14ac:dyDescent="0.25">
      <c r="A121">
        <v>120</v>
      </c>
      <c r="B121" s="1">
        <v>123073.399999998</v>
      </c>
      <c r="C121" s="1">
        <v>966.03</v>
      </c>
      <c r="D121" s="1">
        <v>1.04</v>
      </c>
      <c r="E121" s="1">
        <v>10.68</v>
      </c>
      <c r="F121" s="1">
        <v>30.88</v>
      </c>
      <c r="G121">
        <v>85</v>
      </c>
      <c r="H121">
        <v>51554</v>
      </c>
      <c r="I121">
        <v>0</v>
      </c>
      <c r="J121">
        <v>0</v>
      </c>
      <c r="K121">
        <v>65</v>
      </c>
      <c r="L121">
        <v>31</v>
      </c>
      <c r="M121" s="1" t="s">
        <v>1644</v>
      </c>
      <c r="N121" s="1" t="s">
        <v>1644</v>
      </c>
    </row>
    <row r="122" spans="1:14" x14ac:dyDescent="0.25">
      <c r="A122">
        <v>121</v>
      </c>
      <c r="B122" s="1">
        <v>124073.5</v>
      </c>
      <c r="C122" s="1">
        <v>993.9</v>
      </c>
      <c r="D122" s="1">
        <v>1.01</v>
      </c>
      <c r="E122" s="1">
        <v>14.4</v>
      </c>
      <c r="F122" s="1">
        <v>30.88</v>
      </c>
      <c r="G122">
        <v>74</v>
      </c>
      <c r="H122">
        <v>44102</v>
      </c>
      <c r="I122">
        <v>0</v>
      </c>
      <c r="J122">
        <v>0</v>
      </c>
      <c r="K122">
        <v>65</v>
      </c>
      <c r="L122">
        <v>31</v>
      </c>
      <c r="M122" s="1" t="s">
        <v>1644</v>
      </c>
      <c r="N122" s="1" t="s">
        <v>1644</v>
      </c>
    </row>
    <row r="123" spans="1:14" x14ac:dyDescent="0.25">
      <c r="A123">
        <v>122</v>
      </c>
      <c r="B123" s="1">
        <v>125073.59999999699</v>
      </c>
      <c r="C123" s="1">
        <v>972.9</v>
      </c>
      <c r="D123" s="1">
        <v>1.03</v>
      </c>
      <c r="E123" s="1">
        <v>13.75</v>
      </c>
      <c r="F123" s="1">
        <v>30.88</v>
      </c>
      <c r="G123">
        <v>82</v>
      </c>
      <c r="H123">
        <v>51218</v>
      </c>
      <c r="I123">
        <v>0</v>
      </c>
      <c r="J123">
        <v>0</v>
      </c>
      <c r="K123">
        <v>65</v>
      </c>
      <c r="L123">
        <v>31</v>
      </c>
      <c r="M123" s="1" t="s">
        <v>1644</v>
      </c>
      <c r="N123" s="1" t="s">
        <v>1644</v>
      </c>
    </row>
    <row r="124" spans="1:14" x14ac:dyDescent="0.25">
      <c r="A124">
        <v>123</v>
      </c>
      <c r="B124" s="1">
        <v>126073.899999998</v>
      </c>
      <c r="C124" s="1">
        <v>996.7</v>
      </c>
      <c r="D124" s="1">
        <v>1</v>
      </c>
      <c r="E124" s="1">
        <v>11.35</v>
      </c>
      <c r="F124" s="1">
        <v>30.63</v>
      </c>
      <c r="G124">
        <v>76</v>
      </c>
      <c r="H124">
        <v>45510</v>
      </c>
      <c r="I124">
        <v>0</v>
      </c>
      <c r="J124">
        <v>0</v>
      </c>
      <c r="K124">
        <v>65</v>
      </c>
      <c r="L124">
        <v>31</v>
      </c>
      <c r="M124" s="1" t="s">
        <v>1644</v>
      </c>
      <c r="N124" s="1" t="s">
        <v>1644</v>
      </c>
    </row>
    <row r="125" spans="1:14" x14ac:dyDescent="0.25">
      <c r="A125">
        <v>124</v>
      </c>
      <c r="B125" s="1">
        <v>127074.69999999899</v>
      </c>
      <c r="C125" s="1">
        <v>975.22</v>
      </c>
      <c r="D125" s="1">
        <v>1.03</v>
      </c>
      <c r="E125" s="1">
        <v>17</v>
      </c>
      <c r="F125" s="1">
        <v>30.63</v>
      </c>
      <c r="G125">
        <v>71</v>
      </c>
      <c r="H125">
        <v>47094</v>
      </c>
      <c r="I125">
        <v>0</v>
      </c>
      <c r="J125">
        <v>0</v>
      </c>
      <c r="K125">
        <v>65</v>
      </c>
      <c r="L125">
        <v>31</v>
      </c>
      <c r="M125" s="1" t="s">
        <v>1644</v>
      </c>
      <c r="N125" s="1" t="s">
        <v>1644</v>
      </c>
    </row>
    <row r="126" spans="1:14" x14ac:dyDescent="0.25">
      <c r="A126">
        <v>125</v>
      </c>
      <c r="B126" s="1">
        <v>128075.09999999699</v>
      </c>
      <c r="C126" s="1">
        <v>998.6</v>
      </c>
      <c r="D126" s="1">
        <v>1</v>
      </c>
      <c r="E126" s="1">
        <v>14.12</v>
      </c>
      <c r="F126" s="1">
        <v>30.63</v>
      </c>
      <c r="G126">
        <v>77</v>
      </c>
      <c r="H126">
        <v>47600</v>
      </c>
      <c r="I126">
        <v>0</v>
      </c>
      <c r="J126">
        <v>0</v>
      </c>
      <c r="K126">
        <v>65</v>
      </c>
      <c r="L126">
        <v>31</v>
      </c>
      <c r="M126" s="1" t="s">
        <v>1644</v>
      </c>
      <c r="N126" s="1" t="s">
        <v>1644</v>
      </c>
    </row>
    <row r="127" spans="1:14" x14ac:dyDescent="0.25">
      <c r="A127">
        <v>126</v>
      </c>
      <c r="B127" s="1">
        <v>129075.79999999701</v>
      </c>
      <c r="C127" s="1">
        <v>984.31</v>
      </c>
      <c r="D127" s="1">
        <v>1.02</v>
      </c>
      <c r="E127" s="1">
        <v>12.72</v>
      </c>
      <c r="F127" s="1">
        <v>30.88</v>
      </c>
      <c r="G127">
        <v>59</v>
      </c>
      <c r="H127">
        <v>34908</v>
      </c>
      <c r="I127">
        <v>0</v>
      </c>
      <c r="J127">
        <v>0</v>
      </c>
      <c r="K127">
        <v>65</v>
      </c>
      <c r="L127">
        <v>31</v>
      </c>
      <c r="M127" s="1" t="s">
        <v>1644</v>
      </c>
      <c r="N127" s="1" t="s">
        <v>1644</v>
      </c>
    </row>
    <row r="128" spans="1:14" x14ac:dyDescent="0.25">
      <c r="A128">
        <v>127</v>
      </c>
      <c r="B128" s="1">
        <v>130075.899999998</v>
      </c>
      <c r="C128" s="1">
        <v>984.9</v>
      </c>
      <c r="D128" s="1">
        <v>1.02</v>
      </c>
      <c r="E128" s="1">
        <v>17.34</v>
      </c>
      <c r="F128" s="1">
        <v>30.88</v>
      </c>
      <c r="G128">
        <v>85</v>
      </c>
      <c r="H128">
        <v>51554</v>
      </c>
      <c r="I128">
        <v>0</v>
      </c>
      <c r="J128">
        <v>0</v>
      </c>
      <c r="K128">
        <v>65</v>
      </c>
      <c r="L128">
        <v>31</v>
      </c>
      <c r="M128" s="1" t="s">
        <v>1644</v>
      </c>
      <c r="N128" s="1" t="s">
        <v>1644</v>
      </c>
    </row>
    <row r="129" spans="1:14" x14ac:dyDescent="0.25">
      <c r="A129">
        <v>128</v>
      </c>
      <c r="B129" s="1">
        <v>131076.5</v>
      </c>
      <c r="C129" s="1">
        <v>992.4</v>
      </c>
      <c r="D129" s="1">
        <v>1.01</v>
      </c>
      <c r="E129" s="1">
        <v>14.65</v>
      </c>
      <c r="F129" s="1">
        <v>30.88</v>
      </c>
      <c r="G129">
        <v>74</v>
      </c>
      <c r="H129">
        <v>44102</v>
      </c>
      <c r="I129">
        <v>0</v>
      </c>
      <c r="J129">
        <v>0</v>
      </c>
      <c r="K129">
        <v>65</v>
      </c>
      <c r="L129">
        <v>31</v>
      </c>
      <c r="M129" s="1" t="s">
        <v>1644</v>
      </c>
      <c r="N129" s="1" t="s">
        <v>1644</v>
      </c>
    </row>
    <row r="130" spans="1:14" x14ac:dyDescent="0.25">
      <c r="A130">
        <v>129</v>
      </c>
      <c r="B130" s="1">
        <v>132077.19999999899</v>
      </c>
      <c r="C130" s="1">
        <v>963.33</v>
      </c>
      <c r="D130" s="1">
        <v>1.04</v>
      </c>
      <c r="E130" s="1">
        <v>10.58</v>
      </c>
      <c r="F130" s="1">
        <v>30.88</v>
      </c>
      <c r="G130">
        <v>84</v>
      </c>
      <c r="H130">
        <v>51334</v>
      </c>
      <c r="I130">
        <v>0</v>
      </c>
      <c r="J130">
        <v>0</v>
      </c>
      <c r="K130">
        <v>65</v>
      </c>
      <c r="L130">
        <v>31</v>
      </c>
      <c r="M130" s="1" t="s">
        <v>1644</v>
      </c>
      <c r="N130" s="1" t="s">
        <v>1644</v>
      </c>
    </row>
    <row r="131" spans="1:14" x14ac:dyDescent="0.25">
      <c r="A131">
        <v>130</v>
      </c>
      <c r="B131" s="1">
        <v>133077.79999999699</v>
      </c>
      <c r="C131" s="1">
        <v>993.4</v>
      </c>
      <c r="D131" s="1">
        <v>1.01</v>
      </c>
      <c r="E131" s="1">
        <v>13.81</v>
      </c>
      <c r="F131" s="1">
        <v>30.88</v>
      </c>
      <c r="G131">
        <v>75</v>
      </c>
      <c r="H131">
        <v>45362</v>
      </c>
      <c r="I131">
        <v>0</v>
      </c>
      <c r="J131">
        <v>0</v>
      </c>
      <c r="K131">
        <v>65</v>
      </c>
      <c r="L131">
        <v>31</v>
      </c>
      <c r="M131" s="1" t="s">
        <v>1644</v>
      </c>
      <c r="N131" s="1" t="s">
        <v>1644</v>
      </c>
    </row>
    <row r="132" spans="1:14" x14ac:dyDescent="0.25">
      <c r="A132">
        <v>131</v>
      </c>
      <c r="B132" s="1">
        <v>134078.09999999701</v>
      </c>
      <c r="C132" s="1">
        <v>978.71</v>
      </c>
      <c r="D132" s="1">
        <v>1.02</v>
      </c>
      <c r="E132" s="1">
        <v>19.93</v>
      </c>
      <c r="F132" s="1">
        <v>30.88</v>
      </c>
      <c r="G132">
        <v>72</v>
      </c>
      <c r="H132">
        <v>45532</v>
      </c>
      <c r="I132">
        <v>0</v>
      </c>
      <c r="J132">
        <v>0</v>
      </c>
      <c r="K132">
        <v>65</v>
      </c>
      <c r="L132">
        <v>31</v>
      </c>
      <c r="M132" s="1" t="s">
        <v>1644</v>
      </c>
      <c r="N132" s="1" t="s">
        <v>1644</v>
      </c>
    </row>
    <row r="133" spans="1:14" x14ac:dyDescent="0.25">
      <c r="A133">
        <v>132</v>
      </c>
      <c r="B133" s="1">
        <v>135078.69999999899</v>
      </c>
      <c r="C133" s="1">
        <v>992.4</v>
      </c>
      <c r="D133" s="1">
        <v>1.01</v>
      </c>
      <c r="E133" s="1">
        <v>16.18</v>
      </c>
      <c r="F133" s="1">
        <v>30.88</v>
      </c>
      <c r="G133">
        <v>76</v>
      </c>
      <c r="H133">
        <v>46667</v>
      </c>
      <c r="I133">
        <v>0</v>
      </c>
      <c r="J133">
        <v>0</v>
      </c>
      <c r="K133">
        <v>65</v>
      </c>
      <c r="L133">
        <v>31</v>
      </c>
      <c r="M133" s="1" t="s">
        <v>1644</v>
      </c>
      <c r="N133" s="1" t="s">
        <v>1644</v>
      </c>
    </row>
    <row r="134" spans="1:14" x14ac:dyDescent="0.25">
      <c r="A134">
        <v>133</v>
      </c>
      <c r="B134" s="1">
        <v>136078.89999999799</v>
      </c>
      <c r="C134" s="1">
        <v>982.8</v>
      </c>
      <c r="D134" s="1">
        <v>1.02</v>
      </c>
      <c r="E134" s="1">
        <v>15</v>
      </c>
      <c r="F134" s="1">
        <v>30.88</v>
      </c>
      <c r="G134">
        <v>63</v>
      </c>
      <c r="H134">
        <v>40214</v>
      </c>
      <c r="I134">
        <v>0</v>
      </c>
      <c r="J134">
        <v>0</v>
      </c>
      <c r="K134">
        <v>65</v>
      </c>
      <c r="L134">
        <v>31</v>
      </c>
      <c r="M134" s="1" t="s">
        <v>1644</v>
      </c>
      <c r="N134" s="1" t="s">
        <v>1644</v>
      </c>
    </row>
    <row r="135" spans="1:14" x14ac:dyDescent="0.25">
      <c r="A135">
        <v>134</v>
      </c>
      <c r="B135" s="1">
        <v>137079.19999999899</v>
      </c>
      <c r="C135" s="1">
        <v>992.7</v>
      </c>
      <c r="D135" s="1">
        <v>1.01</v>
      </c>
      <c r="E135" s="1">
        <v>14.27</v>
      </c>
      <c r="F135" s="1">
        <v>30.88</v>
      </c>
      <c r="G135">
        <v>85</v>
      </c>
      <c r="H135">
        <v>51554</v>
      </c>
      <c r="I135">
        <v>0</v>
      </c>
      <c r="J135">
        <v>0</v>
      </c>
      <c r="K135">
        <v>65</v>
      </c>
      <c r="L135">
        <v>31</v>
      </c>
      <c r="M135" s="1" t="s">
        <v>1644</v>
      </c>
      <c r="N135" s="1" t="s">
        <v>1644</v>
      </c>
    </row>
    <row r="136" spans="1:14" x14ac:dyDescent="0.25">
      <c r="A136">
        <v>135</v>
      </c>
      <c r="B136" s="1">
        <v>138080</v>
      </c>
      <c r="C136" s="1">
        <v>995.2</v>
      </c>
      <c r="D136" s="1">
        <v>1</v>
      </c>
      <c r="E136" s="1">
        <v>12.02</v>
      </c>
      <c r="F136" s="1">
        <v>30.88</v>
      </c>
      <c r="G136">
        <v>72</v>
      </c>
      <c r="H136">
        <v>43242</v>
      </c>
      <c r="I136">
        <v>0</v>
      </c>
      <c r="J136">
        <v>0</v>
      </c>
      <c r="K136">
        <v>65</v>
      </c>
      <c r="L136">
        <v>31</v>
      </c>
      <c r="M136" s="1" t="s">
        <v>1644</v>
      </c>
      <c r="N136" s="1" t="s">
        <v>1644</v>
      </c>
    </row>
    <row r="137" spans="1:14" x14ac:dyDescent="0.25">
      <c r="A137">
        <v>136</v>
      </c>
      <c r="B137" s="1">
        <v>139080.5</v>
      </c>
      <c r="C137" s="1">
        <v>972.51</v>
      </c>
      <c r="D137" s="1">
        <v>1.03</v>
      </c>
      <c r="E137" s="1">
        <v>17.43</v>
      </c>
      <c r="F137" s="1">
        <v>30.88</v>
      </c>
      <c r="G137">
        <v>84</v>
      </c>
      <c r="H137">
        <v>51334</v>
      </c>
      <c r="I137">
        <v>0</v>
      </c>
      <c r="J137">
        <v>0</v>
      </c>
      <c r="K137">
        <v>65</v>
      </c>
      <c r="L137">
        <v>31</v>
      </c>
      <c r="M137" s="1" t="s">
        <v>1644</v>
      </c>
      <c r="N137" s="1" t="s">
        <v>1644</v>
      </c>
    </row>
    <row r="138" spans="1:14" x14ac:dyDescent="0.25">
      <c r="A138">
        <v>137</v>
      </c>
      <c r="B138" s="1">
        <v>140080.79999999699</v>
      </c>
      <c r="C138" s="1">
        <v>997.7</v>
      </c>
      <c r="D138" s="1">
        <v>1</v>
      </c>
      <c r="E138" s="1">
        <v>8.59</v>
      </c>
      <c r="F138" s="1">
        <v>30.88</v>
      </c>
      <c r="G138">
        <v>76</v>
      </c>
      <c r="H138">
        <v>45510</v>
      </c>
      <c r="I138">
        <v>0</v>
      </c>
      <c r="J138">
        <v>0</v>
      </c>
      <c r="K138">
        <v>65</v>
      </c>
      <c r="L138">
        <v>31</v>
      </c>
      <c r="M138" s="1" t="s">
        <v>1644</v>
      </c>
      <c r="N138" s="1" t="s">
        <v>1644</v>
      </c>
    </row>
    <row r="139" spans="1:14" x14ac:dyDescent="0.25">
      <c r="A139">
        <v>138</v>
      </c>
      <c r="B139" s="1">
        <v>141080.79999999699</v>
      </c>
      <c r="C139" s="1">
        <v>973</v>
      </c>
      <c r="D139" s="1">
        <v>1.03</v>
      </c>
      <c r="E139" s="1">
        <v>13.98</v>
      </c>
      <c r="F139" s="1">
        <v>30.88</v>
      </c>
      <c r="G139">
        <v>72</v>
      </c>
      <c r="H139">
        <v>45532</v>
      </c>
      <c r="I139">
        <v>0</v>
      </c>
      <c r="J139">
        <v>0</v>
      </c>
      <c r="K139">
        <v>65</v>
      </c>
      <c r="L139">
        <v>31</v>
      </c>
      <c r="M139" s="1" t="s">
        <v>1644</v>
      </c>
      <c r="N139" s="1" t="s">
        <v>1644</v>
      </c>
    </row>
    <row r="140" spans="1:14" x14ac:dyDescent="0.25">
      <c r="A140">
        <v>139</v>
      </c>
      <c r="B140" s="1">
        <v>142080.79999999699</v>
      </c>
      <c r="C140" s="1">
        <v>999</v>
      </c>
      <c r="D140" s="1">
        <v>1</v>
      </c>
      <c r="E140" s="1">
        <v>17.600000000000001</v>
      </c>
      <c r="F140" s="1">
        <v>30.88</v>
      </c>
      <c r="G140">
        <v>77</v>
      </c>
      <c r="H140">
        <v>47600</v>
      </c>
      <c r="I140">
        <v>0</v>
      </c>
      <c r="J140">
        <v>0</v>
      </c>
      <c r="K140">
        <v>65</v>
      </c>
      <c r="L140">
        <v>31</v>
      </c>
      <c r="M140" s="1" t="s">
        <v>1644</v>
      </c>
      <c r="N140" s="1" t="s">
        <v>1644</v>
      </c>
    </row>
    <row r="141" spans="1:14" x14ac:dyDescent="0.25">
      <c r="A141">
        <v>140</v>
      </c>
      <c r="B141" s="1">
        <v>143080.89999999799</v>
      </c>
      <c r="C141" s="1">
        <v>965.9</v>
      </c>
      <c r="D141" s="1">
        <v>1.04</v>
      </c>
      <c r="E141" s="1">
        <v>10.6</v>
      </c>
      <c r="F141" s="1">
        <v>30.88</v>
      </c>
      <c r="G141">
        <v>63</v>
      </c>
      <c r="H141">
        <v>40214</v>
      </c>
      <c r="I141">
        <v>0</v>
      </c>
      <c r="J141">
        <v>0</v>
      </c>
      <c r="K141">
        <v>65</v>
      </c>
      <c r="L141">
        <v>31</v>
      </c>
      <c r="M141" s="1" t="s">
        <v>1644</v>
      </c>
      <c r="N141" s="1" t="s">
        <v>1644</v>
      </c>
    </row>
    <row r="142" spans="1:14" x14ac:dyDescent="0.25">
      <c r="A142">
        <v>141</v>
      </c>
      <c r="B142" s="1">
        <v>144080.89999999799</v>
      </c>
      <c r="C142" s="1">
        <v>992</v>
      </c>
      <c r="D142" s="1">
        <v>1.01</v>
      </c>
      <c r="E142" s="1">
        <v>14.87</v>
      </c>
      <c r="F142" s="1">
        <v>30.88</v>
      </c>
      <c r="G142">
        <v>84</v>
      </c>
      <c r="H142">
        <v>51176</v>
      </c>
      <c r="I142">
        <v>0</v>
      </c>
      <c r="J142">
        <v>0</v>
      </c>
      <c r="K142">
        <v>65</v>
      </c>
      <c r="L142">
        <v>31</v>
      </c>
      <c r="M142" s="1" t="s">
        <v>1644</v>
      </c>
      <c r="N142" s="1" t="s">
        <v>1644</v>
      </c>
    </row>
    <row r="143" spans="1:14" x14ac:dyDescent="0.25">
      <c r="A143">
        <v>142</v>
      </c>
      <c r="B143" s="1">
        <v>145081</v>
      </c>
      <c r="C143" s="1">
        <v>992.9</v>
      </c>
      <c r="D143" s="1">
        <v>1.01</v>
      </c>
      <c r="E143" s="1">
        <v>19.079999999999998</v>
      </c>
      <c r="F143" s="1">
        <v>30.88</v>
      </c>
      <c r="G143">
        <v>66</v>
      </c>
      <c r="H143">
        <v>40834</v>
      </c>
      <c r="I143">
        <v>0</v>
      </c>
      <c r="J143">
        <v>0</v>
      </c>
      <c r="K143">
        <v>65</v>
      </c>
      <c r="L143">
        <v>31</v>
      </c>
      <c r="M143" s="1" t="s">
        <v>1644</v>
      </c>
      <c r="N143" s="1" t="s">
        <v>1644</v>
      </c>
    </row>
    <row r="144" spans="1:14" x14ac:dyDescent="0.25">
      <c r="A144">
        <v>143</v>
      </c>
      <c r="B144" s="1">
        <v>146081.29999999699</v>
      </c>
      <c r="C144" s="1">
        <v>976.71</v>
      </c>
      <c r="D144" s="1">
        <v>1.02</v>
      </c>
      <c r="E144" s="1">
        <v>13.91</v>
      </c>
      <c r="F144" s="1">
        <v>30.88</v>
      </c>
      <c r="G144">
        <v>85</v>
      </c>
      <c r="H144">
        <v>51554</v>
      </c>
      <c r="I144">
        <v>0</v>
      </c>
      <c r="J144">
        <v>0</v>
      </c>
      <c r="K144">
        <v>65</v>
      </c>
      <c r="L144">
        <v>31</v>
      </c>
      <c r="M144" s="1" t="s">
        <v>1644</v>
      </c>
      <c r="N144" s="1" t="s">
        <v>1644</v>
      </c>
    </row>
    <row r="145" spans="1:14" x14ac:dyDescent="0.25">
      <c r="A145">
        <v>144</v>
      </c>
      <c r="B145" s="1">
        <v>147081.29999999699</v>
      </c>
      <c r="C145" s="1">
        <v>992</v>
      </c>
      <c r="D145" s="1">
        <v>1.01</v>
      </c>
      <c r="E145" s="1">
        <v>16.88</v>
      </c>
      <c r="F145" s="1">
        <v>30.88</v>
      </c>
      <c r="G145">
        <v>77</v>
      </c>
      <c r="H145">
        <v>45414</v>
      </c>
      <c r="I145">
        <v>0</v>
      </c>
      <c r="J145">
        <v>0</v>
      </c>
      <c r="K145">
        <v>65</v>
      </c>
      <c r="L145">
        <v>31</v>
      </c>
      <c r="M145" s="1" t="s">
        <v>1644</v>
      </c>
      <c r="N145" s="1" t="s">
        <v>1644</v>
      </c>
    </row>
    <row r="146" spans="1:14" x14ac:dyDescent="0.25">
      <c r="A146">
        <v>145</v>
      </c>
      <c r="B146" s="1">
        <v>148081.59999999701</v>
      </c>
      <c r="C146" s="1">
        <v>975.71</v>
      </c>
      <c r="D146" s="1">
        <v>1.02</v>
      </c>
      <c r="E146" s="1">
        <v>16.36</v>
      </c>
      <c r="F146" s="1">
        <v>30.88</v>
      </c>
      <c r="G146">
        <v>72</v>
      </c>
      <c r="H146">
        <v>45532</v>
      </c>
      <c r="I146">
        <v>0</v>
      </c>
      <c r="J146">
        <v>0</v>
      </c>
      <c r="K146">
        <v>65</v>
      </c>
      <c r="L146">
        <v>31</v>
      </c>
      <c r="M146" s="1" t="s">
        <v>1644</v>
      </c>
      <c r="N146" s="1" t="s">
        <v>1644</v>
      </c>
    </row>
    <row r="147" spans="1:14" x14ac:dyDescent="0.25">
      <c r="A147">
        <v>146</v>
      </c>
      <c r="B147" s="1">
        <v>149082.39999999799</v>
      </c>
      <c r="C147" s="1">
        <v>1001.2</v>
      </c>
      <c r="D147" s="1">
        <v>1</v>
      </c>
      <c r="E147" s="1">
        <v>14.23</v>
      </c>
      <c r="F147" s="1">
        <v>30.88</v>
      </c>
      <c r="G147">
        <v>76</v>
      </c>
      <c r="H147">
        <v>46667</v>
      </c>
      <c r="I147">
        <v>0</v>
      </c>
      <c r="J147">
        <v>0</v>
      </c>
      <c r="K147">
        <v>65</v>
      </c>
      <c r="L147">
        <v>31</v>
      </c>
      <c r="M147" s="1" t="s">
        <v>1644</v>
      </c>
      <c r="N147" s="1" t="s">
        <v>1644</v>
      </c>
    </row>
    <row r="148" spans="1:14" x14ac:dyDescent="0.25">
      <c r="A148">
        <v>147</v>
      </c>
      <c r="B148" s="1">
        <v>150082.89999999799</v>
      </c>
      <c r="C148" s="1">
        <v>979.51</v>
      </c>
      <c r="D148" s="1">
        <v>1.02</v>
      </c>
      <c r="E148" s="1">
        <v>12.97</v>
      </c>
      <c r="F148" s="1">
        <v>30.88</v>
      </c>
      <c r="G148">
        <v>63</v>
      </c>
      <c r="H148">
        <v>40214</v>
      </c>
      <c r="I148">
        <v>0</v>
      </c>
      <c r="J148">
        <v>0</v>
      </c>
      <c r="K148">
        <v>65</v>
      </c>
      <c r="L148">
        <v>31</v>
      </c>
      <c r="M148" s="1" t="s">
        <v>1644</v>
      </c>
      <c r="N148" s="1" t="s">
        <v>1644</v>
      </c>
    </row>
    <row r="149" spans="1:14" x14ac:dyDescent="0.25">
      <c r="A149">
        <v>148</v>
      </c>
      <c r="B149" s="1">
        <v>151083.09999999701</v>
      </c>
      <c r="C149" s="1">
        <v>994.8</v>
      </c>
      <c r="D149" s="1">
        <v>1.01</v>
      </c>
      <c r="E149" s="1">
        <v>17.510000000000002</v>
      </c>
      <c r="F149" s="1">
        <v>30.88</v>
      </c>
      <c r="G149">
        <v>85</v>
      </c>
      <c r="H149">
        <v>51554</v>
      </c>
      <c r="I149">
        <v>0</v>
      </c>
      <c r="J149">
        <v>0</v>
      </c>
      <c r="K149">
        <v>65</v>
      </c>
      <c r="L149">
        <v>31</v>
      </c>
      <c r="M149" s="1" t="s">
        <v>1644</v>
      </c>
      <c r="N149" s="1" t="s">
        <v>1644</v>
      </c>
    </row>
    <row r="150" spans="1:14" x14ac:dyDescent="0.25">
      <c r="A150">
        <v>149</v>
      </c>
      <c r="B150" s="1">
        <v>152083.59999999701</v>
      </c>
      <c r="C150" s="1">
        <v>990.5</v>
      </c>
      <c r="D150" s="1">
        <v>1.01</v>
      </c>
      <c r="E150" s="1">
        <v>9.44</v>
      </c>
      <c r="F150" s="1">
        <v>30.88</v>
      </c>
      <c r="G150">
        <v>66</v>
      </c>
      <c r="H150">
        <v>40834</v>
      </c>
      <c r="I150">
        <v>0</v>
      </c>
      <c r="J150">
        <v>0</v>
      </c>
      <c r="K150">
        <v>65</v>
      </c>
      <c r="L150">
        <v>31</v>
      </c>
      <c r="M150" s="1" t="s">
        <v>1644</v>
      </c>
      <c r="N150" s="1" t="s">
        <v>1644</v>
      </c>
    </row>
    <row r="151" spans="1:14" x14ac:dyDescent="0.25">
      <c r="A151">
        <v>150</v>
      </c>
      <c r="B151" s="1">
        <v>153084</v>
      </c>
      <c r="C151" s="1">
        <v>960.62</v>
      </c>
      <c r="D151" s="1">
        <v>1.04</v>
      </c>
      <c r="E151" s="1">
        <v>13.48</v>
      </c>
      <c r="F151" s="1">
        <v>30.88</v>
      </c>
      <c r="G151">
        <v>85</v>
      </c>
      <c r="H151">
        <v>51554</v>
      </c>
      <c r="I151">
        <v>0</v>
      </c>
      <c r="J151">
        <v>0</v>
      </c>
      <c r="K151">
        <v>65</v>
      </c>
      <c r="L151">
        <v>31</v>
      </c>
      <c r="M151" s="1" t="s">
        <v>1644</v>
      </c>
      <c r="N151" s="1" t="s">
        <v>1644</v>
      </c>
    </row>
    <row r="152" spans="1:14" x14ac:dyDescent="0.25">
      <c r="A152">
        <v>151</v>
      </c>
      <c r="B152" s="1">
        <v>154084.89999999799</v>
      </c>
      <c r="C152" s="1">
        <v>1004.1</v>
      </c>
      <c r="D152" s="1">
        <v>1</v>
      </c>
      <c r="E152" s="1">
        <v>17.72</v>
      </c>
      <c r="F152" s="1">
        <v>30.88</v>
      </c>
      <c r="G152">
        <v>76</v>
      </c>
      <c r="H152">
        <v>45266</v>
      </c>
      <c r="I152">
        <v>0</v>
      </c>
      <c r="J152">
        <v>0</v>
      </c>
      <c r="K152">
        <v>65</v>
      </c>
      <c r="L152">
        <v>31</v>
      </c>
      <c r="M152" s="1" t="s">
        <v>1644</v>
      </c>
      <c r="N152" s="1" t="s">
        <v>1644</v>
      </c>
    </row>
    <row r="153" spans="1:14" x14ac:dyDescent="0.25">
      <c r="A153">
        <v>152</v>
      </c>
      <c r="B153" s="1">
        <v>155085.69999999899</v>
      </c>
      <c r="C153" s="1">
        <v>968.23</v>
      </c>
      <c r="D153" s="1">
        <v>1.03</v>
      </c>
      <c r="E153" s="1">
        <v>10.01</v>
      </c>
      <c r="F153" s="1">
        <v>30.88</v>
      </c>
      <c r="G153">
        <v>72</v>
      </c>
      <c r="H153">
        <v>45532</v>
      </c>
      <c r="I153">
        <v>0</v>
      </c>
      <c r="J153">
        <v>0</v>
      </c>
      <c r="K153">
        <v>65</v>
      </c>
      <c r="L153">
        <v>31</v>
      </c>
      <c r="M153" s="1" t="s">
        <v>1644</v>
      </c>
      <c r="N153" s="1" t="s">
        <v>1644</v>
      </c>
    </row>
    <row r="154" spans="1:14" x14ac:dyDescent="0.25">
      <c r="A154">
        <v>153</v>
      </c>
      <c r="B154" s="1">
        <v>156086.29999999699</v>
      </c>
      <c r="C154" s="1">
        <v>982.41</v>
      </c>
      <c r="D154" s="1">
        <v>1.02</v>
      </c>
      <c r="E154" s="1">
        <v>12.23</v>
      </c>
      <c r="F154" s="1">
        <v>30.88</v>
      </c>
      <c r="G154">
        <v>75</v>
      </c>
      <c r="H154">
        <v>44577</v>
      </c>
      <c r="I154">
        <v>0</v>
      </c>
      <c r="J154">
        <v>0</v>
      </c>
      <c r="K154">
        <v>65</v>
      </c>
      <c r="L154">
        <v>31</v>
      </c>
      <c r="M154" s="1" t="s">
        <v>1644</v>
      </c>
      <c r="N154" s="1" t="s">
        <v>1644</v>
      </c>
    </row>
    <row r="155" spans="1:14" x14ac:dyDescent="0.25">
      <c r="A155">
        <v>154</v>
      </c>
      <c r="B155" s="1">
        <v>157087</v>
      </c>
      <c r="C155" s="1">
        <v>965.32</v>
      </c>
      <c r="D155" s="1">
        <v>1.04</v>
      </c>
      <c r="E155" s="1">
        <v>16.71</v>
      </c>
      <c r="F155" s="1">
        <v>30.88</v>
      </c>
      <c r="G155">
        <v>69</v>
      </c>
      <c r="H155">
        <v>46758</v>
      </c>
      <c r="I155">
        <v>0</v>
      </c>
      <c r="J155">
        <v>0</v>
      </c>
      <c r="K155">
        <v>65</v>
      </c>
      <c r="L155">
        <v>31</v>
      </c>
      <c r="M155" s="1" t="s">
        <v>1644</v>
      </c>
      <c r="N155" s="1" t="s">
        <v>1644</v>
      </c>
    </row>
    <row r="156" spans="1:14" x14ac:dyDescent="0.25">
      <c r="A156">
        <v>155</v>
      </c>
      <c r="B156" s="1">
        <v>158087.5</v>
      </c>
      <c r="C156" s="1">
        <v>987.51</v>
      </c>
      <c r="D156" s="1">
        <v>1.01</v>
      </c>
      <c r="E156" s="1">
        <v>14.93</v>
      </c>
      <c r="F156" s="1">
        <v>30.88</v>
      </c>
      <c r="G156">
        <v>80</v>
      </c>
      <c r="H156">
        <v>50610</v>
      </c>
      <c r="I156">
        <v>0</v>
      </c>
      <c r="J156">
        <v>0</v>
      </c>
      <c r="K156">
        <v>65</v>
      </c>
      <c r="L156">
        <v>31</v>
      </c>
      <c r="M156" s="1" t="s">
        <v>1644</v>
      </c>
      <c r="N156" s="1" t="s">
        <v>1644</v>
      </c>
    </row>
    <row r="157" spans="1:14" x14ac:dyDescent="0.25">
      <c r="A157">
        <v>156</v>
      </c>
      <c r="B157" s="1">
        <v>159088.09999999701</v>
      </c>
      <c r="C157" s="1">
        <v>984.41</v>
      </c>
      <c r="D157" s="1">
        <v>1.02</v>
      </c>
      <c r="E157" s="1">
        <v>13.21</v>
      </c>
      <c r="F157" s="1">
        <v>30.88</v>
      </c>
      <c r="G157">
        <v>60</v>
      </c>
      <c r="H157">
        <v>37390</v>
      </c>
      <c r="I157">
        <v>0</v>
      </c>
      <c r="J157">
        <v>0</v>
      </c>
      <c r="K157">
        <v>65</v>
      </c>
      <c r="L157">
        <v>31</v>
      </c>
      <c r="M157" s="1" t="s">
        <v>1644</v>
      </c>
      <c r="N157" s="1" t="s">
        <v>1644</v>
      </c>
    </row>
    <row r="158" spans="1:14" x14ac:dyDescent="0.25">
      <c r="A158">
        <v>157</v>
      </c>
      <c r="B158" s="1">
        <v>160088.59999999701</v>
      </c>
      <c r="C158" s="1">
        <v>976.51</v>
      </c>
      <c r="D158" s="1">
        <v>1.02</v>
      </c>
      <c r="E158" s="1">
        <v>17.329999999999998</v>
      </c>
      <c r="F158" s="1">
        <v>30.88</v>
      </c>
      <c r="G158">
        <v>85</v>
      </c>
      <c r="H158">
        <v>51554</v>
      </c>
      <c r="I158">
        <v>0</v>
      </c>
      <c r="J158">
        <v>0</v>
      </c>
      <c r="K158">
        <v>65</v>
      </c>
      <c r="L158">
        <v>31</v>
      </c>
      <c r="M158" s="1" t="s">
        <v>1644</v>
      </c>
      <c r="N158" s="1" t="s">
        <v>1644</v>
      </c>
    </row>
    <row r="159" spans="1:14" x14ac:dyDescent="0.25">
      <c r="A159">
        <v>158</v>
      </c>
      <c r="B159" s="1">
        <v>161089.19999999899</v>
      </c>
      <c r="C159" s="1">
        <v>993.4</v>
      </c>
      <c r="D159" s="1">
        <v>1.01</v>
      </c>
      <c r="E159" s="1">
        <v>14.18</v>
      </c>
      <c r="F159" s="1">
        <v>30.88</v>
      </c>
      <c r="G159">
        <v>74</v>
      </c>
      <c r="H159">
        <v>44102</v>
      </c>
      <c r="I159">
        <v>0</v>
      </c>
      <c r="J159">
        <v>0</v>
      </c>
      <c r="K159">
        <v>65</v>
      </c>
      <c r="L159">
        <v>31</v>
      </c>
      <c r="M159" s="1" t="s">
        <v>1644</v>
      </c>
      <c r="N159" s="1" t="s">
        <v>1644</v>
      </c>
    </row>
    <row r="160" spans="1:14" x14ac:dyDescent="0.25">
      <c r="A160">
        <v>159</v>
      </c>
      <c r="B160" s="1">
        <v>162089.69999999899</v>
      </c>
      <c r="C160" s="1">
        <v>968.52</v>
      </c>
      <c r="D160" s="1">
        <v>1.03</v>
      </c>
      <c r="E160" s="1">
        <v>13.18</v>
      </c>
      <c r="F160" s="1">
        <v>30.88</v>
      </c>
      <c r="G160">
        <v>82</v>
      </c>
      <c r="H160">
        <v>51218</v>
      </c>
      <c r="I160">
        <v>0</v>
      </c>
      <c r="J160">
        <v>0</v>
      </c>
      <c r="K160">
        <v>65</v>
      </c>
      <c r="L160">
        <v>31</v>
      </c>
      <c r="M160" s="1" t="s">
        <v>1644</v>
      </c>
      <c r="N160" s="1" t="s">
        <v>1644</v>
      </c>
    </row>
    <row r="161" spans="1:14" x14ac:dyDescent="0.25">
      <c r="A161">
        <v>160</v>
      </c>
      <c r="B161" s="1">
        <v>163089.79999999699</v>
      </c>
      <c r="C161" s="1">
        <v>991.9</v>
      </c>
      <c r="D161" s="1">
        <v>1.01</v>
      </c>
      <c r="E161" s="1">
        <v>15.94</v>
      </c>
      <c r="F161" s="1">
        <v>30.88</v>
      </c>
      <c r="G161">
        <v>76</v>
      </c>
      <c r="H161">
        <v>45510</v>
      </c>
      <c r="I161">
        <v>0</v>
      </c>
      <c r="J161">
        <v>0</v>
      </c>
      <c r="K161">
        <v>65</v>
      </c>
      <c r="L161">
        <v>31</v>
      </c>
      <c r="M161" s="1" t="s">
        <v>1644</v>
      </c>
      <c r="N161" s="1" t="s">
        <v>1644</v>
      </c>
    </row>
    <row r="162" spans="1:14" x14ac:dyDescent="0.25">
      <c r="A162">
        <v>161</v>
      </c>
      <c r="B162" s="1">
        <v>164089.89999999799</v>
      </c>
      <c r="C162" s="1">
        <v>975.9</v>
      </c>
      <c r="D162" s="1">
        <v>1.02</v>
      </c>
      <c r="E162" s="1">
        <v>15.99</v>
      </c>
      <c r="F162" s="1">
        <v>30.88</v>
      </c>
      <c r="G162">
        <v>73</v>
      </c>
      <c r="H162">
        <v>48014</v>
      </c>
      <c r="I162">
        <v>0</v>
      </c>
      <c r="J162">
        <v>0</v>
      </c>
      <c r="K162">
        <v>65</v>
      </c>
      <c r="L162">
        <v>31</v>
      </c>
      <c r="M162" s="1" t="s">
        <v>1644</v>
      </c>
      <c r="N162" s="1" t="s">
        <v>1644</v>
      </c>
    </row>
    <row r="163" spans="1:14" x14ac:dyDescent="0.25">
      <c r="A163">
        <v>162</v>
      </c>
      <c r="B163" s="1">
        <v>165090</v>
      </c>
      <c r="C163" s="1">
        <v>996.9</v>
      </c>
      <c r="D163" s="1">
        <v>1</v>
      </c>
      <c r="E163" s="1">
        <v>13.14</v>
      </c>
      <c r="F163" s="1">
        <v>30.88</v>
      </c>
      <c r="G163">
        <v>77</v>
      </c>
      <c r="H163">
        <v>47600</v>
      </c>
      <c r="I163">
        <v>0</v>
      </c>
      <c r="J163">
        <v>0</v>
      </c>
      <c r="K163">
        <v>65</v>
      </c>
      <c r="L163">
        <v>31</v>
      </c>
      <c r="M163" s="1" t="s">
        <v>1644</v>
      </c>
      <c r="N163" s="1" t="s">
        <v>1644</v>
      </c>
    </row>
    <row r="164" spans="1:14" x14ac:dyDescent="0.25">
      <c r="A164">
        <v>163</v>
      </c>
      <c r="B164" s="1">
        <v>166090.5</v>
      </c>
      <c r="C164" s="1">
        <v>984.51</v>
      </c>
      <c r="D164" s="1">
        <v>1.02</v>
      </c>
      <c r="E164" s="1">
        <v>18.350000000000001</v>
      </c>
      <c r="F164" s="1">
        <v>30.88</v>
      </c>
      <c r="G164">
        <v>63</v>
      </c>
      <c r="H164">
        <v>40214</v>
      </c>
      <c r="I164">
        <v>0</v>
      </c>
      <c r="J164">
        <v>0</v>
      </c>
      <c r="K164">
        <v>65</v>
      </c>
      <c r="L164">
        <v>31</v>
      </c>
      <c r="M164" s="1" t="s">
        <v>1644</v>
      </c>
      <c r="N164" s="1" t="s">
        <v>1644</v>
      </c>
    </row>
    <row r="165" spans="1:14" x14ac:dyDescent="0.25">
      <c r="A165">
        <v>164</v>
      </c>
      <c r="B165" s="1">
        <v>167090.79999999699</v>
      </c>
      <c r="C165" s="1">
        <v>986.7</v>
      </c>
      <c r="D165" s="1">
        <v>1.01</v>
      </c>
      <c r="E165" s="1">
        <v>16.12</v>
      </c>
      <c r="F165" s="1">
        <v>30.88</v>
      </c>
      <c r="G165">
        <v>85</v>
      </c>
      <c r="H165">
        <v>51554</v>
      </c>
      <c r="I165">
        <v>0</v>
      </c>
      <c r="J165">
        <v>0</v>
      </c>
      <c r="K165">
        <v>65</v>
      </c>
      <c r="L165">
        <v>31</v>
      </c>
      <c r="M165" s="1" t="s">
        <v>1644</v>
      </c>
      <c r="N165" s="1" t="s">
        <v>1644</v>
      </c>
    </row>
    <row r="166" spans="1:14" x14ac:dyDescent="0.25">
      <c r="A166">
        <v>165</v>
      </c>
      <c r="B166" s="1">
        <v>168091.39999999799</v>
      </c>
      <c r="C166" s="1">
        <v>997.4</v>
      </c>
      <c r="D166" s="1">
        <v>1</v>
      </c>
      <c r="E166" s="1">
        <v>13.98</v>
      </c>
      <c r="F166" s="1">
        <v>30.88</v>
      </c>
      <c r="G166">
        <v>73</v>
      </c>
      <c r="H166">
        <v>43754</v>
      </c>
      <c r="I166">
        <v>0</v>
      </c>
      <c r="J166">
        <v>0</v>
      </c>
      <c r="K166">
        <v>65</v>
      </c>
      <c r="L166">
        <v>31</v>
      </c>
      <c r="M166" s="1" t="s">
        <v>1644</v>
      </c>
      <c r="N166" s="1" t="s">
        <v>1644</v>
      </c>
    </row>
    <row r="167" spans="1:14" x14ac:dyDescent="0.25">
      <c r="A167">
        <v>166</v>
      </c>
      <c r="B167" s="1">
        <v>169092.09999999701</v>
      </c>
      <c r="C167" s="1">
        <v>978.32</v>
      </c>
      <c r="D167" s="1">
        <v>1.02</v>
      </c>
      <c r="E167" s="1">
        <v>14.21</v>
      </c>
      <c r="F167" s="1">
        <v>30.88</v>
      </c>
      <c r="G167">
        <v>82</v>
      </c>
      <c r="H167">
        <v>51218</v>
      </c>
      <c r="I167">
        <v>0</v>
      </c>
      <c r="J167">
        <v>0</v>
      </c>
      <c r="K167">
        <v>65</v>
      </c>
      <c r="L167">
        <v>31</v>
      </c>
      <c r="M167" s="1" t="s">
        <v>1644</v>
      </c>
      <c r="N167" s="1" t="s">
        <v>1644</v>
      </c>
    </row>
    <row r="168" spans="1:14" x14ac:dyDescent="0.25">
      <c r="A168">
        <v>167</v>
      </c>
      <c r="B168" s="1">
        <v>170092.59999999701</v>
      </c>
      <c r="C168" s="1">
        <v>1001.5</v>
      </c>
      <c r="D168" s="1">
        <v>1</v>
      </c>
      <c r="E168" s="1">
        <v>11.74</v>
      </c>
      <c r="F168" s="1">
        <v>30.88</v>
      </c>
      <c r="G168">
        <v>76</v>
      </c>
      <c r="H168">
        <v>45510</v>
      </c>
      <c r="I168">
        <v>0</v>
      </c>
      <c r="J168">
        <v>0</v>
      </c>
      <c r="K168">
        <v>65</v>
      </c>
      <c r="L168">
        <v>31</v>
      </c>
      <c r="M168" s="1" t="s">
        <v>1644</v>
      </c>
      <c r="N168" s="1" t="s">
        <v>1644</v>
      </c>
    </row>
    <row r="169" spans="1:14" x14ac:dyDescent="0.25">
      <c r="A169">
        <v>168</v>
      </c>
      <c r="B169" s="1">
        <v>171093</v>
      </c>
      <c r="C169" s="1">
        <v>971.61</v>
      </c>
      <c r="D169" s="1">
        <v>1.03</v>
      </c>
      <c r="E169" s="1">
        <v>17.12</v>
      </c>
      <c r="F169" s="1">
        <v>30.88</v>
      </c>
      <c r="G169">
        <v>71</v>
      </c>
      <c r="H169">
        <v>47094</v>
      </c>
      <c r="I169">
        <v>0</v>
      </c>
      <c r="J169">
        <v>0</v>
      </c>
      <c r="K169">
        <v>65</v>
      </c>
      <c r="L169">
        <v>31</v>
      </c>
      <c r="M169" s="1" t="s">
        <v>1644</v>
      </c>
      <c r="N169" s="1" t="s">
        <v>1644</v>
      </c>
    </row>
    <row r="170" spans="1:14" x14ac:dyDescent="0.25">
      <c r="A170">
        <v>169</v>
      </c>
      <c r="B170" s="1">
        <v>172093.19999999899</v>
      </c>
      <c r="C170" s="1">
        <v>993.8</v>
      </c>
      <c r="D170" s="1">
        <v>1.01</v>
      </c>
      <c r="E170" s="1">
        <v>14.4</v>
      </c>
      <c r="F170" s="1">
        <v>30.88</v>
      </c>
      <c r="G170">
        <v>77</v>
      </c>
      <c r="H170">
        <v>47600</v>
      </c>
      <c r="I170">
        <v>0</v>
      </c>
      <c r="J170">
        <v>0</v>
      </c>
      <c r="K170">
        <v>65</v>
      </c>
      <c r="L170">
        <v>31</v>
      </c>
      <c r="M170" s="1" t="s">
        <v>1644</v>
      </c>
      <c r="N170" s="1" t="s">
        <v>1644</v>
      </c>
    </row>
    <row r="171" spans="1:14" x14ac:dyDescent="0.25">
      <c r="A171">
        <v>170</v>
      </c>
      <c r="B171" s="1">
        <v>173093.79999999699</v>
      </c>
      <c r="C171" s="1">
        <v>964.42</v>
      </c>
      <c r="D171" s="1">
        <v>1.04</v>
      </c>
      <c r="E171" s="1">
        <v>11.54</v>
      </c>
      <c r="F171" s="1">
        <v>30.88</v>
      </c>
      <c r="G171">
        <v>63</v>
      </c>
      <c r="H171">
        <v>40214</v>
      </c>
      <c r="I171">
        <v>0</v>
      </c>
      <c r="J171">
        <v>0</v>
      </c>
      <c r="K171">
        <v>65</v>
      </c>
      <c r="L171">
        <v>31</v>
      </c>
      <c r="M171" s="1" t="s">
        <v>1644</v>
      </c>
      <c r="N171" s="1" t="s">
        <v>1644</v>
      </c>
    </row>
    <row r="172" spans="1:14" x14ac:dyDescent="0.25">
      <c r="A172">
        <v>171</v>
      </c>
      <c r="B172" s="1">
        <v>174093.79999999699</v>
      </c>
      <c r="C172" s="1">
        <v>990</v>
      </c>
      <c r="D172" s="1">
        <v>1.01</v>
      </c>
      <c r="E172" s="1">
        <v>15.87</v>
      </c>
      <c r="F172" s="1">
        <v>30.88</v>
      </c>
      <c r="G172">
        <v>85</v>
      </c>
      <c r="H172">
        <v>51554</v>
      </c>
      <c r="I172">
        <v>0</v>
      </c>
      <c r="J172">
        <v>0</v>
      </c>
      <c r="K172">
        <v>65</v>
      </c>
      <c r="L172">
        <v>31</v>
      </c>
      <c r="M172" s="1" t="s">
        <v>1644</v>
      </c>
      <c r="N172" s="1" t="s">
        <v>1644</v>
      </c>
    </row>
    <row r="173" spans="1:14" x14ac:dyDescent="0.25">
      <c r="A173">
        <v>172</v>
      </c>
      <c r="B173" s="1">
        <v>175094.69999999899</v>
      </c>
      <c r="C173" s="1">
        <v>992.11</v>
      </c>
      <c r="D173" s="1">
        <v>1.01</v>
      </c>
      <c r="E173" s="1">
        <v>13.57</v>
      </c>
      <c r="F173" s="1">
        <v>30.88</v>
      </c>
      <c r="G173">
        <v>68</v>
      </c>
      <c r="H173">
        <v>41306</v>
      </c>
      <c r="I173">
        <v>0</v>
      </c>
      <c r="J173">
        <v>0</v>
      </c>
      <c r="K173">
        <v>65</v>
      </c>
      <c r="L173">
        <v>31</v>
      </c>
      <c r="M173" s="1" t="s">
        <v>1644</v>
      </c>
      <c r="N173" s="1" t="s">
        <v>1644</v>
      </c>
    </row>
    <row r="174" spans="1:14" x14ac:dyDescent="0.25">
      <c r="A174">
        <v>173</v>
      </c>
      <c r="B174" s="1">
        <v>176094.79999999699</v>
      </c>
      <c r="C174" s="1">
        <v>977.9</v>
      </c>
      <c r="D174" s="1">
        <v>1.02</v>
      </c>
      <c r="E174" s="1">
        <v>12.75</v>
      </c>
      <c r="F174" s="1">
        <v>30.88</v>
      </c>
      <c r="G174">
        <v>85</v>
      </c>
      <c r="H174">
        <v>51554</v>
      </c>
      <c r="I174">
        <v>0</v>
      </c>
      <c r="J174">
        <v>0</v>
      </c>
      <c r="K174">
        <v>65</v>
      </c>
      <c r="L174">
        <v>31</v>
      </c>
      <c r="M174" s="1" t="s">
        <v>1644</v>
      </c>
      <c r="N174" s="1" t="s">
        <v>1644</v>
      </c>
    </row>
    <row r="175" spans="1:14" x14ac:dyDescent="0.25">
      <c r="A175">
        <v>174</v>
      </c>
      <c r="B175" s="1">
        <v>177095.69999999899</v>
      </c>
      <c r="C175" s="1">
        <v>1003.1</v>
      </c>
      <c r="D175" s="1">
        <v>1</v>
      </c>
      <c r="E175" s="1">
        <v>16.97</v>
      </c>
      <c r="F175" s="1">
        <v>30.88</v>
      </c>
      <c r="G175">
        <v>76</v>
      </c>
      <c r="H175">
        <v>45510</v>
      </c>
      <c r="I175">
        <v>0</v>
      </c>
      <c r="J175">
        <v>0</v>
      </c>
      <c r="K175">
        <v>65</v>
      </c>
      <c r="L175">
        <v>31</v>
      </c>
      <c r="M175" s="1" t="s">
        <v>1644</v>
      </c>
      <c r="N175" s="1" t="s">
        <v>1644</v>
      </c>
    </row>
    <row r="176" spans="1:14" x14ac:dyDescent="0.25">
      <c r="A176">
        <v>175</v>
      </c>
      <c r="B176" s="1">
        <v>178096.5</v>
      </c>
      <c r="C176" s="1">
        <v>975.22</v>
      </c>
      <c r="D176" s="1">
        <v>1.03</v>
      </c>
      <c r="E176" s="1">
        <v>13.77</v>
      </c>
      <c r="F176" s="1">
        <v>30.88</v>
      </c>
      <c r="G176">
        <v>72</v>
      </c>
      <c r="H176">
        <v>45532</v>
      </c>
      <c r="I176">
        <v>0</v>
      </c>
      <c r="J176">
        <v>0</v>
      </c>
      <c r="K176">
        <v>65</v>
      </c>
      <c r="L176">
        <v>31</v>
      </c>
      <c r="M176" s="1" t="s">
        <v>1644</v>
      </c>
      <c r="N176" s="1" t="s">
        <v>1644</v>
      </c>
    </row>
    <row r="177" spans="1:14" x14ac:dyDescent="0.25">
      <c r="A177">
        <v>176</v>
      </c>
      <c r="B177" s="1">
        <v>179097.19999999899</v>
      </c>
      <c r="C177" s="1">
        <v>1003.3</v>
      </c>
      <c r="D177" s="1">
        <v>1</v>
      </c>
      <c r="E177" s="1">
        <v>11.31</v>
      </c>
      <c r="F177" s="1">
        <v>30.88</v>
      </c>
      <c r="G177">
        <v>77</v>
      </c>
      <c r="H177">
        <v>47600</v>
      </c>
      <c r="I177">
        <v>0</v>
      </c>
      <c r="J177">
        <v>0</v>
      </c>
      <c r="K177">
        <v>65</v>
      </c>
      <c r="L177">
        <v>31</v>
      </c>
      <c r="M177" s="1" t="s">
        <v>1644</v>
      </c>
      <c r="N177" s="1" t="s">
        <v>1644</v>
      </c>
    </row>
    <row r="178" spans="1:14" x14ac:dyDescent="0.25">
      <c r="A178">
        <v>177</v>
      </c>
      <c r="B178" s="1">
        <v>180097.39999999799</v>
      </c>
      <c r="C178" s="1">
        <v>984.8</v>
      </c>
      <c r="D178" s="1">
        <v>1.02</v>
      </c>
      <c r="E178" s="1">
        <v>16.43</v>
      </c>
      <c r="F178" s="1">
        <v>30.88</v>
      </c>
      <c r="G178">
        <v>61</v>
      </c>
      <c r="H178">
        <v>39686</v>
      </c>
      <c r="I178">
        <v>0</v>
      </c>
      <c r="J178">
        <v>0</v>
      </c>
      <c r="K178">
        <v>65</v>
      </c>
      <c r="L178">
        <v>31</v>
      </c>
      <c r="M178" s="1" t="s">
        <v>1644</v>
      </c>
      <c r="N178" s="1" t="s">
        <v>1644</v>
      </c>
    </row>
    <row r="179" spans="1:14" x14ac:dyDescent="0.25">
      <c r="A179">
        <v>178</v>
      </c>
      <c r="B179" s="1">
        <v>181097.79999999699</v>
      </c>
      <c r="C179" s="1">
        <v>985.61</v>
      </c>
      <c r="D179" s="1">
        <v>1.01</v>
      </c>
      <c r="E179" s="1">
        <v>14.43</v>
      </c>
      <c r="F179" s="1">
        <v>30.88</v>
      </c>
      <c r="G179">
        <v>85</v>
      </c>
      <c r="H179">
        <v>51554</v>
      </c>
      <c r="I179">
        <v>0</v>
      </c>
      <c r="J179">
        <v>0</v>
      </c>
      <c r="K179">
        <v>65</v>
      </c>
      <c r="L179">
        <v>31</v>
      </c>
      <c r="M179" s="1" t="s">
        <v>1644</v>
      </c>
      <c r="N179" s="1" t="s">
        <v>1644</v>
      </c>
    </row>
    <row r="180" spans="1:14" x14ac:dyDescent="0.25">
      <c r="A180">
        <v>179</v>
      </c>
      <c r="B180" s="1">
        <v>182098.79999999699</v>
      </c>
      <c r="C180" s="1">
        <v>992.01</v>
      </c>
      <c r="D180" s="1">
        <v>1.01</v>
      </c>
      <c r="E180" s="1">
        <v>11.8</v>
      </c>
      <c r="F180" s="1">
        <v>30.88</v>
      </c>
      <c r="G180">
        <v>73</v>
      </c>
      <c r="H180">
        <v>43754</v>
      </c>
      <c r="I180">
        <v>0</v>
      </c>
      <c r="J180">
        <v>0</v>
      </c>
      <c r="K180">
        <v>65</v>
      </c>
      <c r="L180">
        <v>31</v>
      </c>
      <c r="M180" s="1" t="s">
        <v>1644</v>
      </c>
      <c r="N180" s="1" t="s">
        <v>1644</v>
      </c>
    </row>
    <row r="181" spans="1:14" x14ac:dyDescent="0.25">
      <c r="A181">
        <v>180</v>
      </c>
      <c r="B181" s="1">
        <v>183099.59999999701</v>
      </c>
      <c r="C181" s="1">
        <v>961.23</v>
      </c>
      <c r="D181" s="1">
        <v>1.04</v>
      </c>
      <c r="E181" s="1">
        <v>16.32</v>
      </c>
      <c r="F181" s="1">
        <v>30.88</v>
      </c>
      <c r="G181">
        <v>85</v>
      </c>
      <c r="H181">
        <v>51554</v>
      </c>
      <c r="I181">
        <v>0</v>
      </c>
      <c r="J181">
        <v>0</v>
      </c>
      <c r="K181">
        <v>65</v>
      </c>
      <c r="L181">
        <v>31</v>
      </c>
      <c r="M181" s="1" t="s">
        <v>1644</v>
      </c>
      <c r="N181" s="1" t="s">
        <v>1644</v>
      </c>
    </row>
    <row r="182" spans="1:14" x14ac:dyDescent="0.25">
      <c r="A182">
        <v>181</v>
      </c>
      <c r="B182" s="1">
        <v>184100.59999999701</v>
      </c>
      <c r="C182" s="1">
        <v>837.16</v>
      </c>
      <c r="D182" s="1">
        <v>1.19</v>
      </c>
      <c r="E182" s="1">
        <v>15.09</v>
      </c>
      <c r="F182" s="1">
        <v>30.88</v>
      </c>
      <c r="G182">
        <v>59</v>
      </c>
      <c r="H182">
        <v>34908</v>
      </c>
      <c r="I182">
        <v>0</v>
      </c>
      <c r="J182">
        <v>0</v>
      </c>
      <c r="K182">
        <v>65</v>
      </c>
      <c r="L182">
        <v>31</v>
      </c>
      <c r="M182" s="1" t="s">
        <v>1644</v>
      </c>
      <c r="N182" s="1" t="s">
        <v>1644</v>
      </c>
    </row>
    <row r="183" spans="1:14" x14ac:dyDescent="0.25">
      <c r="A183">
        <v>182</v>
      </c>
      <c r="B183" s="1">
        <v>185101.29999999699</v>
      </c>
      <c r="C183" s="1">
        <v>769.46</v>
      </c>
      <c r="D183" s="1">
        <v>1.3</v>
      </c>
      <c r="E183" s="1">
        <v>13.45</v>
      </c>
      <c r="F183" s="1">
        <v>30.88</v>
      </c>
      <c r="G183">
        <v>76</v>
      </c>
      <c r="H183">
        <v>45266</v>
      </c>
      <c r="I183">
        <v>0</v>
      </c>
      <c r="J183">
        <v>0</v>
      </c>
      <c r="K183">
        <v>65</v>
      </c>
      <c r="L183">
        <v>31</v>
      </c>
      <c r="M183" s="1" t="s">
        <v>1644</v>
      </c>
      <c r="N183" s="1" t="s">
        <v>1644</v>
      </c>
    </row>
    <row r="184" spans="1:14" x14ac:dyDescent="0.25">
      <c r="A184">
        <v>183</v>
      </c>
      <c r="B184" s="1">
        <v>186102.29999999699</v>
      </c>
      <c r="C184" s="1">
        <v>814.19</v>
      </c>
      <c r="D184" s="1">
        <v>1.23</v>
      </c>
      <c r="E184" s="1">
        <v>17.43</v>
      </c>
      <c r="F184" s="1">
        <v>30.88</v>
      </c>
      <c r="G184">
        <v>85</v>
      </c>
      <c r="H184">
        <v>51554</v>
      </c>
      <c r="I184">
        <v>0</v>
      </c>
      <c r="J184">
        <v>0</v>
      </c>
      <c r="K184">
        <v>65</v>
      </c>
      <c r="L184">
        <v>31</v>
      </c>
      <c r="M184" s="1" t="s">
        <v>1644</v>
      </c>
      <c r="N184" s="1" t="s">
        <v>1644</v>
      </c>
    </row>
    <row r="185" spans="1:14" x14ac:dyDescent="0.25">
      <c r="A185">
        <v>184</v>
      </c>
      <c r="B185" s="1">
        <v>187103.69999999899</v>
      </c>
      <c r="C185" s="1">
        <v>900.74</v>
      </c>
      <c r="D185" s="1">
        <v>1.1100000000000001</v>
      </c>
      <c r="E185" s="1">
        <v>9.33</v>
      </c>
      <c r="F185" s="1">
        <v>30.88</v>
      </c>
      <c r="G185">
        <v>63</v>
      </c>
      <c r="H185">
        <v>40214</v>
      </c>
      <c r="I185">
        <v>0</v>
      </c>
      <c r="J185">
        <v>0</v>
      </c>
      <c r="K185">
        <v>65</v>
      </c>
      <c r="L185">
        <v>31</v>
      </c>
      <c r="M185" s="1" t="s">
        <v>1644</v>
      </c>
      <c r="N185" s="1" t="s">
        <v>1644</v>
      </c>
    </row>
    <row r="186" spans="1:14" x14ac:dyDescent="0.25">
      <c r="A186">
        <v>185</v>
      </c>
      <c r="B186" s="1">
        <v>188104.69999999899</v>
      </c>
      <c r="C186" s="1">
        <v>918.08</v>
      </c>
      <c r="D186" s="1">
        <v>1.0900000000000001</v>
      </c>
      <c r="E186" s="1">
        <v>13.58</v>
      </c>
      <c r="F186" s="1">
        <v>30.88</v>
      </c>
      <c r="G186">
        <v>77</v>
      </c>
      <c r="H186">
        <v>47600</v>
      </c>
      <c r="I186">
        <v>0</v>
      </c>
      <c r="J186">
        <v>0</v>
      </c>
      <c r="K186">
        <v>65</v>
      </c>
      <c r="L186">
        <v>31</v>
      </c>
      <c r="M186" s="1" t="s">
        <v>1644</v>
      </c>
      <c r="N186" s="1" t="s">
        <v>1644</v>
      </c>
    </row>
    <row r="187" spans="1:14" x14ac:dyDescent="0.25">
      <c r="A187">
        <v>186</v>
      </c>
      <c r="B187" s="1">
        <v>189105</v>
      </c>
      <c r="C187" s="1">
        <v>875.74</v>
      </c>
      <c r="D187" s="1">
        <v>1.1399999999999999</v>
      </c>
      <c r="E187" s="1">
        <v>17.190000000000001</v>
      </c>
      <c r="F187" s="1">
        <v>30.88</v>
      </c>
      <c r="G187">
        <v>72</v>
      </c>
      <c r="H187">
        <v>45532</v>
      </c>
      <c r="I187">
        <v>0</v>
      </c>
      <c r="J187">
        <v>0</v>
      </c>
      <c r="K187">
        <v>65</v>
      </c>
      <c r="L187">
        <v>31</v>
      </c>
      <c r="M187" s="1" t="s">
        <v>1644</v>
      </c>
      <c r="N187" s="1" t="s">
        <v>1644</v>
      </c>
    </row>
    <row r="188" spans="1:14" x14ac:dyDescent="0.25">
      <c r="A188">
        <v>187</v>
      </c>
      <c r="B188" s="1">
        <v>190105.89999999799</v>
      </c>
      <c r="C188" s="1">
        <v>933.16</v>
      </c>
      <c r="D188" s="1">
        <v>1.07</v>
      </c>
      <c r="E188" s="1">
        <v>15.31</v>
      </c>
      <c r="F188" s="1">
        <v>30.88</v>
      </c>
      <c r="G188">
        <v>76</v>
      </c>
      <c r="H188">
        <v>45510</v>
      </c>
      <c r="I188">
        <v>0</v>
      </c>
      <c r="J188">
        <v>0</v>
      </c>
      <c r="K188">
        <v>65</v>
      </c>
      <c r="L188">
        <v>31</v>
      </c>
      <c r="M188" s="1" t="s">
        <v>1644</v>
      </c>
      <c r="N188" s="1" t="s">
        <v>1644</v>
      </c>
    </row>
    <row r="189" spans="1:14" x14ac:dyDescent="0.25">
      <c r="A189">
        <v>188</v>
      </c>
      <c r="B189" s="1">
        <v>191106.39999999799</v>
      </c>
      <c r="C189" s="1">
        <v>876.56</v>
      </c>
      <c r="D189" s="1">
        <v>1.1399999999999999</v>
      </c>
      <c r="E189" s="1">
        <v>13.11</v>
      </c>
      <c r="F189" s="1">
        <v>30.88</v>
      </c>
      <c r="G189">
        <v>82</v>
      </c>
      <c r="H189">
        <v>51218</v>
      </c>
      <c r="I189">
        <v>0</v>
      </c>
      <c r="J189">
        <v>0</v>
      </c>
      <c r="K189">
        <v>65</v>
      </c>
      <c r="L189">
        <v>31</v>
      </c>
      <c r="M189" s="1" t="s">
        <v>1644</v>
      </c>
      <c r="N189" s="1" t="s">
        <v>1644</v>
      </c>
    </row>
    <row r="190" spans="1:14" x14ac:dyDescent="0.25">
      <c r="A190">
        <v>189</v>
      </c>
      <c r="B190" s="1">
        <v>192107.79999999699</v>
      </c>
      <c r="C190" s="1">
        <v>928.7</v>
      </c>
      <c r="D190" s="1">
        <v>1.08</v>
      </c>
      <c r="E190" s="1">
        <v>17.059999999999999</v>
      </c>
      <c r="F190" s="1">
        <v>30.88</v>
      </c>
      <c r="G190">
        <v>73</v>
      </c>
      <c r="H190">
        <v>43724</v>
      </c>
      <c r="I190">
        <v>0</v>
      </c>
      <c r="J190">
        <v>0</v>
      </c>
      <c r="K190">
        <v>65</v>
      </c>
      <c r="L190">
        <v>31</v>
      </c>
      <c r="M190" s="1" t="s">
        <v>1644</v>
      </c>
      <c r="N190" s="1" t="s">
        <v>1644</v>
      </c>
    </row>
    <row r="191" spans="1:14" x14ac:dyDescent="0.25">
      <c r="A191">
        <v>190</v>
      </c>
      <c r="B191" s="1">
        <v>193108.09999999701</v>
      </c>
      <c r="C191" s="1">
        <v>871.74</v>
      </c>
      <c r="D191" s="1">
        <v>1.1499999999999999</v>
      </c>
      <c r="E191" s="1">
        <v>13.47</v>
      </c>
      <c r="F191" s="1">
        <v>30.88</v>
      </c>
      <c r="G191">
        <v>85</v>
      </c>
      <c r="H191">
        <v>51554</v>
      </c>
      <c r="I191">
        <v>0</v>
      </c>
      <c r="J191">
        <v>0</v>
      </c>
      <c r="K191">
        <v>65</v>
      </c>
      <c r="L191">
        <v>31</v>
      </c>
      <c r="M191" s="1" t="s">
        <v>1644</v>
      </c>
      <c r="N191" s="1" t="s">
        <v>1644</v>
      </c>
    </row>
    <row r="192" spans="1:14" x14ac:dyDescent="0.25">
      <c r="A192">
        <v>191</v>
      </c>
      <c r="B192" s="1">
        <v>194109.39999999799</v>
      </c>
      <c r="C192" s="1">
        <v>906.82</v>
      </c>
      <c r="D192" s="1">
        <v>1.1000000000000001</v>
      </c>
      <c r="E192" s="1">
        <v>11.15</v>
      </c>
      <c r="F192" s="1">
        <v>30.88</v>
      </c>
      <c r="G192">
        <v>60</v>
      </c>
      <c r="H192">
        <v>37390</v>
      </c>
      <c r="I192">
        <v>0</v>
      </c>
      <c r="J192">
        <v>0</v>
      </c>
      <c r="K192">
        <v>65</v>
      </c>
      <c r="L192">
        <v>31</v>
      </c>
      <c r="M192" s="1" t="s">
        <v>1644</v>
      </c>
      <c r="N192" s="1" t="s">
        <v>1644</v>
      </c>
    </row>
    <row r="193" spans="1:14" x14ac:dyDescent="0.25">
      <c r="A193">
        <v>192</v>
      </c>
      <c r="B193" s="1">
        <v>195110.79999999699</v>
      </c>
      <c r="C193" s="1">
        <v>969.64</v>
      </c>
      <c r="D193" s="1">
        <v>1.03</v>
      </c>
      <c r="E193" s="1">
        <v>14.62</v>
      </c>
      <c r="F193" s="1">
        <v>30.88</v>
      </c>
      <c r="G193">
        <v>85</v>
      </c>
      <c r="H193">
        <v>51554</v>
      </c>
      <c r="I193">
        <v>0</v>
      </c>
      <c r="J193">
        <v>0</v>
      </c>
      <c r="K193">
        <v>65</v>
      </c>
      <c r="L193">
        <v>31</v>
      </c>
      <c r="M193" s="1" t="s">
        <v>1644</v>
      </c>
      <c r="N193" s="1" t="s">
        <v>1644</v>
      </c>
    </row>
    <row r="194" spans="1:14" x14ac:dyDescent="0.25">
      <c r="A194">
        <v>193</v>
      </c>
      <c r="B194" s="1">
        <v>196111.29999999699</v>
      </c>
      <c r="C194" s="1">
        <v>986.51</v>
      </c>
      <c r="D194" s="1">
        <v>1.01</v>
      </c>
      <c r="E194" s="1">
        <v>17.86</v>
      </c>
      <c r="F194" s="1">
        <v>30.88</v>
      </c>
      <c r="G194">
        <v>73</v>
      </c>
      <c r="H194">
        <v>43754</v>
      </c>
      <c r="I194">
        <v>0</v>
      </c>
      <c r="J194">
        <v>0</v>
      </c>
      <c r="K194">
        <v>65</v>
      </c>
      <c r="L194">
        <v>31</v>
      </c>
      <c r="M194" s="1" t="s">
        <v>1644</v>
      </c>
      <c r="N194" s="1" t="s">
        <v>1644</v>
      </c>
    </row>
    <row r="195" spans="1:14" x14ac:dyDescent="0.25">
      <c r="A195">
        <v>194</v>
      </c>
      <c r="B195" s="1">
        <v>197112.29999999699</v>
      </c>
      <c r="C195" s="1">
        <v>969.03</v>
      </c>
      <c r="D195" s="1">
        <v>1.03</v>
      </c>
      <c r="E195" s="1">
        <v>10.17</v>
      </c>
      <c r="F195" s="1">
        <v>30.88</v>
      </c>
      <c r="G195">
        <v>85</v>
      </c>
      <c r="H195">
        <v>51554</v>
      </c>
      <c r="I195">
        <v>0</v>
      </c>
      <c r="J195">
        <v>0</v>
      </c>
      <c r="K195">
        <v>65</v>
      </c>
      <c r="L195">
        <v>31</v>
      </c>
      <c r="M195" s="1" t="s">
        <v>1644</v>
      </c>
      <c r="N195" s="1" t="s">
        <v>1644</v>
      </c>
    </row>
    <row r="196" spans="1:14" x14ac:dyDescent="0.25">
      <c r="A196">
        <v>195</v>
      </c>
      <c r="B196" s="1">
        <v>198112.79999999699</v>
      </c>
      <c r="C196" s="1">
        <v>994.5</v>
      </c>
      <c r="D196" s="1">
        <v>1.01</v>
      </c>
      <c r="E196" s="1">
        <v>13.46</v>
      </c>
      <c r="F196" s="1">
        <v>30.88</v>
      </c>
      <c r="G196">
        <v>75</v>
      </c>
      <c r="H196">
        <v>45362</v>
      </c>
      <c r="I196">
        <v>0</v>
      </c>
      <c r="J196">
        <v>0</v>
      </c>
      <c r="K196">
        <v>65</v>
      </c>
      <c r="L196">
        <v>31</v>
      </c>
      <c r="M196" s="1" t="s">
        <v>1644</v>
      </c>
      <c r="N196" s="1" t="s">
        <v>1644</v>
      </c>
    </row>
    <row r="197" spans="1:14" x14ac:dyDescent="0.25">
      <c r="A197">
        <v>196</v>
      </c>
      <c r="B197" s="1">
        <v>199113.39999999799</v>
      </c>
      <c r="C197" s="1">
        <v>975.41</v>
      </c>
      <c r="D197" s="1">
        <v>1.03</v>
      </c>
      <c r="E197" s="1">
        <v>19.2</v>
      </c>
      <c r="F197" s="1">
        <v>30.88</v>
      </c>
      <c r="G197">
        <v>72</v>
      </c>
      <c r="H197">
        <v>45532</v>
      </c>
      <c r="I197">
        <v>0</v>
      </c>
      <c r="J197">
        <v>0</v>
      </c>
      <c r="K197">
        <v>65</v>
      </c>
      <c r="L197">
        <v>31</v>
      </c>
      <c r="M197" s="1" t="s">
        <v>1644</v>
      </c>
      <c r="N197" s="1" t="s">
        <v>1644</v>
      </c>
    </row>
    <row r="198" spans="1:14" x14ac:dyDescent="0.25">
      <c r="A198">
        <v>197</v>
      </c>
      <c r="B198" s="1">
        <v>200113.5</v>
      </c>
      <c r="C198" s="1">
        <v>994.9</v>
      </c>
      <c r="D198" s="1">
        <v>1.01</v>
      </c>
      <c r="E198" s="1">
        <v>16.010000000000002</v>
      </c>
      <c r="F198" s="1">
        <v>30.88</v>
      </c>
      <c r="G198">
        <v>76</v>
      </c>
      <c r="H198">
        <v>46667</v>
      </c>
      <c r="I198">
        <v>0</v>
      </c>
      <c r="J198">
        <v>0</v>
      </c>
      <c r="K198">
        <v>65</v>
      </c>
      <c r="L198">
        <v>31</v>
      </c>
      <c r="M198" s="1" t="s">
        <v>1644</v>
      </c>
      <c r="N198" s="1" t="s">
        <v>1644</v>
      </c>
    </row>
    <row r="199" spans="1:14" x14ac:dyDescent="0.25">
      <c r="A199">
        <v>198</v>
      </c>
      <c r="B199" s="1">
        <v>201113.69999999899</v>
      </c>
      <c r="C199" s="1">
        <v>976.8</v>
      </c>
      <c r="D199" s="1">
        <v>1.02</v>
      </c>
      <c r="E199" s="1">
        <v>14.42</v>
      </c>
      <c r="F199" s="1">
        <v>30.88</v>
      </c>
      <c r="G199">
        <v>63</v>
      </c>
      <c r="H199">
        <v>40214</v>
      </c>
      <c r="I199">
        <v>0</v>
      </c>
      <c r="J199">
        <v>0</v>
      </c>
      <c r="K199">
        <v>65</v>
      </c>
      <c r="L199">
        <v>31</v>
      </c>
      <c r="M199" s="1" t="s">
        <v>1644</v>
      </c>
      <c r="N199" s="1" t="s">
        <v>1644</v>
      </c>
    </row>
    <row r="200" spans="1:14" x14ac:dyDescent="0.25">
      <c r="A200">
        <v>199</v>
      </c>
      <c r="B200" s="1">
        <v>202113.79999999699</v>
      </c>
      <c r="C200" s="1">
        <v>970.9</v>
      </c>
      <c r="D200" s="1">
        <v>1.03</v>
      </c>
      <c r="E200" s="1">
        <v>16.79</v>
      </c>
      <c r="F200" s="1">
        <v>30.88</v>
      </c>
      <c r="G200">
        <v>83</v>
      </c>
      <c r="H200">
        <v>50706</v>
      </c>
      <c r="I200">
        <v>0</v>
      </c>
      <c r="J200">
        <v>0</v>
      </c>
      <c r="K200">
        <v>65</v>
      </c>
      <c r="L200">
        <v>31</v>
      </c>
      <c r="M200" s="1" t="s">
        <v>1644</v>
      </c>
      <c r="N200" s="1" t="s">
        <v>1644</v>
      </c>
    </row>
    <row r="201" spans="1:14" x14ac:dyDescent="0.25">
      <c r="A201">
        <v>200</v>
      </c>
      <c r="B201" s="1">
        <v>203114.39999999799</v>
      </c>
      <c r="C201" s="1">
        <v>973.42</v>
      </c>
      <c r="D201" s="1">
        <v>1.03</v>
      </c>
      <c r="E201" s="1">
        <v>14.42</v>
      </c>
      <c r="F201" s="1">
        <v>30.88</v>
      </c>
      <c r="G201">
        <v>61</v>
      </c>
      <c r="H201">
        <v>37874</v>
      </c>
      <c r="I201">
        <v>0</v>
      </c>
      <c r="J201">
        <v>0</v>
      </c>
      <c r="K201">
        <v>65</v>
      </c>
      <c r="L201">
        <v>31</v>
      </c>
      <c r="M201" s="1" t="s">
        <v>1644</v>
      </c>
      <c r="N201" s="1" t="s">
        <v>1644</v>
      </c>
    </row>
    <row r="202" spans="1:14" x14ac:dyDescent="0.25">
      <c r="A202">
        <v>201</v>
      </c>
      <c r="B202" s="1">
        <v>204114.79999999699</v>
      </c>
      <c r="C202" s="1">
        <v>977.61</v>
      </c>
      <c r="D202" s="1">
        <v>1.02</v>
      </c>
      <c r="E202" s="1">
        <v>12.65</v>
      </c>
      <c r="F202" s="1">
        <v>30.88</v>
      </c>
      <c r="G202">
        <v>85</v>
      </c>
      <c r="H202">
        <v>51554</v>
      </c>
      <c r="I202">
        <v>0</v>
      </c>
      <c r="J202">
        <v>0</v>
      </c>
      <c r="K202">
        <v>65</v>
      </c>
      <c r="L202">
        <v>31</v>
      </c>
      <c r="M202" s="1" t="s">
        <v>1644</v>
      </c>
      <c r="N202" s="1" t="s">
        <v>1644</v>
      </c>
    </row>
    <row r="203" spans="1:14" x14ac:dyDescent="0.25">
      <c r="A203">
        <v>202</v>
      </c>
      <c r="B203" s="1">
        <v>205115.39999999799</v>
      </c>
      <c r="C203" s="1">
        <v>994.4</v>
      </c>
      <c r="D203" s="1">
        <v>1.01</v>
      </c>
      <c r="E203" s="1">
        <v>16.36</v>
      </c>
      <c r="F203" s="1">
        <v>30.88</v>
      </c>
      <c r="G203">
        <v>73</v>
      </c>
      <c r="H203">
        <v>43724</v>
      </c>
      <c r="I203">
        <v>0</v>
      </c>
      <c r="J203">
        <v>0</v>
      </c>
      <c r="K203">
        <v>65</v>
      </c>
      <c r="L203">
        <v>31</v>
      </c>
      <c r="M203" s="1" t="s">
        <v>1644</v>
      </c>
      <c r="N203" s="1" t="s">
        <v>1644</v>
      </c>
    </row>
    <row r="204" spans="1:14" x14ac:dyDescent="0.25">
      <c r="A204">
        <v>203</v>
      </c>
      <c r="B204" s="1">
        <v>206116.19999999899</v>
      </c>
      <c r="C204" s="1">
        <v>969.22</v>
      </c>
      <c r="D204" s="1">
        <v>1.03</v>
      </c>
      <c r="E204" s="1">
        <v>16.22</v>
      </c>
      <c r="F204" s="1">
        <v>30.88</v>
      </c>
      <c r="G204">
        <v>74</v>
      </c>
      <c r="H204">
        <v>45580</v>
      </c>
      <c r="I204">
        <v>0</v>
      </c>
      <c r="J204">
        <v>0</v>
      </c>
      <c r="K204">
        <v>65</v>
      </c>
      <c r="L204">
        <v>31</v>
      </c>
      <c r="M204" s="1" t="s">
        <v>1644</v>
      </c>
      <c r="N204" s="1" t="s">
        <v>1644</v>
      </c>
    </row>
    <row r="205" spans="1:14" x14ac:dyDescent="0.25">
      <c r="A205">
        <v>204</v>
      </c>
      <c r="B205" s="1">
        <v>207116.69999999899</v>
      </c>
      <c r="C205" s="1">
        <v>996.5</v>
      </c>
      <c r="D205" s="1">
        <v>1</v>
      </c>
      <c r="E205" s="1">
        <v>13.07</v>
      </c>
      <c r="F205" s="1">
        <v>30.88</v>
      </c>
      <c r="G205">
        <v>76</v>
      </c>
      <c r="H205">
        <v>45510</v>
      </c>
      <c r="I205">
        <v>0</v>
      </c>
      <c r="J205">
        <v>0</v>
      </c>
      <c r="K205">
        <v>65</v>
      </c>
      <c r="L205">
        <v>31</v>
      </c>
      <c r="M205" s="1" t="s">
        <v>1644</v>
      </c>
      <c r="N205" s="1" t="s">
        <v>1644</v>
      </c>
    </row>
    <row r="206" spans="1:14" x14ac:dyDescent="0.25">
      <c r="A206">
        <v>205</v>
      </c>
      <c r="B206" s="1">
        <v>208117.39999999799</v>
      </c>
      <c r="C206" s="1">
        <v>971.32</v>
      </c>
      <c r="D206" s="1">
        <v>1.03</v>
      </c>
      <c r="E206" s="1">
        <v>11.81</v>
      </c>
      <c r="F206" s="1">
        <v>30.88</v>
      </c>
      <c r="G206">
        <v>71</v>
      </c>
      <c r="H206">
        <v>47094</v>
      </c>
      <c r="I206">
        <v>0</v>
      </c>
      <c r="J206">
        <v>0</v>
      </c>
      <c r="K206">
        <v>65</v>
      </c>
      <c r="L206">
        <v>31</v>
      </c>
      <c r="M206" s="1" t="s">
        <v>1644</v>
      </c>
      <c r="N206" s="1" t="s">
        <v>1644</v>
      </c>
    </row>
    <row r="207" spans="1:14" x14ac:dyDescent="0.25">
      <c r="A207">
        <v>206</v>
      </c>
      <c r="B207" s="1">
        <v>209118</v>
      </c>
      <c r="C207" s="1">
        <v>877.47</v>
      </c>
      <c r="D207" s="1">
        <v>1.1399999999999999</v>
      </c>
      <c r="E207" s="1">
        <v>11.66</v>
      </c>
      <c r="F207" s="1">
        <v>30.88</v>
      </c>
      <c r="G207">
        <v>75</v>
      </c>
      <c r="H207">
        <v>45362</v>
      </c>
      <c r="I207">
        <v>0</v>
      </c>
      <c r="J207">
        <v>0</v>
      </c>
      <c r="K207">
        <v>65</v>
      </c>
      <c r="L207">
        <v>31</v>
      </c>
      <c r="M207" s="1" t="s">
        <v>1644</v>
      </c>
      <c r="N207" s="1" t="s">
        <v>1644</v>
      </c>
    </row>
    <row r="208" spans="1:14" x14ac:dyDescent="0.25">
      <c r="A208">
        <v>207</v>
      </c>
      <c r="B208" s="1">
        <v>210118.69999999899</v>
      </c>
      <c r="C208" s="1">
        <v>976.32</v>
      </c>
      <c r="D208" s="1">
        <v>1.02</v>
      </c>
      <c r="E208" s="1">
        <v>17.559999999999999</v>
      </c>
      <c r="F208" s="1">
        <v>30.88</v>
      </c>
      <c r="G208">
        <v>72</v>
      </c>
      <c r="H208">
        <v>45532</v>
      </c>
      <c r="I208">
        <v>0</v>
      </c>
      <c r="J208">
        <v>0</v>
      </c>
      <c r="K208">
        <v>65</v>
      </c>
      <c r="L208">
        <v>31</v>
      </c>
      <c r="M208" s="1" t="s">
        <v>1644</v>
      </c>
      <c r="N208" s="1" t="s">
        <v>1644</v>
      </c>
    </row>
    <row r="209" spans="1:14" x14ac:dyDescent="0.25">
      <c r="A209">
        <v>208</v>
      </c>
      <c r="B209" s="1">
        <v>211118.79999999699</v>
      </c>
      <c r="C209" s="1">
        <v>995.9</v>
      </c>
      <c r="D209" s="1">
        <v>1</v>
      </c>
      <c r="E209" s="1">
        <v>12.05</v>
      </c>
      <c r="F209" s="1">
        <v>30.88</v>
      </c>
      <c r="G209">
        <v>76</v>
      </c>
      <c r="H209">
        <v>46667</v>
      </c>
      <c r="I209">
        <v>0</v>
      </c>
      <c r="J209">
        <v>0</v>
      </c>
      <c r="K209">
        <v>65</v>
      </c>
      <c r="L209">
        <v>31</v>
      </c>
      <c r="M209" s="1" t="s">
        <v>1644</v>
      </c>
      <c r="N209" s="1" t="s">
        <v>1644</v>
      </c>
    </row>
    <row r="210" spans="1:14" x14ac:dyDescent="0.25">
      <c r="A210">
        <v>209</v>
      </c>
      <c r="B210" s="1">
        <v>212119.59999999701</v>
      </c>
      <c r="C210" s="1">
        <v>981.22</v>
      </c>
      <c r="D210" s="1">
        <v>1.02</v>
      </c>
      <c r="E210" s="1">
        <v>10.75</v>
      </c>
      <c r="F210" s="1">
        <v>30.88</v>
      </c>
      <c r="G210">
        <v>63</v>
      </c>
      <c r="H210">
        <v>40214</v>
      </c>
      <c r="I210">
        <v>0</v>
      </c>
      <c r="J210">
        <v>0</v>
      </c>
      <c r="K210">
        <v>65</v>
      </c>
      <c r="L210">
        <v>31</v>
      </c>
      <c r="M210" s="1" t="s">
        <v>1644</v>
      </c>
      <c r="N210" s="1" t="s">
        <v>1644</v>
      </c>
    </row>
    <row r="211" spans="1:14" x14ac:dyDescent="0.25">
      <c r="A211">
        <v>210</v>
      </c>
      <c r="B211" s="1">
        <v>213120.5</v>
      </c>
      <c r="C211" s="1">
        <v>985.11</v>
      </c>
      <c r="D211" s="1">
        <v>1.02</v>
      </c>
      <c r="E211" s="1">
        <v>14.89</v>
      </c>
      <c r="F211" s="1">
        <v>30.88</v>
      </c>
      <c r="G211">
        <v>85</v>
      </c>
      <c r="H211">
        <v>51554</v>
      </c>
      <c r="I211">
        <v>0</v>
      </c>
      <c r="J211">
        <v>0</v>
      </c>
      <c r="K211">
        <v>65</v>
      </c>
      <c r="L211">
        <v>31</v>
      </c>
      <c r="M211" s="1" t="s">
        <v>1644</v>
      </c>
      <c r="N211" s="1" t="s">
        <v>1644</v>
      </c>
    </row>
    <row r="212" spans="1:14" x14ac:dyDescent="0.25">
      <c r="A212">
        <v>211</v>
      </c>
      <c r="B212" s="1">
        <v>214120.5</v>
      </c>
      <c r="C212" s="1">
        <v>996</v>
      </c>
      <c r="D212" s="1">
        <v>1</v>
      </c>
      <c r="E212" s="1">
        <v>12.73</v>
      </c>
      <c r="F212" s="1">
        <v>30.88</v>
      </c>
      <c r="G212">
        <v>68</v>
      </c>
      <c r="H212">
        <v>41306</v>
      </c>
      <c r="I212">
        <v>0</v>
      </c>
      <c r="J212">
        <v>0</v>
      </c>
      <c r="K212">
        <v>65</v>
      </c>
      <c r="L212">
        <v>31</v>
      </c>
      <c r="M212" s="1" t="s">
        <v>1644</v>
      </c>
      <c r="N212" s="1" t="s">
        <v>1644</v>
      </c>
    </row>
    <row r="213" spans="1:14" x14ac:dyDescent="0.25">
      <c r="A213">
        <v>212</v>
      </c>
      <c r="B213" s="1">
        <v>215121.39999999799</v>
      </c>
      <c r="C213" s="1">
        <v>968.13</v>
      </c>
      <c r="D213" s="1">
        <v>1.03</v>
      </c>
      <c r="E213" s="1">
        <v>11.2</v>
      </c>
      <c r="F213" s="1">
        <v>30.88</v>
      </c>
      <c r="G213">
        <v>85</v>
      </c>
      <c r="H213">
        <v>51554</v>
      </c>
      <c r="I213">
        <v>0</v>
      </c>
      <c r="J213">
        <v>0</v>
      </c>
      <c r="K213">
        <v>65</v>
      </c>
      <c r="L213">
        <v>31</v>
      </c>
      <c r="M213" s="1" t="s">
        <v>1644</v>
      </c>
      <c r="N213" s="1" t="s">
        <v>1644</v>
      </c>
    </row>
    <row r="214" spans="1:14" x14ac:dyDescent="0.25">
      <c r="A214">
        <v>213</v>
      </c>
      <c r="B214" s="1">
        <v>216122</v>
      </c>
      <c r="C214" s="1">
        <v>995.4</v>
      </c>
      <c r="D214" s="1">
        <v>1</v>
      </c>
      <c r="E214" s="1">
        <v>14.62</v>
      </c>
      <c r="F214" s="1">
        <v>30.88</v>
      </c>
      <c r="G214">
        <v>77</v>
      </c>
      <c r="H214">
        <v>45414</v>
      </c>
      <c r="I214">
        <v>0</v>
      </c>
      <c r="J214">
        <v>0</v>
      </c>
      <c r="K214">
        <v>65</v>
      </c>
      <c r="L214">
        <v>31</v>
      </c>
      <c r="M214" s="1" t="s">
        <v>1644</v>
      </c>
      <c r="N214" s="1" t="s">
        <v>1644</v>
      </c>
    </row>
    <row r="215" spans="1:14" x14ac:dyDescent="0.25">
      <c r="A215">
        <v>214</v>
      </c>
      <c r="B215" s="1">
        <v>217122.29999999699</v>
      </c>
      <c r="C215" s="1">
        <v>971.71</v>
      </c>
      <c r="D215" s="1">
        <v>1.03</v>
      </c>
      <c r="E215" s="1">
        <v>14.51</v>
      </c>
      <c r="F215" s="1">
        <v>30.88</v>
      </c>
      <c r="G215">
        <v>72</v>
      </c>
      <c r="H215">
        <v>45532</v>
      </c>
      <c r="I215">
        <v>0</v>
      </c>
      <c r="J215">
        <v>0</v>
      </c>
      <c r="K215">
        <v>65</v>
      </c>
      <c r="L215">
        <v>31</v>
      </c>
      <c r="M215" s="1" t="s">
        <v>1644</v>
      </c>
      <c r="N215" s="1" t="s">
        <v>1644</v>
      </c>
    </row>
    <row r="216" spans="1:14" x14ac:dyDescent="0.25">
      <c r="A216">
        <v>215</v>
      </c>
      <c r="B216" s="1">
        <v>218122.89999999799</v>
      </c>
      <c r="C216" s="1">
        <v>996.4</v>
      </c>
      <c r="D216" s="1">
        <v>1</v>
      </c>
      <c r="E216" s="1">
        <v>11.51</v>
      </c>
      <c r="F216" s="1">
        <v>30.88</v>
      </c>
      <c r="G216">
        <v>76</v>
      </c>
      <c r="H216">
        <v>46667</v>
      </c>
      <c r="I216">
        <v>0</v>
      </c>
      <c r="J216">
        <v>0</v>
      </c>
      <c r="K216">
        <v>65</v>
      </c>
      <c r="L216">
        <v>31</v>
      </c>
      <c r="M216" s="1" t="s">
        <v>1644</v>
      </c>
      <c r="N216" s="1" t="s">
        <v>1644</v>
      </c>
    </row>
    <row r="217" spans="1:14" x14ac:dyDescent="0.25">
      <c r="A217">
        <v>216</v>
      </c>
      <c r="B217" s="1">
        <v>219123.39999999799</v>
      </c>
      <c r="C217" s="1">
        <v>980.51</v>
      </c>
      <c r="D217" s="1">
        <v>1.02</v>
      </c>
      <c r="E217" s="1">
        <v>17.079999999999998</v>
      </c>
      <c r="F217" s="1">
        <v>30.88</v>
      </c>
      <c r="G217">
        <v>62</v>
      </c>
      <c r="H217">
        <v>40026</v>
      </c>
      <c r="I217">
        <v>0</v>
      </c>
      <c r="J217">
        <v>0</v>
      </c>
      <c r="K217">
        <v>65</v>
      </c>
      <c r="L217">
        <v>31</v>
      </c>
      <c r="M217" s="1" t="s">
        <v>1644</v>
      </c>
      <c r="N217" s="1" t="s">
        <v>1644</v>
      </c>
    </row>
    <row r="218" spans="1:14" x14ac:dyDescent="0.25">
      <c r="A218">
        <v>217</v>
      </c>
      <c r="B218" s="1">
        <v>220123.39999999799</v>
      </c>
      <c r="C218" s="1">
        <v>981</v>
      </c>
      <c r="D218" s="1">
        <v>1.02</v>
      </c>
      <c r="E218" s="1">
        <v>13.99</v>
      </c>
      <c r="F218" s="1">
        <v>30.88</v>
      </c>
      <c r="G218">
        <v>83</v>
      </c>
      <c r="H218">
        <v>50706</v>
      </c>
      <c r="I218">
        <v>0</v>
      </c>
      <c r="J218">
        <v>0</v>
      </c>
      <c r="K218">
        <v>65</v>
      </c>
      <c r="L218">
        <v>31</v>
      </c>
      <c r="M218" s="1" t="s">
        <v>1644</v>
      </c>
      <c r="N218" s="1" t="s">
        <v>1644</v>
      </c>
    </row>
    <row r="219" spans="1:14" x14ac:dyDescent="0.25">
      <c r="A219">
        <v>218</v>
      </c>
      <c r="B219" s="1">
        <v>221123.5</v>
      </c>
      <c r="C219" s="1">
        <v>993.9</v>
      </c>
      <c r="D219" s="1">
        <v>1.01</v>
      </c>
      <c r="E219" s="1">
        <v>11.99</v>
      </c>
      <c r="F219" s="1">
        <v>30.88</v>
      </c>
      <c r="G219">
        <v>63</v>
      </c>
      <c r="H219">
        <v>37922</v>
      </c>
      <c r="I219">
        <v>0</v>
      </c>
      <c r="J219">
        <v>0</v>
      </c>
      <c r="K219">
        <v>65</v>
      </c>
      <c r="L219">
        <v>31</v>
      </c>
      <c r="M219" s="1" t="s">
        <v>1644</v>
      </c>
      <c r="N219" s="1" t="s">
        <v>1644</v>
      </c>
    </row>
    <row r="220" spans="1:14" x14ac:dyDescent="0.25">
      <c r="A220">
        <v>219</v>
      </c>
      <c r="B220" s="1">
        <v>222123.5</v>
      </c>
      <c r="C220" s="1">
        <v>980</v>
      </c>
      <c r="D220" s="1">
        <v>1.02</v>
      </c>
      <c r="E220" s="1">
        <v>17.559999999999999</v>
      </c>
      <c r="F220" s="1">
        <v>30.88</v>
      </c>
      <c r="G220">
        <v>85</v>
      </c>
      <c r="H220">
        <v>51554</v>
      </c>
      <c r="I220">
        <v>0</v>
      </c>
      <c r="J220">
        <v>0</v>
      </c>
      <c r="K220">
        <v>65</v>
      </c>
      <c r="L220">
        <v>31</v>
      </c>
      <c r="M220" s="1" t="s">
        <v>1644</v>
      </c>
      <c r="N220" s="1" t="s">
        <v>1644</v>
      </c>
    </row>
    <row r="221" spans="1:14" x14ac:dyDescent="0.25">
      <c r="A221">
        <v>220</v>
      </c>
      <c r="B221" s="1">
        <v>223124.19999999899</v>
      </c>
      <c r="C221" s="1">
        <v>982.31</v>
      </c>
      <c r="D221" s="1">
        <v>1.02</v>
      </c>
      <c r="E221" s="1">
        <v>14.63</v>
      </c>
      <c r="F221" s="1">
        <v>30.88</v>
      </c>
      <c r="G221">
        <v>74</v>
      </c>
      <c r="H221">
        <v>44346</v>
      </c>
      <c r="I221">
        <v>0</v>
      </c>
      <c r="J221">
        <v>0</v>
      </c>
      <c r="K221">
        <v>65</v>
      </c>
      <c r="L221">
        <v>31</v>
      </c>
      <c r="M221" s="1" t="s">
        <v>1644</v>
      </c>
      <c r="N221" s="1" t="s">
        <v>1644</v>
      </c>
    </row>
    <row r="222" spans="1:14" x14ac:dyDescent="0.25">
      <c r="A222">
        <v>221</v>
      </c>
      <c r="B222" s="1">
        <v>224124.79999999699</v>
      </c>
      <c r="C222" s="1">
        <v>971.42</v>
      </c>
      <c r="D222" s="1">
        <v>1.03</v>
      </c>
      <c r="E222" s="1">
        <v>13.91</v>
      </c>
      <c r="F222" s="1">
        <v>30.88</v>
      </c>
      <c r="G222">
        <v>72</v>
      </c>
      <c r="H222">
        <v>45532</v>
      </c>
      <c r="I222">
        <v>0</v>
      </c>
      <c r="J222">
        <v>0</v>
      </c>
      <c r="K222">
        <v>65</v>
      </c>
      <c r="L222">
        <v>31</v>
      </c>
      <c r="M222" s="1" t="s">
        <v>1644</v>
      </c>
      <c r="N222" s="1" t="s">
        <v>1644</v>
      </c>
    </row>
    <row r="223" spans="1:14" x14ac:dyDescent="0.25">
      <c r="A223">
        <v>222</v>
      </c>
      <c r="B223" s="1">
        <v>225125.79999999699</v>
      </c>
      <c r="C223" s="1">
        <v>997</v>
      </c>
      <c r="D223" s="1">
        <v>1</v>
      </c>
      <c r="E223" s="1">
        <v>17.41</v>
      </c>
      <c r="F223" s="1">
        <v>30.88</v>
      </c>
      <c r="G223">
        <v>75</v>
      </c>
      <c r="H223">
        <v>44577</v>
      </c>
      <c r="I223">
        <v>0</v>
      </c>
      <c r="J223">
        <v>0</v>
      </c>
      <c r="K223">
        <v>65</v>
      </c>
      <c r="L223">
        <v>31</v>
      </c>
      <c r="M223" s="1" t="s">
        <v>1644</v>
      </c>
      <c r="N223" s="1" t="s">
        <v>1644</v>
      </c>
    </row>
    <row r="224" spans="1:14" x14ac:dyDescent="0.25">
      <c r="A224">
        <v>223</v>
      </c>
      <c r="B224" s="1">
        <v>226126.09999999701</v>
      </c>
      <c r="C224" s="1">
        <v>977.71</v>
      </c>
      <c r="D224" s="1">
        <v>1.02</v>
      </c>
      <c r="E224" s="1">
        <v>10.039999999999999</v>
      </c>
      <c r="F224" s="1">
        <v>30.88</v>
      </c>
      <c r="G224">
        <v>69</v>
      </c>
      <c r="H224">
        <v>46758</v>
      </c>
      <c r="I224">
        <v>0</v>
      </c>
      <c r="J224">
        <v>0</v>
      </c>
      <c r="K224">
        <v>65</v>
      </c>
      <c r="L224">
        <v>31</v>
      </c>
      <c r="M224" s="1" t="s">
        <v>1644</v>
      </c>
      <c r="N224" s="1" t="s">
        <v>1644</v>
      </c>
    </row>
    <row r="225" spans="1:14" x14ac:dyDescent="0.25">
      <c r="A225">
        <v>224</v>
      </c>
      <c r="B225" s="1">
        <v>227126.79999999699</v>
      </c>
      <c r="C225" s="1">
        <v>994.3</v>
      </c>
      <c r="D225" s="1">
        <v>1.01</v>
      </c>
      <c r="E225" s="1">
        <v>13.88</v>
      </c>
      <c r="F225" s="1">
        <v>30.88</v>
      </c>
      <c r="G225">
        <v>83</v>
      </c>
      <c r="H225">
        <v>50706</v>
      </c>
      <c r="I225">
        <v>0</v>
      </c>
      <c r="J225">
        <v>0</v>
      </c>
      <c r="K225">
        <v>65</v>
      </c>
      <c r="L225">
        <v>31</v>
      </c>
      <c r="M225" s="1" t="s">
        <v>1644</v>
      </c>
      <c r="N225" s="1" t="s">
        <v>1644</v>
      </c>
    </row>
    <row r="226" spans="1:14" x14ac:dyDescent="0.25">
      <c r="A226">
        <v>225</v>
      </c>
      <c r="B226" s="1">
        <v>228127.5</v>
      </c>
      <c r="C226" s="1">
        <v>993.3</v>
      </c>
      <c r="D226" s="1">
        <v>1.01</v>
      </c>
      <c r="E226" s="1">
        <v>18.75</v>
      </c>
      <c r="F226" s="1">
        <v>30.88</v>
      </c>
      <c r="G226">
        <v>61</v>
      </c>
      <c r="H226">
        <v>37874</v>
      </c>
      <c r="I226">
        <v>0</v>
      </c>
      <c r="J226">
        <v>0</v>
      </c>
      <c r="K226">
        <v>65</v>
      </c>
      <c r="L226">
        <v>31</v>
      </c>
      <c r="M226" s="1" t="s">
        <v>1644</v>
      </c>
      <c r="N226" s="1" t="s">
        <v>1644</v>
      </c>
    </row>
    <row r="227" spans="1:14" x14ac:dyDescent="0.25">
      <c r="A227">
        <v>226</v>
      </c>
      <c r="B227" s="1">
        <v>229128.59999999701</v>
      </c>
      <c r="C227" s="1">
        <v>982.92</v>
      </c>
      <c r="D227" s="1">
        <v>1.02</v>
      </c>
      <c r="E227" s="1">
        <v>11.55</v>
      </c>
      <c r="F227" s="1">
        <v>30.88</v>
      </c>
      <c r="G227">
        <v>85</v>
      </c>
      <c r="H227">
        <v>51554</v>
      </c>
      <c r="I227">
        <v>0</v>
      </c>
      <c r="J227">
        <v>0</v>
      </c>
      <c r="K227">
        <v>65</v>
      </c>
      <c r="L227">
        <v>31</v>
      </c>
      <c r="M227" s="1" t="s">
        <v>1644</v>
      </c>
      <c r="N227" s="1" t="s">
        <v>1644</v>
      </c>
    </row>
    <row r="228" spans="1:14" x14ac:dyDescent="0.25">
      <c r="A228">
        <v>227</v>
      </c>
      <c r="B228" s="1">
        <v>230128.89999999799</v>
      </c>
      <c r="C228" s="1">
        <v>918.72</v>
      </c>
      <c r="D228" s="1">
        <v>1.0900000000000001</v>
      </c>
      <c r="E228" s="1">
        <v>15.34</v>
      </c>
      <c r="F228" s="1">
        <v>30.88</v>
      </c>
      <c r="G228">
        <v>63</v>
      </c>
      <c r="H228">
        <v>37922</v>
      </c>
      <c r="I228">
        <v>0</v>
      </c>
      <c r="J228">
        <v>0</v>
      </c>
      <c r="K228">
        <v>65</v>
      </c>
      <c r="L228">
        <v>31</v>
      </c>
      <c r="M228" s="1" t="s">
        <v>1644</v>
      </c>
      <c r="N228" s="1" t="s">
        <v>1644</v>
      </c>
    </row>
    <row r="229" spans="1:14" x14ac:dyDescent="0.25">
      <c r="A229">
        <v>228</v>
      </c>
      <c r="B229" s="1">
        <v>231129.79999999699</v>
      </c>
      <c r="C229" s="1">
        <v>972.13</v>
      </c>
      <c r="D229" s="1">
        <v>1.03</v>
      </c>
      <c r="E229" s="1">
        <v>13.8</v>
      </c>
      <c r="F229" s="1">
        <v>30.88</v>
      </c>
      <c r="G229">
        <v>85</v>
      </c>
      <c r="H229">
        <v>51554</v>
      </c>
      <c r="I229">
        <v>0</v>
      </c>
      <c r="J229">
        <v>0</v>
      </c>
      <c r="K229">
        <v>65</v>
      </c>
      <c r="L229">
        <v>31</v>
      </c>
      <c r="M229" s="1" t="s">
        <v>1644</v>
      </c>
      <c r="N229" s="1" t="s">
        <v>1644</v>
      </c>
    </row>
    <row r="230" spans="1:14" x14ac:dyDescent="0.25">
      <c r="A230">
        <v>229</v>
      </c>
      <c r="B230" s="1">
        <v>232130.59999999701</v>
      </c>
      <c r="C230" s="1">
        <v>996.2</v>
      </c>
      <c r="D230" s="1">
        <v>1</v>
      </c>
      <c r="E230" s="1">
        <v>11.86</v>
      </c>
      <c r="F230" s="1">
        <v>30.88</v>
      </c>
      <c r="G230">
        <v>76</v>
      </c>
      <c r="H230">
        <v>45266</v>
      </c>
      <c r="I230">
        <v>0</v>
      </c>
      <c r="J230">
        <v>0</v>
      </c>
      <c r="K230">
        <v>65</v>
      </c>
      <c r="L230">
        <v>31</v>
      </c>
      <c r="M230" s="1" t="s">
        <v>1644</v>
      </c>
      <c r="N230" s="1" t="s">
        <v>1644</v>
      </c>
    </row>
    <row r="231" spans="1:14" x14ac:dyDescent="0.25">
      <c r="A231">
        <v>230</v>
      </c>
      <c r="B231" s="1">
        <v>233131.59999999701</v>
      </c>
      <c r="C231" s="1">
        <v>964.04</v>
      </c>
      <c r="D231" s="1">
        <v>1.04</v>
      </c>
      <c r="E231" s="1">
        <v>16.95</v>
      </c>
      <c r="F231" s="1">
        <v>30.88</v>
      </c>
      <c r="G231">
        <v>72</v>
      </c>
      <c r="H231">
        <v>45532</v>
      </c>
      <c r="I231">
        <v>0</v>
      </c>
      <c r="J231">
        <v>0</v>
      </c>
      <c r="K231">
        <v>65</v>
      </c>
      <c r="L231">
        <v>31</v>
      </c>
      <c r="M231" s="1" t="s">
        <v>1644</v>
      </c>
      <c r="N231" s="1" t="s">
        <v>1644</v>
      </c>
    </row>
    <row r="232" spans="1:14" x14ac:dyDescent="0.25">
      <c r="A232">
        <v>231</v>
      </c>
      <c r="B232" s="1">
        <v>234131.59999999701</v>
      </c>
      <c r="C232" s="1">
        <v>1000</v>
      </c>
      <c r="D232" s="1">
        <v>1</v>
      </c>
      <c r="E232" s="1">
        <v>14.13</v>
      </c>
      <c r="F232" s="1">
        <v>30.88</v>
      </c>
      <c r="G232">
        <v>75</v>
      </c>
      <c r="H232">
        <v>44577</v>
      </c>
      <c r="I232">
        <v>0</v>
      </c>
      <c r="J232">
        <v>0</v>
      </c>
      <c r="K232">
        <v>65</v>
      </c>
      <c r="L232">
        <v>31</v>
      </c>
      <c r="M232" s="1" t="s">
        <v>1644</v>
      </c>
      <c r="N232" s="1" t="s">
        <v>1644</v>
      </c>
    </row>
    <row r="233" spans="1:14" x14ac:dyDescent="0.25">
      <c r="A233">
        <v>232</v>
      </c>
      <c r="B233" s="1">
        <v>235132.69999999899</v>
      </c>
      <c r="C233" s="1">
        <v>980.92</v>
      </c>
      <c r="D233" s="1">
        <v>1.02</v>
      </c>
      <c r="E233" s="1">
        <v>13.55</v>
      </c>
      <c r="F233" s="1">
        <v>30.88</v>
      </c>
      <c r="G233">
        <v>62</v>
      </c>
      <c r="H233">
        <v>40026</v>
      </c>
      <c r="I233">
        <v>0</v>
      </c>
      <c r="J233">
        <v>0</v>
      </c>
      <c r="K233">
        <v>65</v>
      </c>
      <c r="L233">
        <v>31</v>
      </c>
      <c r="M233" s="1" t="s">
        <v>1644</v>
      </c>
      <c r="N233" s="1" t="s">
        <v>1644</v>
      </c>
    </row>
    <row r="234" spans="1:14" x14ac:dyDescent="0.25">
      <c r="A234">
        <v>233</v>
      </c>
      <c r="B234" s="1">
        <v>236133</v>
      </c>
      <c r="C234" s="1">
        <v>995.7</v>
      </c>
      <c r="D234" s="1">
        <v>1</v>
      </c>
      <c r="E234" s="1">
        <v>17.93</v>
      </c>
      <c r="F234" s="1">
        <v>30.88</v>
      </c>
      <c r="G234">
        <v>83</v>
      </c>
      <c r="H234">
        <v>50706</v>
      </c>
      <c r="I234">
        <v>0</v>
      </c>
      <c r="J234">
        <v>0</v>
      </c>
      <c r="K234">
        <v>65</v>
      </c>
      <c r="L234">
        <v>31</v>
      </c>
      <c r="M234" s="1" t="s">
        <v>1644</v>
      </c>
      <c r="N234" s="1" t="s">
        <v>1644</v>
      </c>
    </row>
    <row r="235" spans="1:14" x14ac:dyDescent="0.25">
      <c r="A235">
        <v>234</v>
      </c>
      <c r="B235" s="1">
        <v>237133.19999999899</v>
      </c>
      <c r="C235" s="1">
        <v>996.8</v>
      </c>
      <c r="D235" s="1">
        <v>1</v>
      </c>
      <c r="E235" s="1">
        <v>16.329999999999998</v>
      </c>
      <c r="F235" s="1">
        <v>30.88</v>
      </c>
      <c r="G235">
        <v>63</v>
      </c>
      <c r="H235">
        <v>37922</v>
      </c>
      <c r="I235">
        <v>0</v>
      </c>
      <c r="J235">
        <v>0</v>
      </c>
      <c r="K235">
        <v>65</v>
      </c>
      <c r="L235">
        <v>31</v>
      </c>
      <c r="M235" s="1" t="s">
        <v>1644</v>
      </c>
      <c r="N235" s="1" t="s">
        <v>1644</v>
      </c>
    </row>
    <row r="236" spans="1:14" x14ac:dyDescent="0.25">
      <c r="A236">
        <v>235</v>
      </c>
      <c r="B236" s="1">
        <v>238133.79999999699</v>
      </c>
      <c r="C236" s="1">
        <v>977.41</v>
      </c>
      <c r="D236" s="1">
        <v>1.02</v>
      </c>
      <c r="E236" s="1">
        <v>15.39</v>
      </c>
      <c r="F236" s="1">
        <v>30.88</v>
      </c>
      <c r="G236">
        <v>85</v>
      </c>
      <c r="H236">
        <v>51554</v>
      </c>
      <c r="I236">
        <v>0</v>
      </c>
      <c r="J236">
        <v>0</v>
      </c>
      <c r="K236">
        <v>65</v>
      </c>
      <c r="L236">
        <v>31</v>
      </c>
      <c r="M236" s="1" t="s">
        <v>1644</v>
      </c>
      <c r="N236" s="1" t="s">
        <v>1644</v>
      </c>
    </row>
    <row r="237" spans="1:14" x14ac:dyDescent="0.25">
      <c r="A237">
        <v>236</v>
      </c>
      <c r="B237" s="1">
        <v>239134</v>
      </c>
      <c r="C237" s="1">
        <v>999.8</v>
      </c>
      <c r="D237" s="1">
        <v>1</v>
      </c>
      <c r="E237" s="1">
        <v>12.75</v>
      </c>
      <c r="F237" s="1">
        <v>30.88</v>
      </c>
      <c r="G237">
        <v>77</v>
      </c>
      <c r="H237">
        <v>45414</v>
      </c>
      <c r="I237">
        <v>0</v>
      </c>
      <c r="J237">
        <v>0</v>
      </c>
      <c r="K237">
        <v>65</v>
      </c>
      <c r="L237">
        <v>31</v>
      </c>
      <c r="M237" s="1" t="s">
        <v>1644</v>
      </c>
      <c r="N237" s="1" t="s">
        <v>1644</v>
      </c>
    </row>
    <row r="238" spans="1:14" x14ac:dyDescent="0.25">
      <c r="A238">
        <v>237</v>
      </c>
      <c r="B238" s="1">
        <v>240134.79999999699</v>
      </c>
      <c r="C238" s="1">
        <v>969.22</v>
      </c>
      <c r="D238" s="1">
        <v>1.03</v>
      </c>
      <c r="E238" s="1">
        <v>18.23</v>
      </c>
      <c r="F238" s="1">
        <v>30.88</v>
      </c>
      <c r="G238">
        <v>72</v>
      </c>
      <c r="H238">
        <v>45532</v>
      </c>
      <c r="I238">
        <v>0</v>
      </c>
      <c r="J238">
        <v>0</v>
      </c>
      <c r="K238">
        <v>65</v>
      </c>
      <c r="L238">
        <v>31</v>
      </c>
      <c r="M238" s="1" t="s">
        <v>1644</v>
      </c>
      <c r="N238" s="1" t="s">
        <v>1644</v>
      </c>
    </row>
    <row r="239" spans="1:14" x14ac:dyDescent="0.25">
      <c r="A239">
        <v>238</v>
      </c>
      <c r="B239" s="1">
        <v>241135.5</v>
      </c>
      <c r="C239" s="1">
        <v>991.31</v>
      </c>
      <c r="D239" s="1">
        <v>1.01</v>
      </c>
      <c r="E239" s="1">
        <v>14.85</v>
      </c>
      <c r="F239" s="1">
        <v>31.13</v>
      </c>
      <c r="G239">
        <v>75</v>
      </c>
      <c r="H239">
        <v>44577</v>
      </c>
      <c r="I239">
        <v>0</v>
      </c>
      <c r="J239">
        <v>0</v>
      </c>
      <c r="K239">
        <v>65</v>
      </c>
      <c r="L239">
        <v>31</v>
      </c>
      <c r="M239" s="1" t="s">
        <v>1644</v>
      </c>
      <c r="N239" s="1" t="s">
        <v>1644</v>
      </c>
    </row>
    <row r="240" spans="1:14" x14ac:dyDescent="0.25">
      <c r="A240">
        <v>239</v>
      </c>
      <c r="B240" s="1">
        <v>242136.59999999701</v>
      </c>
      <c r="C240" s="1">
        <v>978.92</v>
      </c>
      <c r="D240" s="1">
        <v>1.02</v>
      </c>
      <c r="E240" s="1">
        <v>13.83</v>
      </c>
      <c r="F240" s="1">
        <v>31.13</v>
      </c>
      <c r="G240">
        <v>62</v>
      </c>
      <c r="H240">
        <v>40026</v>
      </c>
      <c r="I240">
        <v>0</v>
      </c>
      <c r="J240">
        <v>0</v>
      </c>
      <c r="K240">
        <v>65</v>
      </c>
      <c r="L240">
        <v>31</v>
      </c>
      <c r="M240" s="1" t="s">
        <v>1644</v>
      </c>
      <c r="N240" s="1" t="s">
        <v>1644</v>
      </c>
    </row>
    <row r="241" spans="1:14" x14ac:dyDescent="0.25">
      <c r="A241">
        <v>240</v>
      </c>
      <c r="B241" s="1">
        <v>243137</v>
      </c>
      <c r="C241" s="1">
        <v>983.61</v>
      </c>
      <c r="D241" s="1">
        <v>1.02</v>
      </c>
      <c r="E241" s="1">
        <v>17.02</v>
      </c>
      <c r="F241" s="1">
        <v>31.13</v>
      </c>
      <c r="G241">
        <v>83</v>
      </c>
      <c r="H241">
        <v>50706</v>
      </c>
      <c r="I241">
        <v>0</v>
      </c>
      <c r="J241">
        <v>0</v>
      </c>
      <c r="K241">
        <v>65</v>
      </c>
      <c r="L241">
        <v>31</v>
      </c>
      <c r="M241" s="1" t="s">
        <v>1644</v>
      </c>
      <c r="N241" s="1" t="s">
        <v>1644</v>
      </c>
    </row>
    <row r="242" spans="1:14" x14ac:dyDescent="0.25">
      <c r="A242">
        <v>241</v>
      </c>
      <c r="B242" s="1">
        <v>244138.09999999701</v>
      </c>
      <c r="C242" s="1">
        <v>971.93</v>
      </c>
      <c r="D242" s="1">
        <v>1.03</v>
      </c>
      <c r="E242" s="1">
        <v>13.79</v>
      </c>
      <c r="F242" s="1">
        <v>31.13</v>
      </c>
      <c r="G242">
        <v>61</v>
      </c>
      <c r="H242">
        <v>37874</v>
      </c>
      <c r="I242">
        <v>0</v>
      </c>
      <c r="J242">
        <v>0</v>
      </c>
      <c r="K242">
        <v>65</v>
      </c>
      <c r="L242">
        <v>31</v>
      </c>
      <c r="M242" s="1" t="s">
        <v>1644</v>
      </c>
      <c r="N242" s="1" t="s">
        <v>1644</v>
      </c>
    </row>
    <row r="243" spans="1:14" x14ac:dyDescent="0.25">
      <c r="A243">
        <v>242</v>
      </c>
      <c r="B243" s="1">
        <v>245138.39999999799</v>
      </c>
      <c r="C243" s="1">
        <v>975.71</v>
      </c>
      <c r="D243" s="1">
        <v>1.02</v>
      </c>
      <c r="E243" s="1">
        <v>18.29</v>
      </c>
      <c r="F243" s="1">
        <v>31.13</v>
      </c>
      <c r="G243">
        <v>85</v>
      </c>
      <c r="H243">
        <v>51554</v>
      </c>
      <c r="I243">
        <v>0</v>
      </c>
      <c r="J243">
        <v>0</v>
      </c>
      <c r="K243">
        <v>65</v>
      </c>
      <c r="L243">
        <v>31</v>
      </c>
      <c r="M243" s="1" t="s">
        <v>1644</v>
      </c>
      <c r="N243" s="1" t="s">
        <v>1644</v>
      </c>
    </row>
    <row r="244" spans="1:14" x14ac:dyDescent="0.25">
      <c r="A244">
        <v>243</v>
      </c>
      <c r="B244" s="1">
        <v>246138.59999999701</v>
      </c>
      <c r="C244" s="1">
        <v>958.81</v>
      </c>
      <c r="D244" s="1">
        <v>1.04</v>
      </c>
      <c r="E244" s="1">
        <v>19.079999999999998</v>
      </c>
      <c r="F244" s="1">
        <v>31.13</v>
      </c>
      <c r="G244">
        <v>68</v>
      </c>
      <c r="H244">
        <v>41306</v>
      </c>
      <c r="I244">
        <v>0</v>
      </c>
      <c r="J244">
        <v>0</v>
      </c>
      <c r="K244">
        <v>65</v>
      </c>
      <c r="L244">
        <v>31</v>
      </c>
      <c r="M244" s="1" t="s">
        <v>1644</v>
      </c>
      <c r="N244" s="1" t="s">
        <v>1644</v>
      </c>
    </row>
    <row r="245" spans="1:14" x14ac:dyDescent="0.25">
      <c r="A245">
        <v>244</v>
      </c>
      <c r="B245" s="1">
        <v>247139.5</v>
      </c>
      <c r="C245" s="1">
        <v>972.13</v>
      </c>
      <c r="D245" s="1">
        <v>1.03</v>
      </c>
      <c r="E245" s="1">
        <v>11.84</v>
      </c>
      <c r="F245" s="1">
        <v>31.13</v>
      </c>
      <c r="G245">
        <v>85</v>
      </c>
      <c r="H245">
        <v>51554</v>
      </c>
      <c r="I245">
        <v>0</v>
      </c>
      <c r="J245">
        <v>0</v>
      </c>
      <c r="K245">
        <v>65</v>
      </c>
      <c r="L245">
        <v>31</v>
      </c>
      <c r="M245" s="1" t="s">
        <v>1644</v>
      </c>
      <c r="N245" s="1" t="s">
        <v>1644</v>
      </c>
    </row>
    <row r="246" spans="1:14" x14ac:dyDescent="0.25">
      <c r="A246">
        <v>245</v>
      </c>
      <c r="B246" s="1">
        <v>248140.19999999899</v>
      </c>
      <c r="C246" s="1">
        <v>997.3</v>
      </c>
      <c r="D246" s="1">
        <v>1</v>
      </c>
      <c r="E246" s="1">
        <v>15.47</v>
      </c>
      <c r="F246" s="1">
        <v>31.13</v>
      </c>
      <c r="G246">
        <v>77</v>
      </c>
      <c r="H246">
        <v>45414</v>
      </c>
      <c r="I246">
        <v>0</v>
      </c>
      <c r="J246">
        <v>0</v>
      </c>
      <c r="K246">
        <v>65</v>
      </c>
      <c r="L246">
        <v>31</v>
      </c>
      <c r="M246" s="1" t="s">
        <v>1644</v>
      </c>
      <c r="N246" s="1" t="s">
        <v>1644</v>
      </c>
    </row>
    <row r="247" spans="1:14" x14ac:dyDescent="0.25">
      <c r="A247">
        <v>246</v>
      </c>
      <c r="B247" s="1">
        <v>249140.79999999699</v>
      </c>
      <c r="C247" s="1">
        <v>973.42</v>
      </c>
      <c r="D247" s="1">
        <v>1.03</v>
      </c>
      <c r="E247" s="1">
        <v>11.51</v>
      </c>
      <c r="F247" s="1">
        <v>31.13</v>
      </c>
      <c r="G247">
        <v>72</v>
      </c>
      <c r="H247">
        <v>45532</v>
      </c>
      <c r="I247">
        <v>0</v>
      </c>
      <c r="J247">
        <v>0</v>
      </c>
      <c r="K247">
        <v>65</v>
      </c>
      <c r="L247">
        <v>31</v>
      </c>
      <c r="M247" s="1" t="s">
        <v>1644</v>
      </c>
      <c r="N247" s="1" t="s">
        <v>1644</v>
      </c>
    </row>
    <row r="248" spans="1:14" x14ac:dyDescent="0.25">
      <c r="A248">
        <v>247</v>
      </c>
      <c r="B248" s="1">
        <v>250141.79999999699</v>
      </c>
      <c r="C248" s="1">
        <v>994.01</v>
      </c>
      <c r="D248" s="1">
        <v>1.01</v>
      </c>
      <c r="E248" s="1">
        <v>14.65</v>
      </c>
      <c r="F248" s="1">
        <v>31.13</v>
      </c>
      <c r="G248">
        <v>76</v>
      </c>
      <c r="H248">
        <v>46667</v>
      </c>
      <c r="I248">
        <v>0</v>
      </c>
      <c r="J248">
        <v>0</v>
      </c>
      <c r="K248">
        <v>65</v>
      </c>
      <c r="L248">
        <v>31</v>
      </c>
      <c r="M248" s="1" t="s">
        <v>1644</v>
      </c>
      <c r="N248" s="1" t="s">
        <v>1644</v>
      </c>
    </row>
    <row r="249" spans="1:14" x14ac:dyDescent="0.25">
      <c r="A249">
        <v>248</v>
      </c>
      <c r="B249" s="1">
        <v>251142.89999999799</v>
      </c>
      <c r="C249" s="1">
        <v>974.93</v>
      </c>
      <c r="D249" s="1">
        <v>1.03</v>
      </c>
      <c r="E249" s="1">
        <v>13.08</v>
      </c>
      <c r="F249" s="1">
        <v>31.13</v>
      </c>
      <c r="G249">
        <v>62</v>
      </c>
      <c r="H249">
        <v>40026</v>
      </c>
      <c r="I249">
        <v>0</v>
      </c>
      <c r="J249">
        <v>0</v>
      </c>
      <c r="K249">
        <v>65</v>
      </c>
      <c r="L249">
        <v>31</v>
      </c>
      <c r="M249" s="1" t="s">
        <v>1644</v>
      </c>
      <c r="N249" s="1" t="s">
        <v>1644</v>
      </c>
    </row>
    <row r="250" spans="1:14" x14ac:dyDescent="0.25">
      <c r="A250">
        <v>249</v>
      </c>
      <c r="B250" s="1">
        <v>252143.5</v>
      </c>
      <c r="C250" s="1">
        <v>984.41</v>
      </c>
      <c r="D250" s="1">
        <v>1.02</v>
      </c>
      <c r="E250" s="1">
        <v>13.86</v>
      </c>
      <c r="F250" s="1">
        <v>31.13</v>
      </c>
      <c r="G250">
        <v>83</v>
      </c>
      <c r="H250">
        <v>50706</v>
      </c>
      <c r="I250">
        <v>0</v>
      </c>
      <c r="J250">
        <v>0</v>
      </c>
      <c r="K250">
        <v>65</v>
      </c>
      <c r="L250">
        <v>31</v>
      </c>
      <c r="M250" s="1" t="s">
        <v>1644</v>
      </c>
      <c r="N250" s="1" t="s">
        <v>1644</v>
      </c>
    </row>
    <row r="251" spans="1:14" x14ac:dyDescent="0.25">
      <c r="A251">
        <v>250</v>
      </c>
      <c r="B251" s="1">
        <v>253144.89999999799</v>
      </c>
      <c r="C251" s="1">
        <v>997.6</v>
      </c>
      <c r="D251" s="1">
        <v>1</v>
      </c>
      <c r="E251" s="1">
        <v>12.28</v>
      </c>
      <c r="F251" s="1">
        <v>31.13</v>
      </c>
      <c r="G251">
        <v>65</v>
      </c>
      <c r="H251">
        <v>38538</v>
      </c>
      <c r="I251">
        <v>0</v>
      </c>
      <c r="J251">
        <v>0</v>
      </c>
      <c r="K251">
        <v>65</v>
      </c>
      <c r="L251">
        <v>31</v>
      </c>
      <c r="M251" s="1" t="s">
        <v>1644</v>
      </c>
      <c r="N251" s="1" t="s">
        <v>1644</v>
      </c>
    </row>
    <row r="252" spans="1:14" x14ac:dyDescent="0.25">
      <c r="A252">
        <v>251</v>
      </c>
      <c r="B252" s="1">
        <v>254146.09999999701</v>
      </c>
      <c r="C252" s="1">
        <v>962.84</v>
      </c>
      <c r="D252" s="1">
        <v>1.04</v>
      </c>
      <c r="E252" s="1">
        <v>16.7</v>
      </c>
      <c r="F252" s="1">
        <v>31.13</v>
      </c>
      <c r="G252">
        <v>85</v>
      </c>
      <c r="H252">
        <v>51554</v>
      </c>
      <c r="I252">
        <v>0</v>
      </c>
      <c r="J252">
        <v>0</v>
      </c>
      <c r="K252">
        <v>65</v>
      </c>
      <c r="L252">
        <v>31</v>
      </c>
      <c r="M252" s="1" t="s">
        <v>1644</v>
      </c>
      <c r="N252" s="1" t="s">
        <v>1644</v>
      </c>
    </row>
    <row r="253" spans="1:14" x14ac:dyDescent="0.25">
      <c r="A253">
        <v>252</v>
      </c>
      <c r="B253" s="1">
        <v>255147</v>
      </c>
      <c r="C253" s="1">
        <v>984.11</v>
      </c>
      <c r="D253" s="1">
        <v>1.02</v>
      </c>
      <c r="E253" s="1">
        <v>14.29</v>
      </c>
      <c r="F253" s="1">
        <v>31.13</v>
      </c>
      <c r="G253">
        <v>74</v>
      </c>
      <c r="H253">
        <v>44346</v>
      </c>
      <c r="I253">
        <v>0</v>
      </c>
      <c r="J253">
        <v>0</v>
      </c>
      <c r="K253">
        <v>65</v>
      </c>
      <c r="L253">
        <v>31</v>
      </c>
      <c r="M253" s="1" t="s">
        <v>1644</v>
      </c>
      <c r="N253" s="1" t="s">
        <v>1644</v>
      </c>
    </row>
    <row r="254" spans="1:14" x14ac:dyDescent="0.25">
      <c r="A254">
        <v>253</v>
      </c>
      <c r="B254" s="1">
        <v>256147.29999999699</v>
      </c>
      <c r="C254" s="1">
        <v>972.71</v>
      </c>
      <c r="D254" s="1">
        <v>1.03</v>
      </c>
      <c r="E254" s="1">
        <v>13.78</v>
      </c>
      <c r="F254" s="1">
        <v>31.13</v>
      </c>
      <c r="G254">
        <v>72</v>
      </c>
      <c r="H254">
        <v>45532</v>
      </c>
      <c r="I254">
        <v>0</v>
      </c>
      <c r="J254">
        <v>0</v>
      </c>
      <c r="K254">
        <v>65</v>
      </c>
      <c r="L254">
        <v>31</v>
      </c>
      <c r="M254" s="1" t="s">
        <v>1644</v>
      </c>
      <c r="N254" s="1" t="s">
        <v>1644</v>
      </c>
    </row>
    <row r="255" spans="1:14" x14ac:dyDescent="0.25">
      <c r="A255">
        <v>254</v>
      </c>
      <c r="B255" s="1">
        <v>257148.09999999701</v>
      </c>
      <c r="C255" s="1">
        <v>1006.2</v>
      </c>
      <c r="D255" s="1">
        <v>0.99</v>
      </c>
      <c r="E255" s="1">
        <v>17.84</v>
      </c>
      <c r="F255" s="1">
        <v>31.13</v>
      </c>
      <c r="G255">
        <v>75</v>
      </c>
      <c r="H255">
        <v>44577</v>
      </c>
      <c r="I255">
        <v>0</v>
      </c>
      <c r="J255">
        <v>0</v>
      </c>
      <c r="K255">
        <v>65</v>
      </c>
      <c r="L255">
        <v>31</v>
      </c>
      <c r="M255" s="1" t="s">
        <v>1644</v>
      </c>
      <c r="N255" s="1" t="s">
        <v>1644</v>
      </c>
    </row>
    <row r="256" spans="1:14" x14ac:dyDescent="0.25">
      <c r="A256">
        <v>255</v>
      </c>
      <c r="B256" s="1">
        <v>258149.39999999799</v>
      </c>
      <c r="C256" s="1">
        <v>983.72</v>
      </c>
      <c r="D256" s="1">
        <v>1.02</v>
      </c>
      <c r="E256" s="1">
        <v>12.1</v>
      </c>
      <c r="F256" s="1">
        <v>31.13</v>
      </c>
      <c r="G256">
        <v>62</v>
      </c>
      <c r="H256">
        <v>40026</v>
      </c>
      <c r="I256">
        <v>0</v>
      </c>
      <c r="J256">
        <v>0</v>
      </c>
      <c r="K256">
        <v>65</v>
      </c>
      <c r="L256">
        <v>31</v>
      </c>
      <c r="M256" s="1" t="s">
        <v>1644</v>
      </c>
      <c r="N256" s="1" t="s">
        <v>1644</v>
      </c>
    </row>
    <row r="257" spans="1:14" x14ac:dyDescent="0.25">
      <c r="A257">
        <v>256</v>
      </c>
      <c r="B257" s="1">
        <v>259150.29999999699</v>
      </c>
      <c r="C257" s="1">
        <v>986.11</v>
      </c>
      <c r="D257" s="1">
        <v>1.01</v>
      </c>
      <c r="E257" s="1">
        <v>15.37</v>
      </c>
      <c r="F257" s="1">
        <v>31.13</v>
      </c>
      <c r="G257">
        <v>83</v>
      </c>
      <c r="H257">
        <v>50706</v>
      </c>
      <c r="I257">
        <v>0</v>
      </c>
      <c r="J257">
        <v>0</v>
      </c>
      <c r="K257">
        <v>65</v>
      </c>
      <c r="L257">
        <v>31</v>
      </c>
      <c r="M257" s="1" t="s">
        <v>1644</v>
      </c>
      <c r="N257" s="1" t="s">
        <v>1644</v>
      </c>
    </row>
    <row r="258" spans="1:14" x14ac:dyDescent="0.25">
      <c r="A258">
        <v>257</v>
      </c>
      <c r="B258" s="1">
        <v>260151.09999999701</v>
      </c>
      <c r="C258" s="1">
        <v>993.21</v>
      </c>
      <c r="D258" s="1">
        <v>1.01</v>
      </c>
      <c r="E258" s="1">
        <v>13.61</v>
      </c>
      <c r="F258" s="1">
        <v>31.13</v>
      </c>
      <c r="G258">
        <v>61</v>
      </c>
      <c r="H258">
        <v>37874</v>
      </c>
      <c r="I258">
        <v>0</v>
      </c>
      <c r="J258">
        <v>0</v>
      </c>
      <c r="K258">
        <v>65</v>
      </c>
      <c r="L258">
        <v>31</v>
      </c>
      <c r="M258" s="1" t="s">
        <v>1644</v>
      </c>
      <c r="N258" s="1" t="s">
        <v>1644</v>
      </c>
    </row>
    <row r="259" spans="1:14" x14ac:dyDescent="0.25">
      <c r="A259">
        <v>258</v>
      </c>
      <c r="B259" s="1">
        <v>261152.09999999701</v>
      </c>
      <c r="C259" s="1">
        <v>969.03</v>
      </c>
      <c r="D259" s="1">
        <v>1.03</v>
      </c>
      <c r="E259" s="1">
        <v>12.56</v>
      </c>
      <c r="F259" s="1">
        <v>31.13</v>
      </c>
      <c r="G259">
        <v>85</v>
      </c>
      <c r="H259">
        <v>51554</v>
      </c>
      <c r="I259">
        <v>0</v>
      </c>
      <c r="J259">
        <v>0</v>
      </c>
      <c r="K259">
        <v>65</v>
      </c>
      <c r="L259">
        <v>31</v>
      </c>
      <c r="M259" s="1" t="s">
        <v>1644</v>
      </c>
      <c r="N259" s="1" t="s">
        <v>1644</v>
      </c>
    </row>
    <row r="260" spans="1:14" x14ac:dyDescent="0.25">
      <c r="A260">
        <v>259</v>
      </c>
      <c r="B260" s="1">
        <v>262152.89999999799</v>
      </c>
      <c r="C260" s="1">
        <v>997.2</v>
      </c>
      <c r="D260" s="1">
        <v>1</v>
      </c>
      <c r="E260" s="1">
        <v>16.420000000000002</v>
      </c>
      <c r="F260" s="1">
        <v>31.13</v>
      </c>
      <c r="G260">
        <v>74</v>
      </c>
      <c r="H260">
        <v>44346</v>
      </c>
      <c r="I260">
        <v>0</v>
      </c>
      <c r="J260">
        <v>0</v>
      </c>
      <c r="K260">
        <v>65</v>
      </c>
      <c r="L260">
        <v>31</v>
      </c>
      <c r="M260" s="1" t="s">
        <v>1644</v>
      </c>
      <c r="N260" s="1" t="s">
        <v>1644</v>
      </c>
    </row>
    <row r="261" spans="1:14" x14ac:dyDescent="0.25">
      <c r="A261">
        <v>260</v>
      </c>
      <c r="B261" s="1">
        <v>263153.89999999799</v>
      </c>
      <c r="C261" s="1">
        <v>970.03</v>
      </c>
      <c r="D261" s="1">
        <v>1.03</v>
      </c>
      <c r="E261" s="1">
        <v>15.7</v>
      </c>
      <c r="F261" s="1">
        <v>31.13</v>
      </c>
      <c r="G261">
        <v>72</v>
      </c>
      <c r="H261">
        <v>45532</v>
      </c>
      <c r="I261">
        <v>0</v>
      </c>
      <c r="J261">
        <v>0</v>
      </c>
      <c r="K261">
        <v>65</v>
      </c>
      <c r="L261">
        <v>31</v>
      </c>
      <c r="M261" s="1" t="s">
        <v>1644</v>
      </c>
      <c r="N261" s="1" t="s">
        <v>1644</v>
      </c>
    </row>
    <row r="262" spans="1:14" x14ac:dyDescent="0.25">
      <c r="A262">
        <v>261</v>
      </c>
      <c r="B262" s="1">
        <v>264155</v>
      </c>
      <c r="C262" s="1">
        <v>981.92</v>
      </c>
      <c r="D262" s="1">
        <v>1.02</v>
      </c>
      <c r="E262" s="1">
        <v>11.47</v>
      </c>
      <c r="F262" s="1">
        <v>31.13</v>
      </c>
      <c r="G262">
        <v>76</v>
      </c>
      <c r="H262">
        <v>45510</v>
      </c>
      <c r="I262">
        <v>0</v>
      </c>
      <c r="J262">
        <v>0</v>
      </c>
      <c r="K262">
        <v>65</v>
      </c>
      <c r="L262">
        <v>31</v>
      </c>
      <c r="M262" s="1" t="s">
        <v>1644</v>
      </c>
      <c r="N262" s="1" t="s">
        <v>1644</v>
      </c>
    </row>
    <row r="263" spans="1:14" x14ac:dyDescent="0.25">
      <c r="A263">
        <v>262</v>
      </c>
      <c r="B263" s="1">
        <v>265155.5</v>
      </c>
      <c r="C263" s="1">
        <v>961.52</v>
      </c>
      <c r="D263" s="1">
        <v>1.04</v>
      </c>
      <c r="E263" s="1">
        <v>15.87</v>
      </c>
      <c r="F263" s="1">
        <v>31.13</v>
      </c>
      <c r="G263">
        <v>71</v>
      </c>
      <c r="H263">
        <v>47094</v>
      </c>
      <c r="I263">
        <v>0</v>
      </c>
      <c r="J263">
        <v>0</v>
      </c>
      <c r="K263">
        <v>65</v>
      </c>
      <c r="L263">
        <v>31</v>
      </c>
      <c r="M263" s="1" t="s">
        <v>1644</v>
      </c>
      <c r="N263" s="1" t="s">
        <v>1644</v>
      </c>
    </row>
    <row r="264" spans="1:14" x14ac:dyDescent="0.25">
      <c r="A264">
        <v>263</v>
      </c>
      <c r="B264" s="1">
        <v>266157</v>
      </c>
      <c r="C264" s="1">
        <v>986.52</v>
      </c>
      <c r="D264" s="1">
        <v>1.01</v>
      </c>
      <c r="E264" s="1">
        <v>18.7</v>
      </c>
      <c r="F264" s="1">
        <v>31.13</v>
      </c>
      <c r="G264">
        <v>77</v>
      </c>
      <c r="H264">
        <v>47600</v>
      </c>
      <c r="I264">
        <v>0</v>
      </c>
      <c r="J264">
        <v>0</v>
      </c>
      <c r="K264">
        <v>65</v>
      </c>
      <c r="L264">
        <v>31</v>
      </c>
      <c r="M264" s="1" t="s">
        <v>1644</v>
      </c>
      <c r="N264" s="1" t="s">
        <v>1644</v>
      </c>
    </row>
    <row r="265" spans="1:14" x14ac:dyDescent="0.25">
      <c r="A265">
        <v>264</v>
      </c>
      <c r="B265" s="1">
        <v>267157.59999999701</v>
      </c>
      <c r="C265" s="1">
        <v>977.41</v>
      </c>
      <c r="D265" s="1">
        <v>1.02</v>
      </c>
      <c r="E265" s="1">
        <v>10.51</v>
      </c>
      <c r="F265" s="1">
        <v>31.13</v>
      </c>
      <c r="G265">
        <v>63</v>
      </c>
      <c r="H265">
        <v>40214</v>
      </c>
      <c r="I265">
        <v>0</v>
      </c>
      <c r="J265">
        <v>0</v>
      </c>
      <c r="K265">
        <v>65</v>
      </c>
      <c r="L265">
        <v>31</v>
      </c>
      <c r="M265" s="1" t="s">
        <v>1644</v>
      </c>
      <c r="N265" s="1" t="s">
        <v>1644</v>
      </c>
    </row>
    <row r="266" spans="1:14" x14ac:dyDescent="0.25">
      <c r="A266">
        <v>265</v>
      </c>
      <c r="B266" s="1">
        <v>268158.89999999799</v>
      </c>
      <c r="C266" s="1">
        <v>989.71</v>
      </c>
      <c r="D266" s="1">
        <v>1.01</v>
      </c>
      <c r="E266" s="1">
        <v>15.17</v>
      </c>
      <c r="F266" s="1">
        <v>31.13</v>
      </c>
      <c r="G266">
        <v>85</v>
      </c>
      <c r="H266">
        <v>51554</v>
      </c>
      <c r="I266">
        <v>0</v>
      </c>
      <c r="J266">
        <v>0</v>
      </c>
      <c r="K266">
        <v>65</v>
      </c>
      <c r="L266">
        <v>31</v>
      </c>
      <c r="M266" s="1" t="s">
        <v>1644</v>
      </c>
      <c r="N266" s="1" t="s">
        <v>1644</v>
      </c>
    </row>
    <row r="267" spans="1:14" x14ac:dyDescent="0.25">
      <c r="A267">
        <v>266</v>
      </c>
      <c r="B267" s="1">
        <v>269159.69999999902</v>
      </c>
      <c r="C267" s="1">
        <v>998.2</v>
      </c>
      <c r="D267" s="1">
        <v>1</v>
      </c>
      <c r="E267" s="1">
        <v>19.52</v>
      </c>
      <c r="F267" s="1">
        <v>31.13</v>
      </c>
      <c r="G267">
        <v>73</v>
      </c>
      <c r="H267">
        <v>43754</v>
      </c>
      <c r="I267">
        <v>0</v>
      </c>
      <c r="J267">
        <v>0</v>
      </c>
      <c r="K267">
        <v>65</v>
      </c>
      <c r="L267">
        <v>31</v>
      </c>
      <c r="M267" s="1" t="s">
        <v>1644</v>
      </c>
      <c r="N267" s="1" t="s">
        <v>1644</v>
      </c>
    </row>
    <row r="268" spans="1:14" x14ac:dyDescent="0.25">
      <c r="A268">
        <v>267</v>
      </c>
      <c r="B268" s="1">
        <v>270160.79999999702</v>
      </c>
      <c r="C268" s="1">
        <v>965.94</v>
      </c>
      <c r="D268" s="1">
        <v>1.04</v>
      </c>
      <c r="E268" s="1">
        <v>13.07</v>
      </c>
      <c r="F268" s="1">
        <v>31.13</v>
      </c>
      <c r="G268">
        <v>84</v>
      </c>
      <c r="H268">
        <v>51334</v>
      </c>
      <c r="I268">
        <v>0</v>
      </c>
      <c r="J268">
        <v>0</v>
      </c>
      <c r="K268">
        <v>65</v>
      </c>
      <c r="L268">
        <v>31</v>
      </c>
      <c r="M268" s="1" t="s">
        <v>1644</v>
      </c>
      <c r="N268" s="1" t="s">
        <v>1644</v>
      </c>
    </row>
    <row r="269" spans="1:14" x14ac:dyDescent="0.25">
      <c r="A269">
        <v>268</v>
      </c>
      <c r="B269" s="1">
        <v>271161.59999999701</v>
      </c>
      <c r="C269" s="1">
        <v>1001.2</v>
      </c>
      <c r="D269" s="1">
        <v>1</v>
      </c>
      <c r="E269" s="1">
        <v>16.96</v>
      </c>
      <c r="F269" s="1">
        <v>31.13</v>
      </c>
      <c r="G269">
        <v>76</v>
      </c>
      <c r="H269">
        <v>45510</v>
      </c>
      <c r="I269">
        <v>0</v>
      </c>
      <c r="J269">
        <v>0</v>
      </c>
      <c r="K269">
        <v>65</v>
      </c>
      <c r="L269">
        <v>31</v>
      </c>
      <c r="M269" s="1" t="s">
        <v>1644</v>
      </c>
      <c r="N269" s="1" t="s">
        <v>1644</v>
      </c>
    </row>
    <row r="270" spans="1:14" x14ac:dyDescent="0.25">
      <c r="A270">
        <v>269</v>
      </c>
      <c r="B270" s="1">
        <v>272162.69999999902</v>
      </c>
      <c r="C270" s="1">
        <v>978.92</v>
      </c>
      <c r="D270" s="1">
        <v>1.02</v>
      </c>
      <c r="E270" s="1">
        <v>16.559999999999999</v>
      </c>
      <c r="F270" s="1">
        <v>31.13</v>
      </c>
      <c r="G270">
        <v>73</v>
      </c>
      <c r="H270">
        <v>48014</v>
      </c>
      <c r="I270">
        <v>0</v>
      </c>
      <c r="J270">
        <v>0</v>
      </c>
      <c r="K270">
        <v>65</v>
      </c>
      <c r="L270">
        <v>31</v>
      </c>
      <c r="M270" s="1" t="s">
        <v>1644</v>
      </c>
      <c r="N270" s="1" t="s">
        <v>1644</v>
      </c>
    </row>
    <row r="271" spans="1:14" x14ac:dyDescent="0.25">
      <c r="A271">
        <v>270</v>
      </c>
      <c r="B271" s="1">
        <v>273163.59999999701</v>
      </c>
      <c r="C271" s="1">
        <v>998.1</v>
      </c>
      <c r="D271" s="1">
        <v>1</v>
      </c>
      <c r="E271" s="1">
        <v>14.62</v>
      </c>
      <c r="F271" s="1">
        <v>31.13</v>
      </c>
      <c r="G271">
        <v>77</v>
      </c>
      <c r="H271">
        <v>47600</v>
      </c>
      <c r="I271">
        <v>0</v>
      </c>
      <c r="J271">
        <v>0</v>
      </c>
      <c r="K271">
        <v>65</v>
      </c>
      <c r="L271">
        <v>31</v>
      </c>
      <c r="M271" s="1" t="s">
        <v>1644</v>
      </c>
      <c r="N271" s="1" t="s">
        <v>1644</v>
      </c>
    </row>
    <row r="272" spans="1:14" x14ac:dyDescent="0.25">
      <c r="A272">
        <v>271</v>
      </c>
      <c r="B272" s="1">
        <v>274164.69999999902</v>
      </c>
      <c r="C272" s="1">
        <v>974.93</v>
      </c>
      <c r="D272" s="1">
        <v>1.03</v>
      </c>
      <c r="E272" s="1">
        <v>12.88</v>
      </c>
      <c r="F272" s="1">
        <v>31.13</v>
      </c>
      <c r="G272">
        <v>63</v>
      </c>
      <c r="H272">
        <v>40214</v>
      </c>
      <c r="I272">
        <v>0</v>
      </c>
      <c r="J272">
        <v>0</v>
      </c>
      <c r="K272">
        <v>65</v>
      </c>
      <c r="L272">
        <v>31</v>
      </c>
      <c r="M272" s="1" t="s">
        <v>1644</v>
      </c>
      <c r="N272" s="1" t="s">
        <v>1644</v>
      </c>
    </row>
    <row r="273" spans="1:14" x14ac:dyDescent="0.25">
      <c r="A273">
        <v>272</v>
      </c>
      <c r="B273" s="1">
        <v>275165.79999999702</v>
      </c>
      <c r="C273" s="1">
        <v>987.91</v>
      </c>
      <c r="D273" s="1">
        <v>1.01</v>
      </c>
      <c r="E273" s="1">
        <v>17.38</v>
      </c>
      <c r="F273" s="1">
        <v>31.13</v>
      </c>
      <c r="G273">
        <v>85</v>
      </c>
      <c r="H273">
        <v>51554</v>
      </c>
      <c r="I273">
        <v>0</v>
      </c>
      <c r="J273">
        <v>0</v>
      </c>
      <c r="K273">
        <v>65</v>
      </c>
      <c r="L273">
        <v>31</v>
      </c>
      <c r="M273" s="1" t="s">
        <v>1644</v>
      </c>
      <c r="N273" s="1" t="s">
        <v>1644</v>
      </c>
    </row>
    <row r="274" spans="1:14" x14ac:dyDescent="0.25">
      <c r="A274">
        <v>273</v>
      </c>
      <c r="B274" s="1">
        <v>276166.29999999702</v>
      </c>
      <c r="C274" s="1">
        <v>991.5</v>
      </c>
      <c r="D274" s="1">
        <v>1.01</v>
      </c>
      <c r="E274" s="1">
        <v>14.46</v>
      </c>
      <c r="F274" s="1">
        <v>31.13</v>
      </c>
      <c r="G274">
        <v>73</v>
      </c>
      <c r="H274">
        <v>43754</v>
      </c>
      <c r="I274">
        <v>0</v>
      </c>
      <c r="J274">
        <v>0</v>
      </c>
      <c r="K274">
        <v>65</v>
      </c>
      <c r="L274">
        <v>31</v>
      </c>
      <c r="M274" s="1" t="s">
        <v>1644</v>
      </c>
      <c r="N274" s="1" t="s">
        <v>1644</v>
      </c>
    </row>
    <row r="275" spans="1:14" x14ac:dyDescent="0.25">
      <c r="A275">
        <v>274</v>
      </c>
      <c r="B275" s="1">
        <v>277167.29999999702</v>
      </c>
      <c r="C275" s="1">
        <v>971.03</v>
      </c>
      <c r="D275" s="1">
        <v>1.03</v>
      </c>
      <c r="E275" s="1">
        <v>13.32</v>
      </c>
      <c r="F275" s="1">
        <v>31.13</v>
      </c>
      <c r="G275">
        <v>85</v>
      </c>
      <c r="H275">
        <v>51554</v>
      </c>
      <c r="I275">
        <v>0</v>
      </c>
      <c r="J275">
        <v>0</v>
      </c>
      <c r="K275">
        <v>65</v>
      </c>
      <c r="L275">
        <v>31</v>
      </c>
      <c r="M275" s="1" t="s">
        <v>1644</v>
      </c>
      <c r="N275" s="1" t="s">
        <v>1644</v>
      </c>
    </row>
    <row r="276" spans="1:14" x14ac:dyDescent="0.25">
      <c r="A276">
        <v>275</v>
      </c>
      <c r="B276" s="1">
        <v>278167.59999999701</v>
      </c>
      <c r="C276" s="1">
        <v>994.7</v>
      </c>
      <c r="D276" s="1">
        <v>1.01</v>
      </c>
      <c r="E276" s="1">
        <v>16.61</v>
      </c>
      <c r="F276" s="1">
        <v>31.13</v>
      </c>
      <c r="G276">
        <v>75</v>
      </c>
      <c r="H276">
        <v>45362</v>
      </c>
      <c r="I276">
        <v>0</v>
      </c>
      <c r="J276">
        <v>0</v>
      </c>
      <c r="K276">
        <v>65</v>
      </c>
      <c r="L276">
        <v>31</v>
      </c>
      <c r="M276" s="1" t="s">
        <v>1644</v>
      </c>
      <c r="N276" s="1" t="s">
        <v>1644</v>
      </c>
    </row>
    <row r="277" spans="1:14" x14ac:dyDescent="0.25">
      <c r="A277">
        <v>276</v>
      </c>
      <c r="B277" s="1">
        <v>279167.69999999902</v>
      </c>
      <c r="C277" s="1">
        <v>970.9</v>
      </c>
      <c r="D277" s="1">
        <v>1.03</v>
      </c>
      <c r="E277" s="1">
        <v>15.33</v>
      </c>
      <c r="F277" s="1">
        <v>31.13</v>
      </c>
      <c r="G277">
        <v>72</v>
      </c>
      <c r="H277">
        <v>45532</v>
      </c>
      <c r="I277">
        <v>0</v>
      </c>
      <c r="J277">
        <v>0</v>
      </c>
      <c r="K277">
        <v>65</v>
      </c>
      <c r="L277">
        <v>31</v>
      </c>
      <c r="M277" s="1" t="s">
        <v>1644</v>
      </c>
      <c r="N277" s="1" t="s">
        <v>1644</v>
      </c>
    </row>
    <row r="278" spans="1:14" x14ac:dyDescent="0.25">
      <c r="A278">
        <v>277</v>
      </c>
      <c r="B278" s="1">
        <v>280168.19999999902</v>
      </c>
      <c r="C278" s="1">
        <v>992.5</v>
      </c>
      <c r="D278" s="1">
        <v>1.01</v>
      </c>
      <c r="E278" s="1">
        <v>18.41</v>
      </c>
      <c r="F278" s="1">
        <v>31.13</v>
      </c>
      <c r="G278">
        <v>76</v>
      </c>
      <c r="H278">
        <v>46667</v>
      </c>
      <c r="I278">
        <v>0</v>
      </c>
      <c r="J278">
        <v>0</v>
      </c>
      <c r="K278">
        <v>65</v>
      </c>
      <c r="L278">
        <v>31</v>
      </c>
      <c r="M278" s="1" t="s">
        <v>1644</v>
      </c>
      <c r="N278" s="1" t="s">
        <v>1644</v>
      </c>
    </row>
    <row r="279" spans="1:14" x14ac:dyDescent="0.25">
      <c r="A279">
        <v>278</v>
      </c>
      <c r="B279" s="1">
        <v>281169.29999999702</v>
      </c>
      <c r="C279" s="1">
        <v>972.93</v>
      </c>
      <c r="D279" s="1">
        <v>1.03</v>
      </c>
      <c r="E279" s="1">
        <v>10.32</v>
      </c>
      <c r="F279" s="1">
        <v>31.13</v>
      </c>
      <c r="G279">
        <v>62</v>
      </c>
      <c r="H279">
        <v>40026</v>
      </c>
      <c r="I279">
        <v>0</v>
      </c>
      <c r="J279">
        <v>0</v>
      </c>
      <c r="K279">
        <v>65</v>
      </c>
      <c r="L279">
        <v>31</v>
      </c>
      <c r="M279" s="1" t="s">
        <v>1644</v>
      </c>
      <c r="N279" s="1" t="s">
        <v>1644</v>
      </c>
    </row>
    <row r="280" spans="1:14" x14ac:dyDescent="0.25">
      <c r="A280">
        <v>279</v>
      </c>
      <c r="B280" s="1">
        <v>282169.29999999702</v>
      </c>
      <c r="C280" s="1">
        <v>990</v>
      </c>
      <c r="D280" s="1">
        <v>1.01</v>
      </c>
      <c r="E280" s="1">
        <v>14.21</v>
      </c>
      <c r="F280" s="1">
        <v>31.13</v>
      </c>
      <c r="G280">
        <v>83</v>
      </c>
      <c r="H280">
        <v>50706</v>
      </c>
      <c r="I280">
        <v>0</v>
      </c>
      <c r="J280">
        <v>0</v>
      </c>
      <c r="K280">
        <v>65</v>
      </c>
      <c r="L280">
        <v>31</v>
      </c>
      <c r="M280" s="1" t="s">
        <v>1644</v>
      </c>
      <c r="N280" s="1" t="s">
        <v>1644</v>
      </c>
    </row>
    <row r="281" spans="1:14" x14ac:dyDescent="0.25">
      <c r="A281">
        <v>280</v>
      </c>
      <c r="B281" s="1">
        <v>283169.69999999902</v>
      </c>
      <c r="C281" s="1">
        <v>992.6</v>
      </c>
      <c r="D281" s="1">
        <v>1.01</v>
      </c>
      <c r="E281" s="1">
        <v>18.57</v>
      </c>
      <c r="F281" s="1">
        <v>31.13</v>
      </c>
      <c r="G281">
        <v>63</v>
      </c>
      <c r="H281">
        <v>37922</v>
      </c>
      <c r="I281">
        <v>0</v>
      </c>
      <c r="J281">
        <v>0</v>
      </c>
      <c r="K281">
        <v>65</v>
      </c>
      <c r="L281">
        <v>31</v>
      </c>
      <c r="M281" s="1" t="s">
        <v>1644</v>
      </c>
      <c r="N281" s="1" t="s">
        <v>1644</v>
      </c>
    </row>
    <row r="282" spans="1:14" x14ac:dyDescent="0.25">
      <c r="A282">
        <v>281</v>
      </c>
      <c r="B282" s="1">
        <v>284170</v>
      </c>
      <c r="C282" s="1">
        <v>962.71</v>
      </c>
      <c r="D282" s="1">
        <v>1.04</v>
      </c>
      <c r="E282" s="1">
        <v>10.32</v>
      </c>
      <c r="F282" s="1">
        <v>31.13</v>
      </c>
      <c r="G282">
        <v>85</v>
      </c>
      <c r="H282">
        <v>51554</v>
      </c>
      <c r="I282">
        <v>0</v>
      </c>
      <c r="J282">
        <v>0</v>
      </c>
      <c r="K282">
        <v>65</v>
      </c>
      <c r="L282">
        <v>31</v>
      </c>
      <c r="M282" s="1" t="s">
        <v>1644</v>
      </c>
      <c r="N282" s="1" t="s">
        <v>1644</v>
      </c>
    </row>
    <row r="283" spans="1:14" x14ac:dyDescent="0.25">
      <c r="A283">
        <v>282</v>
      </c>
      <c r="B283" s="1">
        <v>285170.59999999701</v>
      </c>
      <c r="C283" s="1">
        <v>994.4</v>
      </c>
      <c r="D283" s="1">
        <v>1.01</v>
      </c>
      <c r="E283" s="1">
        <v>13.87</v>
      </c>
      <c r="F283" s="1">
        <v>31.13</v>
      </c>
      <c r="G283">
        <v>76</v>
      </c>
      <c r="H283">
        <v>45266</v>
      </c>
      <c r="I283">
        <v>0</v>
      </c>
      <c r="J283">
        <v>0</v>
      </c>
      <c r="K283">
        <v>65</v>
      </c>
      <c r="L283">
        <v>31</v>
      </c>
      <c r="M283" s="1" t="s">
        <v>1644</v>
      </c>
      <c r="N283" s="1" t="s">
        <v>1644</v>
      </c>
    </row>
    <row r="284" spans="1:14" x14ac:dyDescent="0.25">
      <c r="A284">
        <v>283</v>
      </c>
      <c r="B284" s="1">
        <v>286171.09999999701</v>
      </c>
      <c r="C284" s="1">
        <v>972.51</v>
      </c>
      <c r="D284" s="1">
        <v>1.03</v>
      </c>
      <c r="E284" s="1">
        <v>13.44</v>
      </c>
      <c r="F284" s="1">
        <v>31.13</v>
      </c>
      <c r="G284">
        <v>72</v>
      </c>
      <c r="H284">
        <v>45532</v>
      </c>
      <c r="I284">
        <v>0</v>
      </c>
      <c r="J284">
        <v>0</v>
      </c>
      <c r="K284">
        <v>65</v>
      </c>
      <c r="L284">
        <v>31</v>
      </c>
      <c r="M284" s="1" t="s">
        <v>1644</v>
      </c>
      <c r="N284" s="1" t="s">
        <v>1644</v>
      </c>
    </row>
    <row r="285" spans="1:14" x14ac:dyDescent="0.25">
      <c r="A285">
        <v>284</v>
      </c>
      <c r="B285" s="1">
        <v>287171.29999999702</v>
      </c>
      <c r="C285" s="1">
        <v>996.8</v>
      </c>
      <c r="D285" s="1">
        <v>1</v>
      </c>
      <c r="E285" s="1">
        <v>11.73</v>
      </c>
      <c r="F285" s="1">
        <v>31.13</v>
      </c>
      <c r="G285">
        <v>75</v>
      </c>
      <c r="H285">
        <v>44577</v>
      </c>
      <c r="I285">
        <v>0</v>
      </c>
      <c r="J285">
        <v>0</v>
      </c>
      <c r="K285">
        <v>65</v>
      </c>
      <c r="L285">
        <v>31</v>
      </c>
      <c r="M285" s="1" t="s">
        <v>1644</v>
      </c>
      <c r="N285" s="1" t="s">
        <v>1644</v>
      </c>
    </row>
    <row r="286" spans="1:14" x14ac:dyDescent="0.25">
      <c r="A286">
        <v>285</v>
      </c>
      <c r="B286" s="1">
        <v>288171.29999999702</v>
      </c>
      <c r="C286" s="1">
        <v>972</v>
      </c>
      <c r="D286" s="1">
        <v>1.03</v>
      </c>
      <c r="E286" s="1">
        <v>16.7</v>
      </c>
      <c r="F286" s="1">
        <v>31.13</v>
      </c>
      <c r="G286">
        <v>69</v>
      </c>
      <c r="H286">
        <v>46758</v>
      </c>
      <c r="I286">
        <v>0</v>
      </c>
      <c r="J286">
        <v>0</v>
      </c>
      <c r="K286">
        <v>65</v>
      </c>
      <c r="L286">
        <v>31</v>
      </c>
      <c r="M286" s="1" t="s">
        <v>1644</v>
      </c>
      <c r="N286" s="1" t="s">
        <v>1644</v>
      </c>
    </row>
    <row r="287" spans="1:14" x14ac:dyDescent="0.25">
      <c r="A287">
        <v>286</v>
      </c>
      <c r="B287" s="1">
        <v>289171.59999999701</v>
      </c>
      <c r="C287" s="1">
        <v>953.71</v>
      </c>
      <c r="D287" s="1">
        <v>1.05</v>
      </c>
      <c r="E287" s="1">
        <v>17.02</v>
      </c>
      <c r="F287" s="1">
        <v>31.13</v>
      </c>
      <c r="G287">
        <v>77</v>
      </c>
      <c r="H287">
        <v>47600</v>
      </c>
      <c r="I287">
        <v>0</v>
      </c>
      <c r="J287">
        <v>0</v>
      </c>
      <c r="K287">
        <v>65</v>
      </c>
      <c r="L287">
        <v>31</v>
      </c>
      <c r="M287" s="1" t="s">
        <v>1644</v>
      </c>
      <c r="N287" s="1" t="s">
        <v>1644</v>
      </c>
    </row>
    <row r="288" spans="1:14" x14ac:dyDescent="0.25">
      <c r="A288">
        <v>287</v>
      </c>
      <c r="B288" s="1">
        <v>290172.39999999799</v>
      </c>
      <c r="C288" s="1">
        <v>888.29</v>
      </c>
      <c r="D288" s="1">
        <v>1.1299999999999999</v>
      </c>
      <c r="E288" s="1">
        <v>12</v>
      </c>
      <c r="F288" s="1">
        <v>31.13</v>
      </c>
      <c r="G288">
        <v>72</v>
      </c>
      <c r="H288">
        <v>45532</v>
      </c>
      <c r="I288">
        <v>0</v>
      </c>
      <c r="J288">
        <v>0</v>
      </c>
      <c r="K288">
        <v>65</v>
      </c>
      <c r="L288">
        <v>31</v>
      </c>
      <c r="M288" s="1" t="s">
        <v>1644</v>
      </c>
      <c r="N288" s="1" t="s">
        <v>1644</v>
      </c>
    </row>
    <row r="289" spans="1:14" x14ac:dyDescent="0.25">
      <c r="A289">
        <v>288</v>
      </c>
      <c r="B289" s="1">
        <v>291172.39999999799</v>
      </c>
      <c r="C289" s="1">
        <v>969</v>
      </c>
      <c r="D289" s="1">
        <v>1.03</v>
      </c>
      <c r="E289" s="1">
        <v>13.12</v>
      </c>
      <c r="F289" s="1">
        <v>31.13</v>
      </c>
      <c r="G289">
        <v>74</v>
      </c>
      <c r="H289">
        <v>46139</v>
      </c>
      <c r="I289">
        <v>0</v>
      </c>
      <c r="J289">
        <v>0</v>
      </c>
      <c r="K289">
        <v>65</v>
      </c>
      <c r="L289">
        <v>31</v>
      </c>
      <c r="M289" s="1" t="s">
        <v>1644</v>
      </c>
      <c r="N289" s="1" t="s">
        <v>1644</v>
      </c>
    </row>
    <row r="290" spans="1:14" x14ac:dyDescent="0.25">
      <c r="A290">
        <v>289</v>
      </c>
      <c r="B290" s="1">
        <v>292172.5</v>
      </c>
      <c r="C290" s="1">
        <v>921.91</v>
      </c>
      <c r="D290" s="1">
        <v>1.08</v>
      </c>
      <c r="E290" s="1">
        <v>14.14</v>
      </c>
      <c r="F290" s="1">
        <v>31.13</v>
      </c>
      <c r="G290">
        <v>73</v>
      </c>
      <c r="H290">
        <v>48014</v>
      </c>
      <c r="I290">
        <v>0</v>
      </c>
      <c r="J290">
        <v>0</v>
      </c>
      <c r="K290">
        <v>65</v>
      </c>
      <c r="L290">
        <v>31</v>
      </c>
      <c r="M290" s="1" t="s">
        <v>1644</v>
      </c>
      <c r="N290" s="1" t="s">
        <v>1644</v>
      </c>
    </row>
    <row r="291" spans="1:14" x14ac:dyDescent="0.25">
      <c r="A291">
        <v>290</v>
      </c>
      <c r="B291" s="1">
        <v>293172.79999999702</v>
      </c>
      <c r="C291" s="1">
        <v>980.71</v>
      </c>
      <c r="D291" s="1">
        <v>1.02</v>
      </c>
      <c r="E291" s="1">
        <v>9.92</v>
      </c>
      <c r="F291" s="1">
        <v>31.13</v>
      </c>
      <c r="G291">
        <v>76</v>
      </c>
      <c r="H291">
        <v>46667</v>
      </c>
      <c r="I291">
        <v>0</v>
      </c>
      <c r="J291">
        <v>0</v>
      </c>
      <c r="K291">
        <v>65</v>
      </c>
      <c r="L291">
        <v>31</v>
      </c>
      <c r="M291" s="1" t="s">
        <v>1644</v>
      </c>
      <c r="N291" s="1" t="s">
        <v>1644</v>
      </c>
    </row>
    <row r="292" spans="1:14" x14ac:dyDescent="0.25">
      <c r="A292">
        <v>291</v>
      </c>
      <c r="B292" s="1">
        <v>294173.19999999902</v>
      </c>
      <c r="C292" s="1">
        <v>965.61</v>
      </c>
      <c r="D292" s="1">
        <v>1.04</v>
      </c>
      <c r="E292" s="1">
        <v>14.04</v>
      </c>
      <c r="F292" s="1">
        <v>31.13</v>
      </c>
      <c r="G292">
        <v>62</v>
      </c>
      <c r="H292">
        <v>40026</v>
      </c>
      <c r="I292">
        <v>0</v>
      </c>
      <c r="J292">
        <v>0</v>
      </c>
      <c r="K292">
        <v>65</v>
      </c>
      <c r="L292">
        <v>31</v>
      </c>
      <c r="M292" s="1" t="s">
        <v>1644</v>
      </c>
      <c r="N292" s="1" t="s">
        <v>1644</v>
      </c>
    </row>
    <row r="293" spans="1:14" x14ac:dyDescent="0.25">
      <c r="A293">
        <v>292</v>
      </c>
      <c r="B293" s="1">
        <v>295173.69999999902</v>
      </c>
      <c r="C293" s="1">
        <v>998.5</v>
      </c>
      <c r="D293" s="1">
        <v>1</v>
      </c>
      <c r="E293" s="1">
        <v>18.97</v>
      </c>
      <c r="F293" s="1">
        <v>31.13</v>
      </c>
      <c r="G293">
        <v>85</v>
      </c>
      <c r="H293">
        <v>51554</v>
      </c>
      <c r="I293">
        <v>0</v>
      </c>
      <c r="J293">
        <v>0</v>
      </c>
      <c r="K293">
        <v>65</v>
      </c>
      <c r="L293">
        <v>31</v>
      </c>
      <c r="M293" s="1" t="s">
        <v>1644</v>
      </c>
      <c r="N293" s="1" t="s">
        <v>1644</v>
      </c>
    </row>
    <row r="294" spans="1:14" x14ac:dyDescent="0.25">
      <c r="A294">
        <v>293</v>
      </c>
      <c r="B294" s="1">
        <v>296173.89999999799</v>
      </c>
      <c r="C294" s="1">
        <v>992.8</v>
      </c>
      <c r="D294" s="1">
        <v>1.01</v>
      </c>
      <c r="E294" s="1">
        <v>10.27</v>
      </c>
      <c r="F294" s="1">
        <v>31.13</v>
      </c>
      <c r="G294">
        <v>66</v>
      </c>
      <c r="H294">
        <v>40834</v>
      </c>
      <c r="I294">
        <v>0</v>
      </c>
      <c r="J294">
        <v>0</v>
      </c>
      <c r="K294">
        <v>65</v>
      </c>
      <c r="L294">
        <v>31</v>
      </c>
      <c r="M294" s="1" t="s">
        <v>1644</v>
      </c>
      <c r="N294" s="1" t="s">
        <v>1644</v>
      </c>
    </row>
    <row r="295" spans="1:14" x14ac:dyDescent="0.25">
      <c r="A295">
        <v>294</v>
      </c>
      <c r="B295" s="1">
        <v>297174.59999999701</v>
      </c>
      <c r="C295" s="1">
        <v>982.31</v>
      </c>
      <c r="D295" s="1">
        <v>1.02</v>
      </c>
      <c r="E295" s="1">
        <v>16.329999999999998</v>
      </c>
      <c r="F295" s="1">
        <v>31.13</v>
      </c>
      <c r="G295">
        <v>85</v>
      </c>
      <c r="H295">
        <v>51554</v>
      </c>
      <c r="I295">
        <v>0</v>
      </c>
      <c r="J295">
        <v>0</v>
      </c>
      <c r="K295">
        <v>65</v>
      </c>
      <c r="L295">
        <v>31</v>
      </c>
      <c r="M295" s="1" t="s">
        <v>1644</v>
      </c>
      <c r="N295" s="1" t="s">
        <v>1644</v>
      </c>
    </row>
    <row r="296" spans="1:14" x14ac:dyDescent="0.25">
      <c r="A296">
        <v>295</v>
      </c>
      <c r="B296" s="1">
        <v>298174.59999999701</v>
      </c>
      <c r="C296" s="1">
        <v>1004</v>
      </c>
      <c r="D296" s="1">
        <v>1</v>
      </c>
      <c r="E296" s="1">
        <v>14.03</v>
      </c>
      <c r="F296" s="1">
        <v>31.13</v>
      </c>
      <c r="G296">
        <v>76</v>
      </c>
      <c r="H296">
        <v>45510</v>
      </c>
      <c r="I296">
        <v>0</v>
      </c>
      <c r="J296">
        <v>0</v>
      </c>
      <c r="K296">
        <v>65</v>
      </c>
      <c r="L296">
        <v>31</v>
      </c>
      <c r="M296" s="1" t="s">
        <v>1644</v>
      </c>
      <c r="N296" s="1" t="s">
        <v>1644</v>
      </c>
    </row>
    <row r="297" spans="1:14" x14ac:dyDescent="0.25">
      <c r="A297">
        <v>296</v>
      </c>
      <c r="B297" s="1">
        <v>299174.69999999902</v>
      </c>
      <c r="C297" s="1">
        <v>978.9</v>
      </c>
      <c r="D297" s="1">
        <v>1.02</v>
      </c>
      <c r="E297" s="1">
        <v>14.92</v>
      </c>
      <c r="F297" s="1">
        <v>31.13</v>
      </c>
      <c r="G297">
        <v>72</v>
      </c>
      <c r="H297">
        <v>45532</v>
      </c>
      <c r="I297">
        <v>0</v>
      </c>
      <c r="J297">
        <v>0</v>
      </c>
      <c r="K297">
        <v>65</v>
      </c>
      <c r="L297">
        <v>31</v>
      </c>
      <c r="M297" s="1" t="s">
        <v>1644</v>
      </c>
      <c r="N297" s="1" t="s">
        <v>1644</v>
      </c>
    </row>
    <row r="298" spans="1:14" x14ac:dyDescent="0.25">
      <c r="A298">
        <v>297</v>
      </c>
      <c r="B298" s="1">
        <v>300175.59999999701</v>
      </c>
      <c r="C298" s="1">
        <v>999.1</v>
      </c>
      <c r="D298" s="1">
        <v>1</v>
      </c>
      <c r="E298" s="1">
        <v>12.25</v>
      </c>
      <c r="F298" s="1">
        <v>31.13</v>
      </c>
      <c r="G298">
        <v>77</v>
      </c>
      <c r="H298">
        <v>47600</v>
      </c>
      <c r="I298">
        <v>0</v>
      </c>
      <c r="J298">
        <v>0</v>
      </c>
      <c r="K298">
        <v>65</v>
      </c>
      <c r="L298">
        <v>31</v>
      </c>
      <c r="M298" s="1" t="s">
        <v>1644</v>
      </c>
      <c r="N298" s="1" t="s">
        <v>1644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1E50-25C9-4C75-8880-0A281C563317}">
  <dimension ref="A1:JH103"/>
  <sheetViews>
    <sheetView topLeftCell="IB1" zoomScale="70" zoomScaleNormal="70" workbookViewId="0">
      <selection activeCell="IB1" sqref="IB1:IK1048576"/>
    </sheetView>
  </sheetViews>
  <sheetFormatPr defaultRowHeight="15" x14ac:dyDescent="0.25"/>
  <cols>
    <col min="1" max="1" width="22" hidden="1" customWidth="1"/>
    <col min="2" max="235" width="81.140625" hidden="1" customWidth="1"/>
    <col min="236" max="236" width="9.5703125" bestFit="1" customWidth="1"/>
    <col min="237" max="237" width="25.7109375" bestFit="1" customWidth="1"/>
    <col min="238" max="238" width="27.85546875" bestFit="1" customWidth="1"/>
    <col min="239" max="239" width="36.28515625" bestFit="1" customWidth="1"/>
    <col min="240" max="240" width="24" bestFit="1" customWidth="1"/>
    <col min="241" max="241" width="23.140625" bestFit="1" customWidth="1"/>
    <col min="242" max="242" width="21" bestFit="1" customWidth="1"/>
    <col min="243" max="243" width="20.140625" bestFit="1" customWidth="1"/>
    <col min="244" max="244" width="26.85546875" bestFit="1" customWidth="1"/>
    <col min="245" max="245" width="50.28515625" bestFit="1" customWidth="1"/>
    <col min="246" max="246" width="47.5703125" bestFit="1" customWidth="1"/>
    <col min="247" max="247" width="48" bestFit="1" customWidth="1"/>
    <col min="248" max="248" width="41.28515625" bestFit="1" customWidth="1"/>
    <col min="249" max="249" width="17.28515625" bestFit="1" customWidth="1"/>
    <col min="250" max="250" width="25.7109375" bestFit="1" customWidth="1"/>
    <col min="251" max="251" width="30.140625" bestFit="1" customWidth="1"/>
    <col min="252" max="252" width="41.5703125" bestFit="1" customWidth="1"/>
    <col min="253" max="259" width="38.42578125" bestFit="1" customWidth="1"/>
    <col min="260" max="260" width="36.42578125" bestFit="1" customWidth="1"/>
    <col min="261" max="261" width="39.7109375" bestFit="1" customWidth="1"/>
    <col min="262" max="262" width="36.7109375" bestFit="1" customWidth="1"/>
    <col min="263" max="263" width="42.7109375" bestFit="1" customWidth="1"/>
    <col min="264" max="264" width="38.7109375" bestFit="1" customWidth="1"/>
    <col min="265" max="268" width="66.7109375" bestFit="1" customWidth="1"/>
  </cols>
  <sheetData>
    <row r="1" spans="1:2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4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1665</v>
      </c>
      <c r="IC1" t="s">
        <v>1666</v>
      </c>
      <c r="ID1" t="s">
        <v>1667</v>
      </c>
      <c r="IE1" t="s">
        <v>1668</v>
      </c>
      <c r="IF1" t="s">
        <v>1669</v>
      </c>
      <c r="IG1" t="s">
        <v>1670</v>
      </c>
      <c r="IH1" t="s">
        <v>1671</v>
      </c>
      <c r="II1" t="s">
        <v>1672</v>
      </c>
      <c r="IJ1" t="s">
        <v>1673</v>
      </c>
      <c r="IK1" t="s">
        <v>1674</v>
      </c>
      <c r="IL1" t="s">
        <v>1675</v>
      </c>
      <c r="IM1" t="s">
        <v>1676</v>
      </c>
      <c r="IN1" s="4" t="s">
        <v>1677</v>
      </c>
      <c r="IO1" t="s">
        <v>1678</v>
      </c>
      <c r="IP1" t="s">
        <v>1679</v>
      </c>
      <c r="IQ1" t="s">
        <v>1680</v>
      </c>
      <c r="IR1" t="s">
        <v>1681</v>
      </c>
      <c r="IS1" t="s">
        <v>1682</v>
      </c>
      <c r="IT1" t="s">
        <v>1683</v>
      </c>
      <c r="IU1" t="s">
        <v>1684</v>
      </c>
      <c r="IV1" t="s">
        <v>1685</v>
      </c>
      <c r="IW1" t="s">
        <v>1686</v>
      </c>
      <c r="IX1" t="s">
        <v>1687</v>
      </c>
      <c r="IY1" t="s">
        <v>1688</v>
      </c>
      <c r="IZ1" t="s">
        <v>1689</v>
      </c>
      <c r="JA1" t="s">
        <v>1690</v>
      </c>
      <c r="JB1" t="s">
        <v>1691</v>
      </c>
      <c r="JC1" t="s">
        <v>1692</v>
      </c>
      <c r="JD1" t="s">
        <v>1693</v>
      </c>
      <c r="JE1" t="s">
        <v>1694</v>
      </c>
      <c r="JF1" t="s">
        <v>1697</v>
      </c>
      <c r="JG1" t="s">
        <v>1695</v>
      </c>
      <c r="JH1" t="s">
        <v>1696</v>
      </c>
    </row>
    <row r="2" spans="1:268" x14ac:dyDescent="0.25">
      <c r="A2" s="1" t="s">
        <v>948</v>
      </c>
      <c r="S2" s="1" t="s">
        <v>265</v>
      </c>
      <c r="BO2" s="1" t="s">
        <v>265</v>
      </c>
      <c r="CB2" s="1" t="s">
        <v>265</v>
      </c>
      <c r="CF2" s="1" t="s">
        <v>265</v>
      </c>
      <c r="CP2" s="1" t="s">
        <v>265</v>
      </c>
      <c r="CT2" s="1" t="s">
        <v>265</v>
      </c>
      <c r="DC2" s="1" t="s">
        <v>265</v>
      </c>
      <c r="DH2" s="1" t="s">
        <v>265</v>
      </c>
      <c r="DM2" s="1" t="s">
        <v>265</v>
      </c>
      <c r="DQ2" s="1" t="s">
        <v>265</v>
      </c>
      <c r="EE2" s="1" t="s">
        <v>265</v>
      </c>
      <c r="EI2" s="1" t="s">
        <v>265</v>
      </c>
      <c r="IB2">
        <v>1</v>
      </c>
      <c r="IC2" s="1" t="s">
        <v>265</v>
      </c>
      <c r="ID2" s="1" t="s">
        <v>265</v>
      </c>
      <c r="IE2" s="1" t="s">
        <v>265</v>
      </c>
      <c r="IF2" s="1" t="s">
        <v>265</v>
      </c>
      <c r="IG2" s="1" t="s">
        <v>265</v>
      </c>
      <c r="IH2" s="1" t="s">
        <v>265</v>
      </c>
      <c r="II2" s="1" t="s">
        <v>265</v>
      </c>
      <c r="IJ2" s="1" t="s">
        <v>265</v>
      </c>
      <c r="IK2" s="1" t="s">
        <v>265</v>
      </c>
      <c r="IL2">
        <v>300703744</v>
      </c>
      <c r="IM2">
        <v>8987884</v>
      </c>
      <c r="IO2">
        <v>9203593216</v>
      </c>
      <c r="IP2" s="1" t="s">
        <v>265</v>
      </c>
      <c r="IQ2">
        <v>11457343488</v>
      </c>
      <c r="IR2" s="1">
        <v>41.9298283154912</v>
      </c>
      <c r="IU2" s="1" t="s">
        <v>265</v>
      </c>
      <c r="IW2" s="1" t="s">
        <v>265</v>
      </c>
      <c r="IX2" s="1" t="s">
        <v>265</v>
      </c>
      <c r="IZ2" s="1" t="s">
        <v>265</v>
      </c>
      <c r="JA2" s="1" t="s">
        <v>265</v>
      </c>
      <c r="JB2" s="1" t="s">
        <v>265</v>
      </c>
      <c r="JC2" s="1" t="s">
        <v>265</v>
      </c>
      <c r="JD2" s="1" t="s">
        <v>265</v>
      </c>
      <c r="JE2">
        <v>100</v>
      </c>
      <c r="JF2">
        <v>100</v>
      </c>
      <c r="JG2">
        <v>100</v>
      </c>
      <c r="JH2">
        <v>100</v>
      </c>
    </row>
    <row r="3" spans="1:268" x14ac:dyDescent="0.25">
      <c r="A3" s="1" t="s">
        <v>949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 t="s">
        <v>950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 s="1" t="s">
        <v>951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 s="1" t="s">
        <v>952</v>
      </c>
      <c r="CC3">
        <v>0</v>
      </c>
      <c r="CD3">
        <v>0</v>
      </c>
      <c r="CE3">
        <v>0</v>
      </c>
      <c r="CF3" s="1" t="s">
        <v>953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 s="1" t="s">
        <v>954</v>
      </c>
      <c r="CQ3">
        <v>0</v>
      </c>
      <c r="CR3">
        <v>0</v>
      </c>
      <c r="CS3">
        <v>0</v>
      </c>
      <c r="CT3" s="1" t="s">
        <v>955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 s="1" t="s">
        <v>956</v>
      </c>
      <c r="DD3">
        <v>0</v>
      </c>
      <c r="DE3">
        <v>0</v>
      </c>
      <c r="DF3">
        <v>0</v>
      </c>
      <c r="DG3">
        <v>0</v>
      </c>
      <c r="DH3" s="1" t="s">
        <v>957</v>
      </c>
      <c r="DI3">
        <v>0</v>
      </c>
      <c r="DJ3">
        <v>0</v>
      </c>
      <c r="DK3">
        <v>0</v>
      </c>
      <c r="DL3">
        <v>0</v>
      </c>
      <c r="DM3" s="1" t="s">
        <v>958</v>
      </c>
      <c r="DN3">
        <v>0</v>
      </c>
      <c r="DO3">
        <v>0</v>
      </c>
      <c r="DP3">
        <v>0</v>
      </c>
      <c r="DQ3" s="1" t="s">
        <v>959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 s="1" t="s">
        <v>960</v>
      </c>
      <c r="EF3">
        <v>0</v>
      </c>
      <c r="EG3">
        <v>0</v>
      </c>
      <c r="EH3">
        <v>0</v>
      </c>
      <c r="EI3" s="1" t="s">
        <v>961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2</v>
      </c>
      <c r="IC3" s="1">
        <v>107.732425480565</v>
      </c>
      <c r="ID3" s="1">
        <v>54.364495540790898</v>
      </c>
      <c r="IE3" s="1">
        <v>39.112353801130503</v>
      </c>
      <c r="IF3" s="1">
        <v>77.858640914809399</v>
      </c>
      <c r="IG3" s="1">
        <v>16.272615512532301</v>
      </c>
      <c r="IH3" s="1">
        <v>22.141359085190501</v>
      </c>
      <c r="II3" s="1">
        <v>0.13041815607163401</v>
      </c>
      <c r="IJ3" s="1">
        <v>10.954984886210701</v>
      </c>
      <c r="IK3" s="1">
        <v>11.3462360157635</v>
      </c>
      <c r="IL3">
        <v>298991616</v>
      </c>
      <c r="IM3">
        <v>8553436</v>
      </c>
      <c r="IN3">
        <v>8352</v>
      </c>
      <c r="IO3">
        <v>8758718464</v>
      </c>
      <c r="IP3" s="1">
        <v>0</v>
      </c>
      <c r="IQ3">
        <v>12369907712</v>
      </c>
      <c r="IR3" s="1">
        <v>45.269490882118497</v>
      </c>
      <c r="IS3">
        <v>0</v>
      </c>
      <c r="IT3">
        <v>0</v>
      </c>
      <c r="IU3" s="1">
        <v>38.719695956705998</v>
      </c>
      <c r="IV3">
        <v>0</v>
      </c>
      <c r="IW3" s="1">
        <v>0</v>
      </c>
      <c r="IX3" s="1">
        <v>7.8485870182512096</v>
      </c>
      <c r="IY3">
        <v>0</v>
      </c>
      <c r="IZ3" s="1">
        <v>4.1859130764006398</v>
      </c>
      <c r="JA3" s="1">
        <v>50.162535656026101</v>
      </c>
      <c r="JB3" s="1">
        <v>22.2989885193129</v>
      </c>
      <c r="JC3" s="1">
        <v>10.9880218255517</v>
      </c>
      <c r="JD3" s="1">
        <v>11.2496413928267</v>
      </c>
      <c r="JE3">
        <v>100</v>
      </c>
      <c r="JF3">
        <v>100</v>
      </c>
      <c r="JG3">
        <v>100</v>
      </c>
      <c r="JH3">
        <v>100</v>
      </c>
    </row>
    <row r="4" spans="1:268" x14ac:dyDescent="0.25">
      <c r="A4" s="1" t="s">
        <v>962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 t="s">
        <v>269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 s="1" t="s">
        <v>963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 s="1" t="s">
        <v>269</v>
      </c>
      <c r="CC4">
        <v>0</v>
      </c>
      <c r="CD4">
        <v>0</v>
      </c>
      <c r="CE4">
        <v>0</v>
      </c>
      <c r="CF4" s="1" t="s">
        <v>269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 s="1" t="s">
        <v>964</v>
      </c>
      <c r="CQ4">
        <v>0</v>
      </c>
      <c r="CR4">
        <v>0</v>
      </c>
      <c r="CS4">
        <v>0</v>
      </c>
      <c r="CT4" s="1" t="s">
        <v>965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1" t="s">
        <v>966</v>
      </c>
      <c r="DD4">
        <v>0</v>
      </c>
      <c r="DE4">
        <v>0</v>
      </c>
      <c r="DF4">
        <v>0</v>
      </c>
      <c r="DG4">
        <v>0</v>
      </c>
      <c r="DH4" s="1" t="s">
        <v>269</v>
      </c>
      <c r="DI4">
        <v>0</v>
      </c>
      <c r="DJ4">
        <v>0</v>
      </c>
      <c r="DK4">
        <v>0</v>
      </c>
      <c r="DL4">
        <v>0</v>
      </c>
      <c r="DM4" s="1" t="s">
        <v>967</v>
      </c>
      <c r="DN4">
        <v>0</v>
      </c>
      <c r="DO4">
        <v>0</v>
      </c>
      <c r="DP4">
        <v>0</v>
      </c>
      <c r="DQ4" s="1" t="s">
        <v>968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 s="1" t="s">
        <v>269</v>
      </c>
      <c r="EF4">
        <v>0</v>
      </c>
      <c r="EG4">
        <v>0</v>
      </c>
      <c r="EH4">
        <v>0</v>
      </c>
      <c r="EI4" s="1" t="s">
        <v>269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3</v>
      </c>
      <c r="IC4" s="1">
        <v>105.96669967974</v>
      </c>
      <c r="ID4" s="1">
        <v>73.760122278072899</v>
      </c>
      <c r="IE4" s="1">
        <v>44.496465084830497</v>
      </c>
      <c r="IF4" s="1">
        <v>66.497952099052497</v>
      </c>
      <c r="IG4" s="1">
        <v>27.809616203752299</v>
      </c>
      <c r="IH4" s="1">
        <v>33.502047900947403</v>
      </c>
      <c r="II4" s="1">
        <v>0.25874689532705197</v>
      </c>
      <c r="IJ4" s="1">
        <v>10.4792509167257</v>
      </c>
      <c r="IK4" s="1">
        <v>22.899098580463999</v>
      </c>
      <c r="IL4">
        <v>298991616</v>
      </c>
      <c r="IM4">
        <v>8621788</v>
      </c>
      <c r="IN4">
        <v>8419</v>
      </c>
      <c r="IO4">
        <v>8828710912</v>
      </c>
      <c r="IP4" s="1">
        <v>28.481325391061802</v>
      </c>
      <c r="IQ4">
        <v>12478189568</v>
      </c>
      <c r="IR4" s="1">
        <v>45.665764213927503</v>
      </c>
      <c r="IS4">
        <v>0</v>
      </c>
      <c r="IT4">
        <v>0</v>
      </c>
      <c r="IU4" s="1">
        <v>58.974752118149603</v>
      </c>
      <c r="IV4">
        <v>0</v>
      </c>
      <c r="IW4" s="1">
        <v>0</v>
      </c>
      <c r="IX4" s="1">
        <v>50.697593926128597</v>
      </c>
      <c r="IY4">
        <v>0</v>
      </c>
      <c r="IZ4" s="1">
        <v>0</v>
      </c>
      <c r="JA4" s="1">
        <v>31.236892499216001</v>
      </c>
      <c r="JB4" s="1">
        <v>33.5240732703313</v>
      </c>
      <c r="JC4" s="1">
        <v>10.475779992208199</v>
      </c>
      <c r="JD4" s="1">
        <v>22.891513969376401</v>
      </c>
      <c r="JE4">
        <v>100</v>
      </c>
      <c r="JF4">
        <v>100</v>
      </c>
      <c r="JG4">
        <v>100</v>
      </c>
      <c r="JH4">
        <v>100</v>
      </c>
    </row>
    <row r="5" spans="1:268" x14ac:dyDescent="0.25">
      <c r="A5" s="1" t="s">
        <v>969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 t="s">
        <v>269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 s="1" t="s">
        <v>970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 s="1" t="s">
        <v>269</v>
      </c>
      <c r="CC5">
        <v>0</v>
      </c>
      <c r="CD5">
        <v>0</v>
      </c>
      <c r="CE5">
        <v>0</v>
      </c>
      <c r="CF5" s="1" t="s">
        <v>269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 s="1" t="s">
        <v>971</v>
      </c>
      <c r="CQ5">
        <v>0</v>
      </c>
      <c r="CR5">
        <v>0</v>
      </c>
      <c r="CS5">
        <v>0</v>
      </c>
      <c r="CT5" s="1" t="s">
        <v>972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 s="1" t="s">
        <v>269</v>
      </c>
      <c r="DD5">
        <v>0</v>
      </c>
      <c r="DE5">
        <v>0</v>
      </c>
      <c r="DF5">
        <v>0</v>
      </c>
      <c r="DG5">
        <v>0</v>
      </c>
      <c r="DH5" s="1" t="s">
        <v>269</v>
      </c>
      <c r="DI5">
        <v>0</v>
      </c>
      <c r="DJ5">
        <v>0</v>
      </c>
      <c r="DK5">
        <v>0</v>
      </c>
      <c r="DL5">
        <v>0</v>
      </c>
      <c r="DM5" s="1" t="s">
        <v>973</v>
      </c>
      <c r="DN5">
        <v>0</v>
      </c>
      <c r="DO5">
        <v>0</v>
      </c>
      <c r="DP5">
        <v>0</v>
      </c>
      <c r="DQ5" s="1" t="s">
        <v>974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 s="1" t="s">
        <v>269</v>
      </c>
      <c r="EF5">
        <v>0</v>
      </c>
      <c r="EG5">
        <v>0</v>
      </c>
      <c r="EH5">
        <v>0</v>
      </c>
      <c r="EI5" s="1" t="s">
        <v>269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4</v>
      </c>
      <c r="IC5" s="1">
        <v>104.99940003601</v>
      </c>
      <c r="ID5" s="1">
        <v>88.425950910055306</v>
      </c>
      <c r="IE5" s="1">
        <v>67.041103318205899</v>
      </c>
      <c r="IF5" s="1">
        <v>79.407611174630205</v>
      </c>
      <c r="IG5" s="1">
        <v>19.938291574820699</v>
      </c>
      <c r="IH5" s="1">
        <v>20.592388825369699</v>
      </c>
      <c r="II5" s="1">
        <v>0.261639570016925</v>
      </c>
      <c r="IJ5" s="1">
        <v>2.7472138106844701</v>
      </c>
      <c r="IK5" s="1">
        <v>17.7914907611509</v>
      </c>
      <c r="IL5">
        <v>298954752</v>
      </c>
      <c r="IM5">
        <v>8651308</v>
      </c>
      <c r="IN5">
        <v>8448</v>
      </c>
      <c r="IO5">
        <v>8858939392</v>
      </c>
      <c r="IP5" s="1">
        <v>0.33481411572294101</v>
      </c>
      <c r="IQ5">
        <v>12412538880</v>
      </c>
      <c r="IR5" s="1">
        <v>45.425505900156097</v>
      </c>
      <c r="IS5">
        <v>0</v>
      </c>
      <c r="IT5">
        <v>0</v>
      </c>
      <c r="IU5" s="1">
        <v>30.873479601483801</v>
      </c>
      <c r="IV5">
        <v>0</v>
      </c>
      <c r="IW5" s="1">
        <v>0</v>
      </c>
      <c r="IX5" s="1">
        <v>42.908903852909702</v>
      </c>
      <c r="IY5">
        <v>0</v>
      </c>
      <c r="IZ5" s="1">
        <v>0</v>
      </c>
      <c r="JA5" s="1">
        <v>17.2826180509762</v>
      </c>
      <c r="JB5" s="1">
        <v>20.592362231859099</v>
      </c>
      <c r="JC5" s="1">
        <v>2.7472147307229702</v>
      </c>
      <c r="JD5" s="1">
        <v>17.791496719499101</v>
      </c>
      <c r="JE5">
        <v>100</v>
      </c>
      <c r="JF5">
        <v>100</v>
      </c>
      <c r="JG5">
        <v>100</v>
      </c>
      <c r="JH5">
        <v>100</v>
      </c>
    </row>
    <row r="6" spans="1:268" x14ac:dyDescent="0.25">
      <c r="A6" s="1" t="s">
        <v>975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 t="s">
        <v>269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 s="1" t="s">
        <v>976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 s="1" t="s">
        <v>269</v>
      </c>
      <c r="CC6">
        <v>0</v>
      </c>
      <c r="CD6">
        <v>0</v>
      </c>
      <c r="CE6">
        <v>0</v>
      </c>
      <c r="CF6" s="1" t="s">
        <v>269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 s="1" t="s">
        <v>977</v>
      </c>
      <c r="CQ6">
        <v>0</v>
      </c>
      <c r="CR6">
        <v>0</v>
      </c>
      <c r="CS6">
        <v>0</v>
      </c>
      <c r="CT6" s="1" t="s">
        <v>978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 s="1" t="s">
        <v>979</v>
      </c>
      <c r="DD6">
        <v>0</v>
      </c>
      <c r="DE6">
        <v>0</v>
      </c>
      <c r="DF6">
        <v>0</v>
      </c>
      <c r="DG6">
        <v>0</v>
      </c>
      <c r="DH6" s="1" t="s">
        <v>269</v>
      </c>
      <c r="DI6">
        <v>0</v>
      </c>
      <c r="DJ6">
        <v>0</v>
      </c>
      <c r="DK6">
        <v>0</v>
      </c>
      <c r="DL6">
        <v>0</v>
      </c>
      <c r="DM6" s="1" t="s">
        <v>980</v>
      </c>
      <c r="DN6">
        <v>0</v>
      </c>
      <c r="DO6">
        <v>0</v>
      </c>
      <c r="DP6">
        <v>0</v>
      </c>
      <c r="DQ6" s="1" t="s">
        <v>981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 s="1" t="s">
        <v>269</v>
      </c>
      <c r="EF6">
        <v>0</v>
      </c>
      <c r="EG6">
        <v>0</v>
      </c>
      <c r="EH6">
        <v>0</v>
      </c>
      <c r="EI6" s="1" t="s">
        <v>269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5</v>
      </c>
      <c r="IC6" s="1">
        <v>104.99977699645299</v>
      </c>
      <c r="ID6" s="1">
        <v>88.412898652678905</v>
      </c>
      <c r="IE6" s="1">
        <v>69.114822135973199</v>
      </c>
      <c r="IF6" s="1">
        <v>76.790912008070904</v>
      </c>
      <c r="IG6" s="1">
        <v>22.556102374643199</v>
      </c>
      <c r="IH6" s="1">
        <v>23.209087991929</v>
      </c>
      <c r="II6" s="1">
        <v>0.52238715651748902</v>
      </c>
      <c r="IJ6" s="1">
        <v>5.0932764476844197</v>
      </c>
      <c r="IK6" s="1">
        <v>18.414148938880398</v>
      </c>
      <c r="IL6">
        <v>299216896</v>
      </c>
      <c r="IM6">
        <v>8747312</v>
      </c>
      <c r="IN6">
        <v>8542</v>
      </c>
      <c r="IO6">
        <v>8957247488</v>
      </c>
      <c r="IP6" s="1">
        <v>0</v>
      </c>
      <c r="IQ6">
        <v>12343336960</v>
      </c>
      <c r="IR6" s="1">
        <v>45.172251329098799</v>
      </c>
      <c r="IS6">
        <v>0</v>
      </c>
      <c r="IT6">
        <v>0</v>
      </c>
      <c r="IU6" s="1">
        <v>40.237255412669597</v>
      </c>
      <c r="IV6">
        <v>0</v>
      </c>
      <c r="IW6" s="1">
        <v>0</v>
      </c>
      <c r="IX6" s="1">
        <v>42.327502447093998</v>
      </c>
      <c r="IY6">
        <v>0</v>
      </c>
      <c r="IZ6" s="1">
        <v>0</v>
      </c>
      <c r="JA6" s="1">
        <v>17.342843188128999</v>
      </c>
      <c r="JB6" s="1">
        <v>23.183421484903398</v>
      </c>
      <c r="JC6" s="1">
        <v>5.0949788186070899</v>
      </c>
      <c r="JD6" s="1">
        <v>18.420303663062601</v>
      </c>
      <c r="JE6">
        <v>100</v>
      </c>
      <c r="JF6">
        <v>100</v>
      </c>
      <c r="JG6">
        <v>100</v>
      </c>
      <c r="JH6">
        <v>100</v>
      </c>
    </row>
    <row r="7" spans="1:268" x14ac:dyDescent="0.25">
      <c r="A7" s="1" t="s">
        <v>982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 t="s">
        <v>269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s="1" t="s">
        <v>983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 s="1" t="s">
        <v>269</v>
      </c>
      <c r="CC7">
        <v>0</v>
      </c>
      <c r="CD7">
        <v>0</v>
      </c>
      <c r="CE7">
        <v>0</v>
      </c>
      <c r="CF7" s="1" t="s">
        <v>269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 s="1" t="s">
        <v>984</v>
      </c>
      <c r="CQ7">
        <v>0</v>
      </c>
      <c r="CR7">
        <v>0</v>
      </c>
      <c r="CS7">
        <v>0</v>
      </c>
      <c r="CT7" s="1" t="s">
        <v>985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 s="1" t="s">
        <v>986</v>
      </c>
      <c r="DD7">
        <v>0</v>
      </c>
      <c r="DE7">
        <v>0</v>
      </c>
      <c r="DF7">
        <v>0</v>
      </c>
      <c r="DG7">
        <v>0</v>
      </c>
      <c r="DH7" s="1" t="s">
        <v>269</v>
      </c>
      <c r="DI7">
        <v>0</v>
      </c>
      <c r="DJ7">
        <v>0</v>
      </c>
      <c r="DK7">
        <v>0</v>
      </c>
      <c r="DL7">
        <v>0</v>
      </c>
      <c r="DM7" s="1" t="s">
        <v>987</v>
      </c>
      <c r="DN7">
        <v>0</v>
      </c>
      <c r="DO7">
        <v>0</v>
      </c>
      <c r="DP7">
        <v>0</v>
      </c>
      <c r="DQ7" s="1" t="s">
        <v>988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 s="1" t="s">
        <v>269</v>
      </c>
      <c r="EF7">
        <v>0</v>
      </c>
      <c r="EG7">
        <v>0</v>
      </c>
      <c r="EH7">
        <v>0</v>
      </c>
      <c r="EI7" s="1" t="s">
        <v>269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6</v>
      </c>
      <c r="IC7" s="1">
        <v>105.000198422447</v>
      </c>
      <c r="ID7" s="1">
        <v>88.744624802281606</v>
      </c>
      <c r="IE7" s="1">
        <v>68.108278589769498</v>
      </c>
      <c r="IF7" s="1">
        <v>77.071515180875096</v>
      </c>
      <c r="IG7" s="1">
        <v>22.928484819124801</v>
      </c>
      <c r="IH7" s="1">
        <v>22.928484819124801</v>
      </c>
      <c r="II7" s="1">
        <v>0.25993766220733899</v>
      </c>
      <c r="IJ7" s="1">
        <v>4.8088450872347401</v>
      </c>
      <c r="IK7" s="1">
        <v>17.935698692306399</v>
      </c>
      <c r="IL7">
        <v>299212800</v>
      </c>
      <c r="IM7">
        <v>8776008</v>
      </c>
      <c r="IN7">
        <v>8570</v>
      </c>
      <c r="IO7">
        <v>8986632192</v>
      </c>
      <c r="IP7" s="1">
        <v>0</v>
      </c>
      <c r="IQ7">
        <v>12317401088</v>
      </c>
      <c r="IR7" s="1">
        <v>45.077335193072699</v>
      </c>
      <c r="IS7">
        <v>0</v>
      </c>
      <c r="IT7">
        <v>0</v>
      </c>
      <c r="IU7" s="1">
        <v>35.3366421290132</v>
      </c>
      <c r="IV7">
        <v>0</v>
      </c>
      <c r="IW7" s="1">
        <v>0</v>
      </c>
      <c r="IX7" s="1">
        <v>46.769085170752803</v>
      </c>
      <c r="IY7">
        <v>0</v>
      </c>
      <c r="IZ7" s="1">
        <v>0</v>
      </c>
      <c r="JA7" s="1">
        <v>16.975157492503801</v>
      </c>
      <c r="JB7" s="1">
        <v>22.960925256632901</v>
      </c>
      <c r="JC7" s="1">
        <v>4.80682097964878</v>
      </c>
      <c r="JD7" s="1">
        <v>17.928149315455201</v>
      </c>
      <c r="JE7">
        <v>100</v>
      </c>
      <c r="JF7">
        <v>100</v>
      </c>
      <c r="JG7">
        <v>100</v>
      </c>
      <c r="JH7">
        <v>100</v>
      </c>
    </row>
    <row r="8" spans="1:268" x14ac:dyDescent="0.25">
      <c r="A8" s="1" t="s">
        <v>989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 t="s">
        <v>269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s="1" t="s">
        <v>990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 s="1" t="s">
        <v>269</v>
      </c>
      <c r="CC8">
        <v>0</v>
      </c>
      <c r="CD8">
        <v>0</v>
      </c>
      <c r="CE8">
        <v>0</v>
      </c>
      <c r="CF8" s="1" t="s">
        <v>269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 s="1" t="s">
        <v>991</v>
      </c>
      <c r="CQ8">
        <v>0</v>
      </c>
      <c r="CR8">
        <v>0</v>
      </c>
      <c r="CS8">
        <v>0</v>
      </c>
      <c r="CT8" s="1" t="s">
        <v>992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 s="1" t="s">
        <v>993</v>
      </c>
      <c r="DD8">
        <v>0</v>
      </c>
      <c r="DE8">
        <v>0</v>
      </c>
      <c r="DF8">
        <v>0</v>
      </c>
      <c r="DG8">
        <v>0</v>
      </c>
      <c r="DH8" s="1" t="s">
        <v>269</v>
      </c>
      <c r="DI8">
        <v>0</v>
      </c>
      <c r="DJ8">
        <v>0</v>
      </c>
      <c r="DK8">
        <v>0</v>
      </c>
      <c r="DL8">
        <v>0</v>
      </c>
      <c r="DM8" s="1" t="s">
        <v>994</v>
      </c>
      <c r="DN8">
        <v>0</v>
      </c>
      <c r="DO8">
        <v>0</v>
      </c>
      <c r="DP8">
        <v>0</v>
      </c>
      <c r="DQ8" s="1" t="s">
        <v>995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 s="1" t="s">
        <v>269</v>
      </c>
      <c r="EF8">
        <v>0</v>
      </c>
      <c r="EG8">
        <v>0</v>
      </c>
      <c r="EH8">
        <v>0</v>
      </c>
      <c r="EI8" s="1" t="s">
        <v>269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7</v>
      </c>
      <c r="IC8" s="1">
        <v>104.999902649021</v>
      </c>
      <c r="ID8" s="1">
        <v>88.081928101854302</v>
      </c>
      <c r="IE8" s="1">
        <v>68.804422216931002</v>
      </c>
      <c r="IF8" s="1">
        <v>79.620658212838904</v>
      </c>
      <c r="IG8" s="1">
        <v>20.379341787161</v>
      </c>
      <c r="IH8" s="1">
        <v>20.379341787161</v>
      </c>
      <c r="II8" s="1">
        <v>0.25892896440875901</v>
      </c>
      <c r="IJ8" s="1">
        <v>3.1071475729051099</v>
      </c>
      <c r="IK8" s="1">
        <v>17.218774476037101</v>
      </c>
      <c r="IL8">
        <v>299212800</v>
      </c>
      <c r="IM8">
        <v>8793028</v>
      </c>
      <c r="IN8">
        <v>8586</v>
      </c>
      <c r="IO8">
        <v>9004060672</v>
      </c>
      <c r="IP8" s="1">
        <v>0</v>
      </c>
      <c r="IQ8">
        <v>12300169216</v>
      </c>
      <c r="IR8" s="1">
        <v>45.014272640695303</v>
      </c>
      <c r="IS8">
        <v>0</v>
      </c>
      <c r="IT8">
        <v>0</v>
      </c>
      <c r="IU8" s="1">
        <v>38.3248349703603</v>
      </c>
      <c r="IV8">
        <v>0</v>
      </c>
      <c r="IW8" s="1">
        <v>0</v>
      </c>
      <c r="IX8" s="1">
        <v>31.5920936917835</v>
      </c>
      <c r="IY8">
        <v>0</v>
      </c>
      <c r="IZ8" s="1">
        <v>0.51790317527513896</v>
      </c>
      <c r="JA8" s="1">
        <v>17.6746681077578</v>
      </c>
      <c r="JB8" s="1">
        <v>20.372385144157001</v>
      </c>
      <c r="JC8" s="1">
        <v>3.1074190516508402</v>
      </c>
      <c r="JD8" s="1">
        <v>17.220278920608202</v>
      </c>
      <c r="JE8">
        <v>100</v>
      </c>
      <c r="JF8">
        <v>100</v>
      </c>
      <c r="JG8">
        <v>100</v>
      </c>
      <c r="JH8">
        <v>100</v>
      </c>
    </row>
    <row r="9" spans="1:268" x14ac:dyDescent="0.25">
      <c r="A9" s="1" t="s">
        <v>996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 t="s">
        <v>269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s="1" t="s">
        <v>997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 s="1" t="s">
        <v>269</v>
      </c>
      <c r="CC9">
        <v>0</v>
      </c>
      <c r="CD9">
        <v>0</v>
      </c>
      <c r="CE9">
        <v>0</v>
      </c>
      <c r="CF9" s="1" t="s">
        <v>269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 s="1" t="s">
        <v>998</v>
      </c>
      <c r="CQ9">
        <v>0</v>
      </c>
      <c r="CR9">
        <v>0</v>
      </c>
      <c r="CS9">
        <v>0</v>
      </c>
      <c r="CT9" s="1" t="s">
        <v>999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s="1" t="s">
        <v>1000</v>
      </c>
      <c r="DD9">
        <v>0</v>
      </c>
      <c r="DE9">
        <v>0</v>
      </c>
      <c r="DF9">
        <v>0</v>
      </c>
      <c r="DG9">
        <v>0</v>
      </c>
      <c r="DH9" s="1" t="s">
        <v>269</v>
      </c>
      <c r="DI9">
        <v>0</v>
      </c>
      <c r="DJ9">
        <v>0</v>
      </c>
      <c r="DK9">
        <v>0</v>
      </c>
      <c r="DL9">
        <v>0</v>
      </c>
      <c r="DM9" s="1" t="s">
        <v>1001</v>
      </c>
      <c r="DN9">
        <v>0</v>
      </c>
      <c r="DO9">
        <v>0</v>
      </c>
      <c r="DP9">
        <v>0</v>
      </c>
      <c r="DQ9" s="1" t="s">
        <v>1002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s="1" t="s">
        <v>269</v>
      </c>
      <c r="EF9">
        <v>0</v>
      </c>
      <c r="EG9">
        <v>0</v>
      </c>
      <c r="EH9">
        <v>0</v>
      </c>
      <c r="EI9" s="1" t="s">
        <v>269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8</v>
      </c>
      <c r="IC9" s="1">
        <v>105.00029903295599</v>
      </c>
      <c r="ID9" s="1">
        <v>88.204711774079001</v>
      </c>
      <c r="IE9" s="1">
        <v>67.921667358498098</v>
      </c>
      <c r="IF9" s="1">
        <v>78.214986472731098</v>
      </c>
      <c r="IG9" s="1">
        <v>21.785013527268799</v>
      </c>
      <c r="IH9" s="1">
        <v>21.785013527268799</v>
      </c>
      <c r="II9" s="1">
        <v>0.52317716704168005</v>
      </c>
      <c r="IJ9" s="1">
        <v>3.5314475516982702</v>
      </c>
      <c r="IK9" s="1">
        <v>18.1804082288653</v>
      </c>
      <c r="IL9">
        <v>299261952</v>
      </c>
      <c r="IM9">
        <v>8803208</v>
      </c>
      <c r="IN9">
        <v>8596</v>
      </c>
      <c r="IO9">
        <v>9014484992</v>
      </c>
      <c r="IP9" s="1">
        <v>0</v>
      </c>
      <c r="IQ9">
        <v>12300582912</v>
      </c>
      <c r="IR9" s="1">
        <v>45.015786621956103</v>
      </c>
      <c r="IS9">
        <v>0</v>
      </c>
      <c r="IT9">
        <v>0</v>
      </c>
      <c r="IU9" s="1">
        <v>32.428898197093801</v>
      </c>
      <c r="IV9">
        <v>0</v>
      </c>
      <c r="IW9" s="1">
        <v>0</v>
      </c>
      <c r="IX9" s="1">
        <v>44.4589733347254</v>
      </c>
      <c r="IY9">
        <v>0</v>
      </c>
      <c r="IZ9" s="1">
        <v>0</v>
      </c>
      <c r="JA9" s="1">
        <v>17.535991557874802</v>
      </c>
      <c r="JB9" s="1">
        <v>21.673751592865599</v>
      </c>
      <c r="JC9" s="1">
        <v>3.66132721580091</v>
      </c>
      <c r="JD9" s="1">
        <v>18.175876066475499</v>
      </c>
      <c r="JE9">
        <v>100</v>
      </c>
      <c r="JF9">
        <v>100</v>
      </c>
      <c r="JG9">
        <v>100</v>
      </c>
      <c r="JH9">
        <v>100</v>
      </c>
    </row>
    <row r="10" spans="1:268" x14ac:dyDescent="0.25">
      <c r="A10" s="1" t="s">
        <v>1003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 t="s">
        <v>269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1" t="s">
        <v>1004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 s="1" t="s">
        <v>269</v>
      </c>
      <c r="CC10">
        <v>0</v>
      </c>
      <c r="CD10">
        <v>0</v>
      </c>
      <c r="CE10">
        <v>0</v>
      </c>
      <c r="CF10" s="1" t="s">
        <v>269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 s="1" t="s">
        <v>1005</v>
      </c>
      <c r="CQ10">
        <v>0</v>
      </c>
      <c r="CR10">
        <v>0</v>
      </c>
      <c r="CS10">
        <v>0</v>
      </c>
      <c r="CT10" s="1" t="s">
        <v>1006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s="1" t="s">
        <v>269</v>
      </c>
      <c r="DD10">
        <v>0</v>
      </c>
      <c r="DE10">
        <v>0</v>
      </c>
      <c r="DF10">
        <v>0</v>
      </c>
      <c r="DG10">
        <v>0</v>
      </c>
      <c r="DH10" s="1" t="s">
        <v>269</v>
      </c>
      <c r="DI10">
        <v>0</v>
      </c>
      <c r="DJ10">
        <v>0</v>
      </c>
      <c r="DK10">
        <v>0</v>
      </c>
      <c r="DL10">
        <v>0</v>
      </c>
      <c r="DM10" s="1" t="s">
        <v>1007</v>
      </c>
      <c r="DN10">
        <v>0</v>
      </c>
      <c r="DO10">
        <v>0</v>
      </c>
      <c r="DP10">
        <v>0</v>
      </c>
      <c r="DQ10" s="1" t="s">
        <v>1008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s="1" t="s">
        <v>269</v>
      </c>
      <c r="EF10">
        <v>0</v>
      </c>
      <c r="EG10">
        <v>0</v>
      </c>
      <c r="EH10">
        <v>0</v>
      </c>
      <c r="EI10" s="1" t="s">
        <v>269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9</v>
      </c>
      <c r="IC10" s="1">
        <v>104.99999873885599</v>
      </c>
      <c r="ID10" s="1">
        <v>88.767273989223199</v>
      </c>
      <c r="IE10" s="1">
        <v>68.196465239854902</v>
      </c>
      <c r="IF10" s="1">
        <v>78.463813677162307</v>
      </c>
      <c r="IG10" s="1">
        <v>21.406062243767099</v>
      </c>
      <c r="IH10" s="1">
        <v>21.536186322837601</v>
      </c>
      <c r="II10" s="1">
        <v>0.52048965401478697</v>
      </c>
      <c r="IJ10" s="1">
        <v>4.1639172321182896</v>
      </c>
      <c r="IK10" s="1">
        <v>17.6966482365027</v>
      </c>
      <c r="IL10">
        <v>299237376</v>
      </c>
      <c r="IM10">
        <v>8817644</v>
      </c>
      <c r="IN10">
        <v>8610</v>
      </c>
      <c r="IO10">
        <v>9029267456</v>
      </c>
      <c r="IP10" s="1">
        <v>0</v>
      </c>
      <c r="IQ10">
        <v>12300746752</v>
      </c>
      <c r="IR10" s="1">
        <v>45.016386207429697</v>
      </c>
      <c r="IS10">
        <v>0</v>
      </c>
      <c r="IT10">
        <v>0</v>
      </c>
      <c r="IU10" s="1">
        <v>31.247560607101899</v>
      </c>
      <c r="IV10">
        <v>0</v>
      </c>
      <c r="IW10" s="1">
        <v>0</v>
      </c>
      <c r="IX10" s="1">
        <v>43.7465848499427</v>
      </c>
      <c r="IY10">
        <v>0</v>
      </c>
      <c r="IZ10" s="1">
        <v>0</v>
      </c>
      <c r="JA10" s="1">
        <v>16.970035205918201</v>
      </c>
      <c r="JB10" s="1">
        <v>21.490502308119801</v>
      </c>
      <c r="JC10" s="1">
        <v>4.0361449116205597</v>
      </c>
      <c r="JD10" s="1">
        <v>17.706951010691</v>
      </c>
      <c r="JE10">
        <v>100</v>
      </c>
      <c r="JF10">
        <v>100</v>
      </c>
      <c r="JG10">
        <v>100</v>
      </c>
      <c r="JH10">
        <v>100</v>
      </c>
    </row>
    <row r="11" spans="1:268" x14ac:dyDescent="0.25">
      <c r="A11" s="1" t="s">
        <v>1009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 t="s">
        <v>269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s="1" t="s">
        <v>1010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 s="1" t="s">
        <v>269</v>
      </c>
      <c r="CC11">
        <v>0</v>
      </c>
      <c r="CD11">
        <v>0</v>
      </c>
      <c r="CE11">
        <v>0</v>
      </c>
      <c r="CF11" s="1" t="s">
        <v>269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 s="1" t="s">
        <v>1011</v>
      </c>
      <c r="CQ11">
        <v>0</v>
      </c>
      <c r="CR11">
        <v>0</v>
      </c>
      <c r="CS11">
        <v>0</v>
      </c>
      <c r="CT11" s="1" t="s">
        <v>1012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 s="1" t="s">
        <v>1013</v>
      </c>
      <c r="DD11">
        <v>0</v>
      </c>
      <c r="DE11">
        <v>0</v>
      </c>
      <c r="DF11">
        <v>0</v>
      </c>
      <c r="DG11">
        <v>0</v>
      </c>
      <c r="DH11" s="1" t="s">
        <v>269</v>
      </c>
      <c r="DI11">
        <v>0</v>
      </c>
      <c r="DJ11">
        <v>0</v>
      </c>
      <c r="DK11">
        <v>0</v>
      </c>
      <c r="DL11">
        <v>0</v>
      </c>
      <c r="DM11" s="1" t="s">
        <v>1014</v>
      </c>
      <c r="DN11">
        <v>0</v>
      </c>
      <c r="DO11">
        <v>0</v>
      </c>
      <c r="DP11">
        <v>0</v>
      </c>
      <c r="DQ11" s="1" t="s">
        <v>1015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s="1" t="s">
        <v>269</v>
      </c>
      <c r="EF11">
        <v>0</v>
      </c>
      <c r="EG11">
        <v>0</v>
      </c>
      <c r="EH11">
        <v>0</v>
      </c>
      <c r="EI11" s="1" t="s">
        <v>269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10</v>
      </c>
      <c r="IC11" s="1">
        <v>104.998443870266</v>
      </c>
      <c r="ID11" s="1">
        <v>87.957522953618593</v>
      </c>
      <c r="IE11" s="1">
        <v>69.302996822318804</v>
      </c>
      <c r="IF11" s="1">
        <v>80.502984342067293</v>
      </c>
      <c r="IG11" s="1">
        <v>19.497018987296599</v>
      </c>
      <c r="IH11" s="1">
        <v>19.4970156579326</v>
      </c>
      <c r="II11" s="1">
        <v>0.26010656761675299</v>
      </c>
      <c r="IJ11" s="1">
        <v>3.1212788114010399</v>
      </c>
      <c r="IK11" s="1">
        <v>16.3867137598554</v>
      </c>
      <c r="IL11">
        <v>299261952</v>
      </c>
      <c r="IM11">
        <v>8825640</v>
      </c>
      <c r="IN11">
        <v>8618</v>
      </c>
      <c r="IO11">
        <v>9037455360</v>
      </c>
      <c r="IP11" s="1">
        <v>0</v>
      </c>
      <c r="IQ11">
        <v>12300349440</v>
      </c>
      <c r="IR11" s="1">
        <v>45.014932180059802</v>
      </c>
      <c r="IS11">
        <v>0</v>
      </c>
      <c r="IT11">
        <v>0</v>
      </c>
      <c r="IU11" s="1">
        <v>34.334066925411499</v>
      </c>
      <c r="IV11">
        <v>0</v>
      </c>
      <c r="IW11" s="1">
        <v>0</v>
      </c>
      <c r="IX11" s="1">
        <v>39.015985142513003</v>
      </c>
      <c r="IY11">
        <v>0</v>
      </c>
      <c r="IZ11" s="1">
        <v>0</v>
      </c>
      <c r="JA11" s="1">
        <v>17.804929629562299</v>
      </c>
      <c r="JB11" s="1">
        <v>19.627070606423</v>
      </c>
      <c r="JC11" s="1">
        <v>3.1212788114010399</v>
      </c>
      <c r="JD11" s="1">
        <v>16.3867137598554</v>
      </c>
      <c r="JE11">
        <v>100</v>
      </c>
      <c r="JF11">
        <v>100</v>
      </c>
      <c r="JG11">
        <v>100</v>
      </c>
      <c r="JH11">
        <v>100</v>
      </c>
    </row>
    <row r="12" spans="1:268" x14ac:dyDescent="0.25">
      <c r="A12" s="1" t="s">
        <v>1016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 t="s">
        <v>269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s="1" t="s">
        <v>1017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 s="1" t="s">
        <v>269</v>
      </c>
      <c r="CC12">
        <v>0</v>
      </c>
      <c r="CD12">
        <v>0</v>
      </c>
      <c r="CE12">
        <v>0</v>
      </c>
      <c r="CF12" s="1" t="s">
        <v>269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 s="1" t="s">
        <v>1018</v>
      </c>
      <c r="CQ12">
        <v>0</v>
      </c>
      <c r="CR12">
        <v>0</v>
      </c>
      <c r="CS12">
        <v>0</v>
      </c>
      <c r="CT12" s="1" t="s">
        <v>1019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 s="1" t="s">
        <v>1020</v>
      </c>
      <c r="DD12">
        <v>0</v>
      </c>
      <c r="DE12">
        <v>0</v>
      </c>
      <c r="DF12">
        <v>0</v>
      </c>
      <c r="DG12">
        <v>0</v>
      </c>
      <c r="DH12" s="1" t="s">
        <v>269</v>
      </c>
      <c r="DI12">
        <v>0</v>
      </c>
      <c r="DJ12">
        <v>0</v>
      </c>
      <c r="DK12">
        <v>0</v>
      </c>
      <c r="DL12">
        <v>0</v>
      </c>
      <c r="DM12" s="1" t="s">
        <v>1021</v>
      </c>
      <c r="DN12">
        <v>0</v>
      </c>
      <c r="DO12">
        <v>0</v>
      </c>
      <c r="DP12">
        <v>0</v>
      </c>
      <c r="DQ12" s="1" t="s">
        <v>1022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s="1" t="s">
        <v>269</v>
      </c>
      <c r="EF12">
        <v>0</v>
      </c>
      <c r="EG12">
        <v>0</v>
      </c>
      <c r="EH12">
        <v>0</v>
      </c>
      <c r="EI12" s="1" t="s">
        <v>269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11</v>
      </c>
      <c r="IC12" s="1">
        <v>105.000064412279</v>
      </c>
      <c r="ID12" s="1">
        <v>88.092318738921193</v>
      </c>
      <c r="IE12" s="1">
        <v>69.375644661886497</v>
      </c>
      <c r="IF12" s="1">
        <v>80.601753084873906</v>
      </c>
      <c r="IG12" s="1">
        <v>19.398243570871699</v>
      </c>
      <c r="IH12" s="1">
        <v>19.398246915125998</v>
      </c>
      <c r="II12" s="1">
        <v>0.261269869552677</v>
      </c>
      <c r="IJ12" s="1">
        <v>3.2658716972813</v>
      </c>
      <c r="IK12" s="1">
        <v>15.9374620427133</v>
      </c>
      <c r="IL12">
        <v>299261952</v>
      </c>
      <c r="IM12">
        <v>8836328</v>
      </c>
      <c r="IN12">
        <v>8629</v>
      </c>
      <c r="IO12">
        <v>9048399872</v>
      </c>
      <c r="IP12" s="1">
        <v>0</v>
      </c>
      <c r="IQ12">
        <v>12285763584</v>
      </c>
      <c r="IR12" s="1">
        <v>44.961553100720401</v>
      </c>
      <c r="IT12">
        <v>0</v>
      </c>
      <c r="IU12" s="1">
        <v>33.442543302742699</v>
      </c>
      <c r="IV12">
        <v>0</v>
      </c>
      <c r="IW12" s="1">
        <v>0</v>
      </c>
      <c r="IX12" s="1">
        <v>32.920003563637401</v>
      </c>
      <c r="IY12">
        <v>0</v>
      </c>
      <c r="IZ12" s="1">
        <v>0</v>
      </c>
      <c r="JA12" s="1">
        <v>17.661759575402701</v>
      </c>
      <c r="JB12" s="1">
        <v>19.398246915125998</v>
      </c>
      <c r="JC12" s="1">
        <v>3.2658716972813</v>
      </c>
      <c r="JD12" s="1">
        <v>15.9374620427133</v>
      </c>
      <c r="JE12">
        <v>100</v>
      </c>
      <c r="JF12">
        <v>100</v>
      </c>
      <c r="JG12">
        <v>100</v>
      </c>
      <c r="JH12">
        <v>100</v>
      </c>
    </row>
    <row r="13" spans="1:268" x14ac:dyDescent="0.25">
      <c r="A13" s="1" t="s">
        <v>1023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 t="s">
        <v>269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 s="1" t="s">
        <v>1024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 s="1" t="s">
        <v>269</v>
      </c>
      <c r="CC13">
        <v>0</v>
      </c>
      <c r="CD13">
        <v>0</v>
      </c>
      <c r="CE13">
        <v>0</v>
      </c>
      <c r="CF13" s="1" t="s">
        <v>269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 s="1" t="s">
        <v>1025</v>
      </c>
      <c r="CQ13">
        <v>0</v>
      </c>
      <c r="CR13">
        <v>0</v>
      </c>
      <c r="CS13">
        <v>0</v>
      </c>
      <c r="CT13" s="1" t="s">
        <v>1026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 s="1" t="s">
        <v>1027</v>
      </c>
      <c r="DD13">
        <v>0</v>
      </c>
      <c r="DE13">
        <v>0</v>
      </c>
      <c r="DF13">
        <v>0</v>
      </c>
      <c r="DG13">
        <v>0</v>
      </c>
      <c r="DH13" s="1" t="s">
        <v>269</v>
      </c>
      <c r="DI13">
        <v>0</v>
      </c>
      <c r="DJ13">
        <v>0</v>
      </c>
      <c r="DK13">
        <v>0</v>
      </c>
      <c r="DL13">
        <v>0</v>
      </c>
      <c r="DM13" s="1" t="s">
        <v>1028</v>
      </c>
      <c r="DN13">
        <v>0</v>
      </c>
      <c r="DO13">
        <v>0</v>
      </c>
      <c r="DP13">
        <v>0</v>
      </c>
      <c r="DQ13" s="1" t="s">
        <v>1029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s="1" t="s">
        <v>269</v>
      </c>
      <c r="EF13">
        <v>0</v>
      </c>
      <c r="EG13">
        <v>0</v>
      </c>
      <c r="EH13">
        <v>0</v>
      </c>
      <c r="EI13" s="1" t="s">
        <v>269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12</v>
      </c>
      <c r="IC13" s="1">
        <v>104.999054131476</v>
      </c>
      <c r="ID13" s="1">
        <v>88.494049471043397</v>
      </c>
      <c r="IE13" s="1">
        <v>67.088623737768501</v>
      </c>
      <c r="IF13" s="1">
        <v>77.898682329864897</v>
      </c>
      <c r="IG13" s="1">
        <v>22.101317670135</v>
      </c>
      <c r="IH13" s="1">
        <v>22.101317670135</v>
      </c>
      <c r="II13" s="1">
        <v>0.129398148217161</v>
      </c>
      <c r="IJ13" s="1">
        <v>3.75259598782262</v>
      </c>
      <c r="IK13" s="1">
        <v>18.245370783069401</v>
      </c>
      <c r="IL13">
        <v>299769856</v>
      </c>
      <c r="IM13">
        <v>8842312</v>
      </c>
      <c r="IN13">
        <v>8635</v>
      </c>
      <c r="IO13">
        <v>9054527488</v>
      </c>
      <c r="IP13" s="1">
        <v>0</v>
      </c>
      <c r="IQ13">
        <v>12281839616</v>
      </c>
      <c r="IR13" s="1">
        <v>44.947192781825301</v>
      </c>
      <c r="IT13">
        <v>0</v>
      </c>
      <c r="IU13" s="1">
        <v>38.3023421422591</v>
      </c>
      <c r="IV13">
        <v>0</v>
      </c>
      <c r="IW13" s="1">
        <v>0</v>
      </c>
      <c r="IX13" s="1">
        <v>44.513532759922803</v>
      </c>
      <c r="IY13">
        <v>0</v>
      </c>
      <c r="IZ13" s="1">
        <v>0</v>
      </c>
      <c r="JA13" s="1">
        <v>17.226738834407598</v>
      </c>
      <c r="JB13" s="1">
        <v>22.101317670135</v>
      </c>
      <c r="JC13" s="1">
        <v>3.75259598782262</v>
      </c>
      <c r="JD13" s="1">
        <v>18.245370783069401</v>
      </c>
      <c r="JE13">
        <v>100</v>
      </c>
      <c r="JF13">
        <v>100</v>
      </c>
      <c r="JG13">
        <v>100</v>
      </c>
      <c r="JH13">
        <v>100</v>
      </c>
    </row>
    <row r="14" spans="1:268" x14ac:dyDescent="0.25">
      <c r="A14" s="1" t="s">
        <v>1030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 t="s">
        <v>269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 s="1" t="s">
        <v>1031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 s="1" t="s">
        <v>269</v>
      </c>
      <c r="CC14">
        <v>0</v>
      </c>
      <c r="CD14">
        <v>0</v>
      </c>
      <c r="CE14">
        <v>0</v>
      </c>
      <c r="CF14" s="1" t="s">
        <v>269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 s="1" t="s">
        <v>1032</v>
      </c>
      <c r="CQ14">
        <v>0</v>
      </c>
      <c r="CR14">
        <v>0</v>
      </c>
      <c r="CS14">
        <v>0</v>
      </c>
      <c r="CT14" s="1" t="s">
        <v>1033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 s="1" t="s">
        <v>1034</v>
      </c>
      <c r="DD14">
        <v>0</v>
      </c>
      <c r="DE14">
        <v>0</v>
      </c>
      <c r="DF14">
        <v>0</v>
      </c>
      <c r="DG14">
        <v>0</v>
      </c>
      <c r="DH14" s="1" t="s">
        <v>269</v>
      </c>
      <c r="DI14">
        <v>0</v>
      </c>
      <c r="DJ14">
        <v>0</v>
      </c>
      <c r="DK14">
        <v>0</v>
      </c>
      <c r="DL14">
        <v>0</v>
      </c>
      <c r="DM14" s="1" t="s">
        <v>1035</v>
      </c>
      <c r="DN14">
        <v>0</v>
      </c>
      <c r="DO14">
        <v>0</v>
      </c>
      <c r="DP14">
        <v>0</v>
      </c>
      <c r="DQ14" s="1" t="s">
        <v>1036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s="1" t="s">
        <v>269</v>
      </c>
      <c r="EF14">
        <v>0</v>
      </c>
      <c r="EG14">
        <v>0</v>
      </c>
      <c r="EH14">
        <v>0</v>
      </c>
      <c r="EI14" s="1" t="s">
        <v>269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13</v>
      </c>
      <c r="IC14" s="1">
        <v>105.002388883474</v>
      </c>
      <c r="ID14" s="1">
        <v>88.281723092018893</v>
      </c>
      <c r="IE14" s="1">
        <v>67.972733831483893</v>
      </c>
      <c r="IF14" s="1">
        <v>79.635574729548907</v>
      </c>
      <c r="IG14" s="1">
        <v>20.364428618021901</v>
      </c>
      <c r="IH14" s="1">
        <v>20.364425270451001</v>
      </c>
      <c r="II14" s="1">
        <v>0.39229513711432701</v>
      </c>
      <c r="IJ14" s="1">
        <v>2.4845235939641501</v>
      </c>
      <c r="IK14" s="1">
        <v>18.1762654746904</v>
      </c>
      <c r="IL14">
        <v>299769856</v>
      </c>
      <c r="IM14">
        <v>8850824</v>
      </c>
      <c r="IN14">
        <v>8643</v>
      </c>
      <c r="IO14">
        <v>9063243776</v>
      </c>
      <c r="IP14" s="1">
        <v>0</v>
      </c>
      <c r="IQ14">
        <v>12280078336</v>
      </c>
      <c r="IR14" s="1">
        <v>44.940747121568002</v>
      </c>
      <c r="IT14">
        <v>0</v>
      </c>
      <c r="IU14" s="1">
        <v>36.090998626257303</v>
      </c>
      <c r="IV14">
        <v>0</v>
      </c>
      <c r="IW14" s="1">
        <v>0</v>
      </c>
      <c r="IX14" s="1">
        <v>36.614056577362497</v>
      </c>
      <c r="IY14">
        <v>0</v>
      </c>
      <c r="IZ14" s="1">
        <v>0.52305795110517805</v>
      </c>
      <c r="JA14" s="1">
        <v>17.4641635004504</v>
      </c>
      <c r="JB14" s="1">
        <v>20.364425270451001</v>
      </c>
      <c r="JC14" s="1">
        <v>2.4845235939641501</v>
      </c>
      <c r="JD14" s="1">
        <v>18.1762654746904</v>
      </c>
      <c r="JE14">
        <v>100</v>
      </c>
      <c r="JF14">
        <v>100</v>
      </c>
      <c r="JG14">
        <v>100</v>
      </c>
      <c r="JH14">
        <v>100</v>
      </c>
    </row>
    <row r="15" spans="1:268" x14ac:dyDescent="0.25">
      <c r="A15" s="1" t="s">
        <v>1037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 t="s">
        <v>269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1" t="s">
        <v>1038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 s="1" t="s">
        <v>269</v>
      </c>
      <c r="CC15">
        <v>0</v>
      </c>
      <c r="CD15">
        <v>0</v>
      </c>
      <c r="CE15">
        <v>0</v>
      </c>
      <c r="CF15" s="1" t="s">
        <v>269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 s="1" t="s">
        <v>1039</v>
      </c>
      <c r="CQ15">
        <v>0</v>
      </c>
      <c r="CR15">
        <v>0</v>
      </c>
      <c r="CS15">
        <v>0</v>
      </c>
      <c r="CT15" s="1" t="s">
        <v>1040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 s="1" t="s">
        <v>269</v>
      </c>
      <c r="DD15">
        <v>0</v>
      </c>
      <c r="DE15">
        <v>0</v>
      </c>
      <c r="DF15">
        <v>0</v>
      </c>
      <c r="DG15">
        <v>0</v>
      </c>
      <c r="DH15" s="1" t="s">
        <v>269</v>
      </c>
      <c r="DI15">
        <v>0</v>
      </c>
      <c r="DJ15">
        <v>0</v>
      </c>
      <c r="DK15">
        <v>0</v>
      </c>
      <c r="DL15">
        <v>0</v>
      </c>
      <c r="DM15" s="1" t="s">
        <v>1041</v>
      </c>
      <c r="DN15">
        <v>0</v>
      </c>
      <c r="DO15">
        <v>0</v>
      </c>
      <c r="DP15">
        <v>0</v>
      </c>
      <c r="DQ15" s="1" t="s">
        <v>1042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s="1" t="s">
        <v>269</v>
      </c>
      <c r="EF15">
        <v>0</v>
      </c>
      <c r="EG15">
        <v>0</v>
      </c>
      <c r="EH15">
        <v>0</v>
      </c>
      <c r="EI15" s="1" t="s">
        <v>269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14</v>
      </c>
      <c r="IC15" s="1">
        <v>104.999851644275</v>
      </c>
      <c r="ID15" s="1">
        <v>88.369149418663497</v>
      </c>
      <c r="IE15" s="1">
        <v>67.356380293789599</v>
      </c>
      <c r="IF15" s="1">
        <v>79.202648429848296</v>
      </c>
      <c r="IG15" s="1">
        <v>20.797351570151601</v>
      </c>
      <c r="IH15" s="1">
        <v>20.797351570151601</v>
      </c>
      <c r="II15" s="1">
        <v>0</v>
      </c>
      <c r="IJ15" s="1">
        <v>2.7356194585867</v>
      </c>
      <c r="IK15" s="1">
        <v>17.7163818856239</v>
      </c>
      <c r="IL15">
        <v>299790336</v>
      </c>
      <c r="IM15">
        <v>8858892</v>
      </c>
      <c r="IN15">
        <v>8651</v>
      </c>
      <c r="IO15">
        <v>9071505408</v>
      </c>
      <c r="IP15" s="1">
        <v>0.33348432391905902</v>
      </c>
      <c r="IQ15">
        <v>12279726080</v>
      </c>
      <c r="IR15" s="1">
        <v>44.939457984859899</v>
      </c>
      <c r="IT15">
        <v>0</v>
      </c>
      <c r="IU15" s="1">
        <v>34.911693715788402</v>
      </c>
      <c r="IV15">
        <v>0</v>
      </c>
      <c r="IW15" s="1">
        <v>0</v>
      </c>
      <c r="IX15" s="1">
        <v>41.164534381302701</v>
      </c>
      <c r="IY15">
        <v>0</v>
      </c>
      <c r="IZ15" s="1">
        <v>0</v>
      </c>
      <c r="JA15" s="1">
        <v>17.378371660912201</v>
      </c>
      <c r="JB15" s="1">
        <v>20.797351570151601</v>
      </c>
      <c r="JC15" s="1">
        <v>2.7356194585867</v>
      </c>
      <c r="JD15" s="1">
        <v>17.7163818856239</v>
      </c>
      <c r="JE15">
        <v>100</v>
      </c>
      <c r="JF15">
        <v>100</v>
      </c>
      <c r="JG15">
        <v>100</v>
      </c>
      <c r="JH15">
        <v>100</v>
      </c>
    </row>
    <row r="16" spans="1:268" x14ac:dyDescent="0.25">
      <c r="A16" s="1" t="s">
        <v>1043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 t="s">
        <v>269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s="1" t="s">
        <v>1044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 s="1" t="s">
        <v>269</v>
      </c>
      <c r="CC16">
        <v>0</v>
      </c>
      <c r="CD16">
        <v>0</v>
      </c>
      <c r="CE16">
        <v>0</v>
      </c>
      <c r="CF16" s="1" t="s">
        <v>269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 s="1" t="s">
        <v>1045</v>
      </c>
      <c r="CQ16">
        <v>0</v>
      </c>
      <c r="CR16">
        <v>0</v>
      </c>
      <c r="CS16">
        <v>0</v>
      </c>
      <c r="CT16" s="1" t="s">
        <v>1046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 s="1" t="s">
        <v>1047</v>
      </c>
      <c r="DD16">
        <v>0</v>
      </c>
      <c r="DE16">
        <v>0</v>
      </c>
      <c r="DF16">
        <v>0</v>
      </c>
      <c r="DG16">
        <v>0</v>
      </c>
      <c r="DH16" s="1" t="s">
        <v>269</v>
      </c>
      <c r="DI16">
        <v>0</v>
      </c>
      <c r="DJ16">
        <v>0</v>
      </c>
      <c r="DK16">
        <v>0</v>
      </c>
      <c r="DL16">
        <v>0</v>
      </c>
      <c r="DM16" s="1" t="s">
        <v>1048</v>
      </c>
      <c r="DN16">
        <v>0</v>
      </c>
      <c r="DO16">
        <v>0</v>
      </c>
      <c r="DP16">
        <v>0</v>
      </c>
      <c r="DQ16" s="1" t="s">
        <v>1049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s="1" t="s">
        <v>269</v>
      </c>
      <c r="EF16">
        <v>0</v>
      </c>
      <c r="EG16">
        <v>0</v>
      </c>
      <c r="EH16">
        <v>0</v>
      </c>
      <c r="EI16" s="1" t="s">
        <v>269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15</v>
      </c>
      <c r="IC16" s="1">
        <v>105.00733029854599</v>
      </c>
      <c r="ID16" s="1">
        <v>88.260332045681594</v>
      </c>
      <c r="IE16" s="1">
        <v>65.420341343216506</v>
      </c>
      <c r="IF16" s="1">
        <v>74.9706340026611</v>
      </c>
      <c r="IG16" s="1">
        <v>24.508736594542501</v>
      </c>
      <c r="IH16" s="1">
        <v>25.0293659973388</v>
      </c>
      <c r="II16" s="1">
        <v>0.65078508748123298</v>
      </c>
      <c r="IJ16" s="1">
        <v>5.4666087293606997</v>
      </c>
      <c r="IK16" s="1">
        <v>19.783917306257798</v>
      </c>
      <c r="IL16">
        <v>299790336</v>
      </c>
      <c r="IM16">
        <v>9298608</v>
      </c>
      <c r="IN16">
        <v>9080</v>
      </c>
      <c r="IO16">
        <v>9521774592</v>
      </c>
      <c r="IP16" s="1">
        <v>0</v>
      </c>
      <c r="IQ16">
        <v>11832119296</v>
      </c>
      <c r="IR16" s="1">
        <v>43.3013753367823</v>
      </c>
      <c r="IT16">
        <v>0</v>
      </c>
      <c r="IU16" s="1">
        <v>46.8566462516632</v>
      </c>
      <c r="IV16">
        <v>0</v>
      </c>
      <c r="IW16" s="1">
        <v>0</v>
      </c>
      <c r="IX16" s="1">
        <v>42.691611029293099</v>
      </c>
      <c r="IY16">
        <v>0</v>
      </c>
      <c r="IZ16" s="1">
        <v>0</v>
      </c>
      <c r="JA16" s="1">
        <v>17.446866062563199</v>
      </c>
      <c r="JB16" s="1">
        <v>25.0293659973388</v>
      </c>
      <c r="JC16" s="1">
        <v>5.4666087293606997</v>
      </c>
      <c r="JD16" s="1">
        <v>19.783917306257798</v>
      </c>
      <c r="JE16">
        <v>100</v>
      </c>
      <c r="JF16">
        <v>100</v>
      </c>
      <c r="JG16">
        <v>100</v>
      </c>
      <c r="JH16">
        <v>100</v>
      </c>
    </row>
    <row r="17" spans="1:268" x14ac:dyDescent="0.25">
      <c r="A17" s="1" t="s">
        <v>1050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 t="s">
        <v>269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s="1" t="s">
        <v>1051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 s="1" t="s">
        <v>269</v>
      </c>
      <c r="CC17">
        <v>0</v>
      </c>
      <c r="CD17">
        <v>0</v>
      </c>
      <c r="CE17">
        <v>0</v>
      </c>
      <c r="CF17" s="1" t="s">
        <v>269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 s="1" t="s">
        <v>1052</v>
      </c>
      <c r="CQ17">
        <v>0</v>
      </c>
      <c r="CR17">
        <v>0</v>
      </c>
      <c r="CS17">
        <v>0</v>
      </c>
      <c r="CT17" s="1" t="s">
        <v>1053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 s="1" t="s">
        <v>1054</v>
      </c>
      <c r="DD17">
        <v>0</v>
      </c>
      <c r="DE17">
        <v>0</v>
      </c>
      <c r="DF17">
        <v>0</v>
      </c>
      <c r="DG17">
        <v>0</v>
      </c>
      <c r="DH17" s="1" t="s">
        <v>269</v>
      </c>
      <c r="DI17">
        <v>0</v>
      </c>
      <c r="DJ17">
        <v>0</v>
      </c>
      <c r="DK17">
        <v>0</v>
      </c>
      <c r="DL17">
        <v>0</v>
      </c>
      <c r="DM17" s="1" t="s">
        <v>1055</v>
      </c>
      <c r="DN17">
        <v>0</v>
      </c>
      <c r="DO17">
        <v>0</v>
      </c>
      <c r="DP17">
        <v>0</v>
      </c>
      <c r="DQ17" s="1" t="s">
        <v>1056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s="1" t="s">
        <v>269</v>
      </c>
      <c r="EF17">
        <v>0</v>
      </c>
      <c r="EG17">
        <v>0</v>
      </c>
      <c r="EH17">
        <v>0</v>
      </c>
      <c r="EI17" s="1" t="s">
        <v>269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16</v>
      </c>
      <c r="IC17" s="1">
        <v>105.00064780757</v>
      </c>
      <c r="ID17" s="1">
        <v>89.099897469692706</v>
      </c>
      <c r="IE17" s="1">
        <v>67.811122965455795</v>
      </c>
      <c r="IF17" s="1">
        <v>77.058849168324201</v>
      </c>
      <c r="IG17" s="1">
        <v>21.8998150321037</v>
      </c>
      <c r="IH17" s="1">
        <v>22.941150831675699</v>
      </c>
      <c r="II17" s="1">
        <v>0.52066789978597405</v>
      </c>
      <c r="IJ17" s="1">
        <v>4.55584245698999</v>
      </c>
      <c r="IK17" s="1">
        <v>18.6138757512113</v>
      </c>
      <c r="IL17">
        <v>299790336</v>
      </c>
      <c r="IM17">
        <v>9305552</v>
      </c>
      <c r="IN17">
        <v>9087</v>
      </c>
      <c r="IO17">
        <v>9528885248</v>
      </c>
      <c r="IP17" s="1">
        <v>0</v>
      </c>
      <c r="IQ17">
        <v>11831517184</v>
      </c>
      <c r="IR17" s="1">
        <v>43.299171804287198</v>
      </c>
      <c r="IT17">
        <v>0</v>
      </c>
      <c r="IU17" s="1">
        <v>31.2400739871584</v>
      </c>
      <c r="IV17">
        <v>0</v>
      </c>
      <c r="IW17" s="1">
        <v>0</v>
      </c>
      <c r="IX17" s="1">
        <v>45.2981072813797</v>
      </c>
      <c r="IY17">
        <v>0</v>
      </c>
      <c r="IZ17" s="1">
        <v>0</v>
      </c>
      <c r="JA17" s="1">
        <v>16.626570517660799</v>
      </c>
      <c r="JB17" s="1">
        <v>22.941150831675699</v>
      </c>
      <c r="JC17" s="1">
        <v>4.55584245698999</v>
      </c>
      <c r="JD17" s="1">
        <v>18.6138757512113</v>
      </c>
      <c r="JE17">
        <v>100</v>
      </c>
      <c r="JF17">
        <v>100</v>
      </c>
      <c r="JG17">
        <v>100</v>
      </c>
      <c r="JH17">
        <v>100</v>
      </c>
    </row>
    <row r="18" spans="1:268" x14ac:dyDescent="0.25">
      <c r="A18" s="1" t="s">
        <v>1057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 t="s">
        <v>269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 s="1" t="s">
        <v>1058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 s="1" t="s">
        <v>269</v>
      </c>
      <c r="CC18">
        <v>0</v>
      </c>
      <c r="CD18">
        <v>0</v>
      </c>
      <c r="CE18">
        <v>0</v>
      </c>
      <c r="CF18" s="1" t="s">
        <v>269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 s="1" t="s">
        <v>1059</v>
      </c>
      <c r="CQ18">
        <v>0</v>
      </c>
      <c r="CR18">
        <v>0</v>
      </c>
      <c r="CS18">
        <v>0</v>
      </c>
      <c r="CT18" s="1" t="s">
        <v>1060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 s="1" t="s">
        <v>1061</v>
      </c>
      <c r="DD18">
        <v>0</v>
      </c>
      <c r="DE18">
        <v>0</v>
      </c>
      <c r="DF18">
        <v>0</v>
      </c>
      <c r="DG18">
        <v>0</v>
      </c>
      <c r="DH18" s="1" t="s">
        <v>269</v>
      </c>
      <c r="DI18">
        <v>0</v>
      </c>
      <c r="DJ18">
        <v>0</v>
      </c>
      <c r="DK18">
        <v>0</v>
      </c>
      <c r="DL18">
        <v>0</v>
      </c>
      <c r="DM18" s="1" t="s">
        <v>1062</v>
      </c>
      <c r="DN18">
        <v>0</v>
      </c>
      <c r="DO18">
        <v>0</v>
      </c>
      <c r="DP18">
        <v>0</v>
      </c>
      <c r="DQ18" s="1" t="s">
        <v>1063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s="1" t="s">
        <v>269</v>
      </c>
      <c r="EF18">
        <v>0</v>
      </c>
      <c r="EG18">
        <v>0</v>
      </c>
      <c r="EH18">
        <v>0</v>
      </c>
      <c r="EI18" s="1" t="s">
        <v>269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17</v>
      </c>
      <c r="IC18" s="1">
        <v>105.00080239041201</v>
      </c>
      <c r="ID18" s="1">
        <v>88.172058217555104</v>
      </c>
      <c r="IE18" s="1">
        <v>68.455948492720097</v>
      </c>
      <c r="IF18" s="1">
        <v>80.037469634590195</v>
      </c>
      <c r="IG18" s="1">
        <v>19.962527033768598</v>
      </c>
      <c r="IH18" s="1">
        <v>19.962530365409702</v>
      </c>
      <c r="II18" s="1">
        <v>0.26028445951353102</v>
      </c>
      <c r="IJ18" s="1">
        <v>2.47270403119908</v>
      </c>
      <c r="IK18" s="1">
        <v>17.439058787406498</v>
      </c>
      <c r="IL18">
        <v>299790336</v>
      </c>
      <c r="IM18">
        <v>9310000</v>
      </c>
      <c r="IN18">
        <v>9091</v>
      </c>
      <c r="IO18">
        <v>9533440000</v>
      </c>
      <c r="IP18" s="1">
        <v>0</v>
      </c>
      <c r="IQ18">
        <v>11830239232</v>
      </c>
      <c r="IR18" s="1">
        <v>43.2944949584301</v>
      </c>
      <c r="IT18">
        <v>0</v>
      </c>
      <c r="IU18" s="1">
        <v>32.7958418987049</v>
      </c>
      <c r="IV18">
        <v>0</v>
      </c>
      <c r="IW18" s="1">
        <v>0</v>
      </c>
      <c r="IX18" s="1">
        <v>43.207220279246101</v>
      </c>
      <c r="IY18">
        <v>0</v>
      </c>
      <c r="IZ18" s="1">
        <v>0</v>
      </c>
      <c r="JA18" s="1">
        <v>17.585297841049901</v>
      </c>
      <c r="JB18" s="1">
        <v>19.962530365409702</v>
      </c>
      <c r="JC18" s="1">
        <v>2.47270403119908</v>
      </c>
      <c r="JD18" s="1">
        <v>17.439058787406498</v>
      </c>
      <c r="JE18">
        <v>100</v>
      </c>
      <c r="JF18">
        <v>100</v>
      </c>
      <c r="JG18">
        <v>100</v>
      </c>
      <c r="JH18">
        <v>100</v>
      </c>
    </row>
    <row r="19" spans="1:268" x14ac:dyDescent="0.25">
      <c r="A19" s="1" t="s">
        <v>1064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 t="s">
        <v>269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 s="1" t="s">
        <v>1065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 s="1" t="s">
        <v>269</v>
      </c>
      <c r="CC19">
        <v>0</v>
      </c>
      <c r="CD19">
        <v>0</v>
      </c>
      <c r="CE19">
        <v>0</v>
      </c>
      <c r="CF19" s="1" t="s">
        <v>269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 s="1" t="s">
        <v>1066</v>
      </c>
      <c r="CQ19">
        <v>0</v>
      </c>
      <c r="CR19">
        <v>0</v>
      </c>
      <c r="CS19">
        <v>0</v>
      </c>
      <c r="CT19" s="1" t="s">
        <v>1067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 s="1" t="s">
        <v>1068</v>
      </c>
      <c r="DD19">
        <v>0</v>
      </c>
      <c r="DE19">
        <v>0</v>
      </c>
      <c r="DF19">
        <v>0</v>
      </c>
      <c r="DG19">
        <v>0</v>
      </c>
      <c r="DH19" s="1" t="s">
        <v>269</v>
      </c>
      <c r="DI19">
        <v>0</v>
      </c>
      <c r="DJ19">
        <v>0</v>
      </c>
      <c r="DK19">
        <v>0</v>
      </c>
      <c r="DL19">
        <v>0</v>
      </c>
      <c r="DM19" s="1" t="s">
        <v>1069</v>
      </c>
      <c r="DN19">
        <v>0</v>
      </c>
      <c r="DO19">
        <v>0</v>
      </c>
      <c r="DP19">
        <v>0</v>
      </c>
      <c r="DQ19" s="1" t="s">
        <v>1070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s="1" t="s">
        <v>269</v>
      </c>
      <c r="EF19">
        <v>0</v>
      </c>
      <c r="EG19">
        <v>0</v>
      </c>
      <c r="EH19">
        <v>0</v>
      </c>
      <c r="EI19" s="1" t="s">
        <v>269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18</v>
      </c>
      <c r="IC19" s="1">
        <v>104.99987171833899</v>
      </c>
      <c r="ID19" s="1">
        <v>88.105630057667895</v>
      </c>
      <c r="IE19" s="1">
        <v>67.628404150897893</v>
      </c>
      <c r="IF19" s="1">
        <v>78.842185468161404</v>
      </c>
      <c r="IG19" s="1">
        <v>21.1578145318385</v>
      </c>
      <c r="IH19" s="1">
        <v>21.1578145318385</v>
      </c>
      <c r="II19" s="1">
        <v>0</v>
      </c>
      <c r="IJ19" s="1">
        <v>2.0816418605455098</v>
      </c>
      <c r="IK19" s="1">
        <v>18.994981977477799</v>
      </c>
      <c r="IL19">
        <v>299786240</v>
      </c>
      <c r="IM19">
        <v>9314628</v>
      </c>
      <c r="IN19">
        <v>9096</v>
      </c>
      <c r="IO19">
        <v>9538179072</v>
      </c>
      <c r="IP19" s="1">
        <v>0</v>
      </c>
      <c r="IQ19">
        <v>11827568640</v>
      </c>
      <c r="IR19" s="1">
        <v>43.284721542914497</v>
      </c>
      <c r="IT19">
        <v>0</v>
      </c>
      <c r="IU19" s="1">
        <v>30.7042174430463</v>
      </c>
      <c r="IV19">
        <v>0</v>
      </c>
      <c r="IW19" s="1">
        <v>0</v>
      </c>
      <c r="IX19" s="1">
        <v>48.918583722819598</v>
      </c>
      <c r="IY19">
        <v>0</v>
      </c>
      <c r="IZ19" s="1">
        <v>0</v>
      </c>
      <c r="JA19" s="1">
        <v>17.652026551624999</v>
      </c>
      <c r="JB19" s="1">
        <v>21.1578145318385</v>
      </c>
      <c r="JC19" s="1">
        <v>2.0816418605455098</v>
      </c>
      <c r="JD19" s="1">
        <v>18.994981977477799</v>
      </c>
      <c r="JE19">
        <v>100</v>
      </c>
      <c r="JF19">
        <v>100</v>
      </c>
      <c r="JG19">
        <v>100</v>
      </c>
      <c r="JH19">
        <v>100</v>
      </c>
    </row>
    <row r="20" spans="1:268" x14ac:dyDescent="0.25">
      <c r="A20" s="1" t="s">
        <v>1071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 t="s">
        <v>269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 s="1" t="s">
        <v>1072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 s="1" t="s">
        <v>269</v>
      </c>
      <c r="CC20">
        <v>0</v>
      </c>
      <c r="CD20">
        <v>0</v>
      </c>
      <c r="CE20">
        <v>0</v>
      </c>
      <c r="CF20" s="1" t="s">
        <v>269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 s="1" t="s">
        <v>1073</v>
      </c>
      <c r="CQ20">
        <v>0</v>
      </c>
      <c r="CR20">
        <v>0</v>
      </c>
      <c r="CS20">
        <v>0</v>
      </c>
      <c r="CT20" s="1" t="s">
        <v>1074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 s="1" t="s">
        <v>1075</v>
      </c>
      <c r="DD20">
        <v>0</v>
      </c>
      <c r="DE20">
        <v>0</v>
      </c>
      <c r="DF20">
        <v>0</v>
      </c>
      <c r="DG20">
        <v>0</v>
      </c>
      <c r="DH20" s="1" t="s">
        <v>269</v>
      </c>
      <c r="DI20">
        <v>0</v>
      </c>
      <c r="DJ20">
        <v>0</v>
      </c>
      <c r="DK20">
        <v>0</v>
      </c>
      <c r="DL20">
        <v>0</v>
      </c>
      <c r="DM20" s="1" t="s">
        <v>1076</v>
      </c>
      <c r="DN20">
        <v>0</v>
      </c>
      <c r="DO20">
        <v>0</v>
      </c>
      <c r="DP20">
        <v>0</v>
      </c>
      <c r="DQ20" s="1" t="s">
        <v>1077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s="1" t="s">
        <v>269</v>
      </c>
      <c r="EF20">
        <v>0</v>
      </c>
      <c r="EG20">
        <v>0</v>
      </c>
      <c r="EH20">
        <v>0</v>
      </c>
      <c r="EI20" s="1" t="s">
        <v>269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19</v>
      </c>
      <c r="IC20" s="1">
        <v>104.999327116386</v>
      </c>
      <c r="ID20" s="1">
        <v>88.3779717980876</v>
      </c>
      <c r="IE20" s="1">
        <v>69.512859010684593</v>
      </c>
      <c r="IF20" s="1">
        <v>80.517025874470093</v>
      </c>
      <c r="IG20" s="1">
        <v>19.4829774554746</v>
      </c>
      <c r="IH20" s="1">
        <v>19.4829741255298</v>
      </c>
      <c r="II20" s="1">
        <v>0.52030387211307105</v>
      </c>
      <c r="IJ20" s="1">
        <v>4.0323533439038997</v>
      </c>
      <c r="IK20" s="1">
        <v>15.3489642273355</v>
      </c>
      <c r="IL20">
        <v>299786240</v>
      </c>
      <c r="IM20">
        <v>9336592</v>
      </c>
      <c r="IN20">
        <v>9117</v>
      </c>
      <c r="IO20">
        <v>9560670208</v>
      </c>
      <c r="IP20" s="1">
        <v>0</v>
      </c>
      <c r="IQ20">
        <v>11829202944</v>
      </c>
      <c r="IR20" s="1">
        <v>43.290702519773198</v>
      </c>
      <c r="IT20">
        <v>0</v>
      </c>
      <c r="IU20" s="1">
        <v>32.258840071010397</v>
      </c>
      <c r="IV20">
        <v>0</v>
      </c>
      <c r="IW20" s="1">
        <v>0</v>
      </c>
      <c r="IX20" s="1">
        <v>34.860359431575702</v>
      </c>
      <c r="IY20">
        <v>0</v>
      </c>
      <c r="IZ20" s="1">
        <v>0</v>
      </c>
      <c r="JA20" s="1">
        <v>17.345958752373502</v>
      </c>
      <c r="JB20" s="1">
        <v>19.4829741255298</v>
      </c>
      <c r="JC20" s="1">
        <v>4.0323533439038997</v>
      </c>
      <c r="JD20" s="1">
        <v>15.3489642273355</v>
      </c>
      <c r="JE20">
        <v>100</v>
      </c>
      <c r="JF20">
        <v>100</v>
      </c>
      <c r="JG20">
        <v>100</v>
      </c>
      <c r="JH20">
        <v>100</v>
      </c>
    </row>
    <row r="21" spans="1:268" x14ac:dyDescent="0.25">
      <c r="A21" s="1" t="s">
        <v>1078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 t="s">
        <v>269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 s="1" t="s">
        <v>1079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 s="1" t="s">
        <v>269</v>
      </c>
      <c r="CC21">
        <v>0</v>
      </c>
      <c r="CD21">
        <v>0</v>
      </c>
      <c r="CE21">
        <v>0</v>
      </c>
      <c r="CF21" s="1" t="s">
        <v>269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 s="1" t="s">
        <v>1080</v>
      </c>
      <c r="CQ21">
        <v>0</v>
      </c>
      <c r="CR21">
        <v>0</v>
      </c>
      <c r="CS21">
        <v>0</v>
      </c>
      <c r="CT21" s="1" t="s">
        <v>1081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 s="1" t="s">
        <v>269</v>
      </c>
      <c r="DD21">
        <v>0</v>
      </c>
      <c r="DE21">
        <v>0</v>
      </c>
      <c r="DF21">
        <v>0</v>
      </c>
      <c r="DG21">
        <v>0</v>
      </c>
      <c r="DH21" s="1" t="s">
        <v>269</v>
      </c>
      <c r="DI21">
        <v>0</v>
      </c>
      <c r="DJ21">
        <v>0</v>
      </c>
      <c r="DK21">
        <v>0</v>
      </c>
      <c r="DL21">
        <v>0</v>
      </c>
      <c r="DM21" s="1" t="s">
        <v>1082</v>
      </c>
      <c r="DN21">
        <v>0</v>
      </c>
      <c r="DO21">
        <v>0</v>
      </c>
      <c r="DP21">
        <v>0</v>
      </c>
      <c r="DQ21" s="1" t="s">
        <v>1083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s="1" t="s">
        <v>269</v>
      </c>
      <c r="EF21">
        <v>0</v>
      </c>
      <c r="EG21">
        <v>0</v>
      </c>
      <c r="EH21">
        <v>0</v>
      </c>
      <c r="EI21" s="1" t="s">
        <v>269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20</v>
      </c>
      <c r="IC21" s="1">
        <v>104.999180787854</v>
      </c>
      <c r="ID21" s="1">
        <v>88.017825862737595</v>
      </c>
      <c r="IE21" s="1">
        <v>69.567940191193799</v>
      </c>
      <c r="IF21" s="1">
        <v>79.477806894584901</v>
      </c>
      <c r="IG21" s="1">
        <v>20.522189775411899</v>
      </c>
      <c r="IH21" s="1">
        <v>20.522193105414999</v>
      </c>
      <c r="II21" s="1">
        <v>0.13007991141658901</v>
      </c>
      <c r="IJ21" s="1">
        <v>3.6421908996209802</v>
      </c>
      <c r="IK21" s="1">
        <v>16.780095452541001</v>
      </c>
      <c r="IL21">
        <v>299786240</v>
      </c>
      <c r="IM21">
        <v>9336904</v>
      </c>
      <c r="IN21">
        <v>9118</v>
      </c>
      <c r="IO21">
        <v>9560989696</v>
      </c>
      <c r="IP21" s="1">
        <v>0</v>
      </c>
      <c r="IQ21">
        <v>11828535296</v>
      </c>
      <c r="IR21" s="1">
        <v>43.288259148431997</v>
      </c>
      <c r="IT21">
        <v>0</v>
      </c>
      <c r="IU21" s="1">
        <v>33.809083380947598</v>
      </c>
      <c r="IV21">
        <v>0</v>
      </c>
      <c r="IW21" s="1">
        <v>0</v>
      </c>
      <c r="IX21" s="1">
        <v>39.010480824170301</v>
      </c>
      <c r="IY21">
        <v>0</v>
      </c>
      <c r="IZ21" s="1">
        <v>0</v>
      </c>
      <c r="JA21" s="1">
        <v>17.734857824919001</v>
      </c>
      <c r="JB21" s="1">
        <v>20.5486557192202</v>
      </c>
      <c r="JC21" s="1">
        <v>3.6409782102558901</v>
      </c>
      <c r="JD21" s="1">
        <v>16.774508418840401</v>
      </c>
      <c r="JE21">
        <v>100</v>
      </c>
      <c r="JF21">
        <v>100</v>
      </c>
      <c r="JG21">
        <v>100</v>
      </c>
      <c r="JH21">
        <v>100</v>
      </c>
    </row>
    <row r="22" spans="1:268" x14ac:dyDescent="0.25">
      <c r="A22" s="1" t="s">
        <v>1084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 t="s">
        <v>269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 s="1" t="s">
        <v>1085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 s="1" t="s">
        <v>269</v>
      </c>
      <c r="CC22">
        <v>0</v>
      </c>
      <c r="CD22">
        <v>0</v>
      </c>
      <c r="CE22">
        <v>0</v>
      </c>
      <c r="CF22" s="1" t="s">
        <v>269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 s="1" t="s">
        <v>1086</v>
      </c>
      <c r="CQ22">
        <v>0</v>
      </c>
      <c r="CR22">
        <v>0</v>
      </c>
      <c r="CS22">
        <v>0</v>
      </c>
      <c r="CT22" s="1" t="s">
        <v>1087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 s="1" t="s">
        <v>269</v>
      </c>
      <c r="DD22">
        <v>0</v>
      </c>
      <c r="DE22">
        <v>0</v>
      </c>
      <c r="DF22">
        <v>0</v>
      </c>
      <c r="DG22">
        <v>0</v>
      </c>
      <c r="DH22" s="1" t="s">
        <v>269</v>
      </c>
      <c r="DI22">
        <v>0</v>
      </c>
      <c r="DJ22">
        <v>0</v>
      </c>
      <c r="DK22">
        <v>0</v>
      </c>
      <c r="DL22">
        <v>0</v>
      </c>
      <c r="DM22" s="1" t="s">
        <v>1088</v>
      </c>
      <c r="DN22">
        <v>0</v>
      </c>
      <c r="DO22">
        <v>0</v>
      </c>
      <c r="DP22">
        <v>0</v>
      </c>
      <c r="DQ22" s="1" t="s">
        <v>1089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s="1" t="s">
        <v>269</v>
      </c>
      <c r="EF22">
        <v>0</v>
      </c>
      <c r="EG22">
        <v>0</v>
      </c>
      <c r="EH22">
        <v>0</v>
      </c>
      <c r="EI22" s="1" t="s">
        <v>269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21</v>
      </c>
      <c r="IC22" s="1">
        <v>105.000974005665</v>
      </c>
      <c r="ID22" s="1">
        <v>88.117126599507301</v>
      </c>
      <c r="IE22" s="1">
        <v>66.062304254693402</v>
      </c>
      <c r="IF22" s="1">
        <v>78.070632083760202</v>
      </c>
      <c r="IG22" s="1">
        <v>21.79859801489</v>
      </c>
      <c r="IH22" s="1">
        <v>21.929367916239698</v>
      </c>
      <c r="II22" s="1">
        <v>0.26154315045187199</v>
      </c>
      <c r="IJ22" s="1">
        <v>2.8769746549706001</v>
      </c>
      <c r="IK22" s="1">
        <v>18.961876733884601</v>
      </c>
      <c r="IL22">
        <v>299786240</v>
      </c>
      <c r="IM22">
        <v>9336984</v>
      </c>
      <c r="IN22">
        <v>9118</v>
      </c>
      <c r="IO22">
        <v>9561071616</v>
      </c>
      <c r="IP22" s="1">
        <v>0</v>
      </c>
      <c r="IQ22">
        <v>11827843072</v>
      </c>
      <c r="IR22" s="1">
        <v>43.285725857896203</v>
      </c>
      <c r="IT22">
        <v>0</v>
      </c>
      <c r="IU22" s="1">
        <v>30.872429145033198</v>
      </c>
      <c r="IV22">
        <v>0</v>
      </c>
      <c r="IW22" s="1">
        <v>0</v>
      </c>
      <c r="IX22" s="1">
        <v>47.616797494881702</v>
      </c>
      <c r="IY22">
        <v>0</v>
      </c>
      <c r="IZ22" s="1">
        <v>0</v>
      </c>
      <c r="JA22" s="1">
        <v>17.627091262768499</v>
      </c>
      <c r="JB22" s="1">
        <v>21.9032178188477</v>
      </c>
      <c r="JC22" s="1">
        <v>2.8779383101302098</v>
      </c>
      <c r="JD22" s="1">
        <v>18.968228096875901</v>
      </c>
      <c r="JE22">
        <v>100</v>
      </c>
      <c r="JF22">
        <v>100</v>
      </c>
      <c r="JG22">
        <v>100</v>
      </c>
      <c r="JH22">
        <v>100</v>
      </c>
    </row>
    <row r="23" spans="1:268" x14ac:dyDescent="0.25">
      <c r="A23" s="1" t="s">
        <v>1090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 t="s">
        <v>269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 s="1" t="s">
        <v>1091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 s="1" t="s">
        <v>269</v>
      </c>
      <c r="CC23">
        <v>0</v>
      </c>
      <c r="CD23">
        <v>0</v>
      </c>
      <c r="CE23">
        <v>0</v>
      </c>
      <c r="CF23" s="1" t="s">
        <v>269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 s="1" t="s">
        <v>1092</v>
      </c>
      <c r="CQ23">
        <v>0</v>
      </c>
      <c r="CR23">
        <v>0</v>
      </c>
      <c r="CS23">
        <v>0</v>
      </c>
      <c r="CT23" s="1" t="s">
        <v>1093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 s="1" t="s">
        <v>269</v>
      </c>
      <c r="DD23">
        <v>0</v>
      </c>
      <c r="DE23">
        <v>0</v>
      </c>
      <c r="DF23">
        <v>0</v>
      </c>
      <c r="DG23">
        <v>0</v>
      </c>
      <c r="DH23" s="1" t="s">
        <v>269</v>
      </c>
      <c r="DI23">
        <v>0</v>
      </c>
      <c r="DJ23">
        <v>0</v>
      </c>
      <c r="DK23">
        <v>0</v>
      </c>
      <c r="DL23">
        <v>0</v>
      </c>
      <c r="DM23" s="1" t="s">
        <v>1094</v>
      </c>
      <c r="DN23">
        <v>0</v>
      </c>
      <c r="DO23">
        <v>0</v>
      </c>
      <c r="DP23">
        <v>0</v>
      </c>
      <c r="DQ23" s="1" t="s">
        <v>1095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s="1" t="s">
        <v>269</v>
      </c>
      <c r="EF23">
        <v>0</v>
      </c>
      <c r="EG23">
        <v>0</v>
      </c>
      <c r="EH23">
        <v>0</v>
      </c>
      <c r="EI23" s="1" t="s">
        <v>269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22</v>
      </c>
      <c r="IC23" s="1">
        <v>105.00065018722201</v>
      </c>
      <c r="ID23" s="1">
        <v>88.617064162325306</v>
      </c>
      <c r="IE23" s="1">
        <v>67.918277340954006</v>
      </c>
      <c r="IF23" s="1">
        <v>78.020688454444198</v>
      </c>
      <c r="IG23" s="1">
        <v>21.979311545555699</v>
      </c>
      <c r="IH23" s="1">
        <v>21.979311545555699</v>
      </c>
      <c r="II23" s="1">
        <v>0.130686250355805</v>
      </c>
      <c r="IJ23" s="1">
        <v>3.2671997518359701</v>
      </c>
      <c r="IK23" s="1">
        <v>19.080436781538399</v>
      </c>
      <c r="IL23">
        <v>300310528</v>
      </c>
      <c r="IM23">
        <v>9337040</v>
      </c>
      <c r="IN23">
        <v>9118</v>
      </c>
      <c r="IO23">
        <v>9561128960</v>
      </c>
      <c r="IP23" s="1">
        <v>0</v>
      </c>
      <c r="IQ23">
        <v>11827060736</v>
      </c>
      <c r="IR23" s="1">
        <v>43.282862786036603</v>
      </c>
      <c r="IT23">
        <v>0</v>
      </c>
      <c r="IU23" s="1">
        <v>37.115370177787</v>
      </c>
      <c r="IV23">
        <v>0</v>
      </c>
      <c r="IW23" s="1">
        <v>0</v>
      </c>
      <c r="IX23" s="1">
        <v>47.570404030684799</v>
      </c>
      <c r="IY23">
        <v>0</v>
      </c>
      <c r="IZ23" s="1">
        <v>0</v>
      </c>
      <c r="JA23" s="1">
        <v>17.122471571340999</v>
      </c>
      <c r="JB23" s="1">
        <v>21.979311545555699</v>
      </c>
      <c r="JC23" s="1">
        <v>3.2671997518359701</v>
      </c>
      <c r="JD23" s="1">
        <v>19.080436781538399</v>
      </c>
      <c r="JE23">
        <v>100</v>
      </c>
      <c r="JF23">
        <v>100</v>
      </c>
      <c r="JG23">
        <v>100</v>
      </c>
      <c r="JH23">
        <v>100</v>
      </c>
    </row>
    <row r="24" spans="1:268" x14ac:dyDescent="0.25">
      <c r="A24" s="1" t="s">
        <v>1096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 t="s">
        <v>269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 s="1" t="s">
        <v>1097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 s="1" t="s">
        <v>269</v>
      </c>
      <c r="CC24">
        <v>0</v>
      </c>
      <c r="CD24">
        <v>0</v>
      </c>
      <c r="CE24">
        <v>0</v>
      </c>
      <c r="CF24" s="1" t="s">
        <v>269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 s="1" t="s">
        <v>1098</v>
      </c>
      <c r="CQ24">
        <v>0</v>
      </c>
      <c r="CR24">
        <v>0</v>
      </c>
      <c r="CS24">
        <v>0</v>
      </c>
      <c r="CT24" s="1" t="s">
        <v>1099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 s="1" t="s">
        <v>1100</v>
      </c>
      <c r="DD24">
        <v>0</v>
      </c>
      <c r="DE24">
        <v>0</v>
      </c>
      <c r="DF24">
        <v>0</v>
      </c>
      <c r="DG24">
        <v>0</v>
      </c>
      <c r="DH24" s="1" t="s">
        <v>269</v>
      </c>
      <c r="DI24">
        <v>0</v>
      </c>
      <c r="DJ24">
        <v>0</v>
      </c>
      <c r="DK24">
        <v>0</v>
      </c>
      <c r="DL24">
        <v>0</v>
      </c>
      <c r="DM24" s="1" t="s">
        <v>1101</v>
      </c>
      <c r="DN24">
        <v>0</v>
      </c>
      <c r="DO24">
        <v>0</v>
      </c>
      <c r="DP24">
        <v>0</v>
      </c>
      <c r="DQ24" s="1" t="s">
        <v>1102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s="1" t="s">
        <v>269</v>
      </c>
      <c r="EF24">
        <v>0</v>
      </c>
      <c r="EG24">
        <v>0</v>
      </c>
      <c r="EH24">
        <v>0</v>
      </c>
      <c r="EI24" s="1" t="s">
        <v>269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23</v>
      </c>
      <c r="IC24" s="1">
        <v>104.99912869604501</v>
      </c>
      <c r="ID24" s="1">
        <v>87.890659078870598</v>
      </c>
      <c r="IE24" s="1">
        <v>67.666389665975501</v>
      </c>
      <c r="IF24" s="1">
        <v>79.679635815083799</v>
      </c>
      <c r="IG24" s="1">
        <v>20.320364184915999</v>
      </c>
      <c r="IH24" s="1">
        <v>20.320364184915999</v>
      </c>
      <c r="II24" s="1">
        <v>0.38995093369203598</v>
      </c>
      <c r="IJ24" s="1">
        <v>3.7695079453317901</v>
      </c>
      <c r="IK24" s="1">
        <v>16.377869336156301</v>
      </c>
      <c r="IL24">
        <v>300314624</v>
      </c>
      <c r="IM24">
        <v>9337180</v>
      </c>
      <c r="IN24">
        <v>9118</v>
      </c>
      <c r="IO24">
        <v>9561272320</v>
      </c>
      <c r="IP24" s="1">
        <v>0</v>
      </c>
      <c r="IQ24">
        <v>11826892800</v>
      </c>
      <c r="IR24" s="1">
        <v>43.2822482062695</v>
      </c>
      <c r="IT24">
        <v>0</v>
      </c>
      <c r="IU24" s="1">
        <v>31.705336449296301</v>
      </c>
      <c r="IV24">
        <v>0</v>
      </c>
      <c r="IW24" s="1">
        <v>0</v>
      </c>
      <c r="IX24" s="1">
        <v>41.061009499908401</v>
      </c>
      <c r="IY24">
        <v>0</v>
      </c>
      <c r="IZ24" s="1">
        <v>0</v>
      </c>
      <c r="JA24" s="1">
        <v>17.841892219053801</v>
      </c>
      <c r="JB24" s="1">
        <v>20.3468375030861</v>
      </c>
      <c r="JC24" s="1">
        <v>3.7682555377101901</v>
      </c>
      <c r="JD24" s="1">
        <v>16.372427838570999</v>
      </c>
      <c r="JE24">
        <v>100</v>
      </c>
      <c r="JF24">
        <v>100</v>
      </c>
      <c r="JG24">
        <v>100</v>
      </c>
      <c r="JH24">
        <v>100</v>
      </c>
    </row>
    <row r="25" spans="1:268" x14ac:dyDescent="0.25">
      <c r="A25" s="1" t="s">
        <v>1103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 t="s">
        <v>269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 s="1" t="s">
        <v>1104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 s="1" t="s">
        <v>269</v>
      </c>
      <c r="CC25">
        <v>0</v>
      </c>
      <c r="CD25">
        <v>0</v>
      </c>
      <c r="CE25">
        <v>0</v>
      </c>
      <c r="CF25" s="1" t="s">
        <v>269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 s="1" t="s">
        <v>1105</v>
      </c>
      <c r="CQ25">
        <v>0</v>
      </c>
      <c r="CR25">
        <v>0</v>
      </c>
      <c r="CS25">
        <v>0</v>
      </c>
      <c r="CT25" s="1" t="s">
        <v>1106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 s="1" t="s">
        <v>1107</v>
      </c>
      <c r="DD25">
        <v>0</v>
      </c>
      <c r="DE25">
        <v>0</v>
      </c>
      <c r="DF25">
        <v>0</v>
      </c>
      <c r="DG25">
        <v>0</v>
      </c>
      <c r="DH25" s="1" t="s">
        <v>269</v>
      </c>
      <c r="DI25">
        <v>0</v>
      </c>
      <c r="DJ25">
        <v>0</v>
      </c>
      <c r="DK25">
        <v>0</v>
      </c>
      <c r="DL25">
        <v>0</v>
      </c>
      <c r="DM25" s="1" t="s">
        <v>1108</v>
      </c>
      <c r="DN25">
        <v>0</v>
      </c>
      <c r="DO25">
        <v>0</v>
      </c>
      <c r="DP25">
        <v>0</v>
      </c>
      <c r="DQ25" s="1" t="s">
        <v>1109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s="1" t="s">
        <v>269</v>
      </c>
      <c r="EF25">
        <v>0</v>
      </c>
      <c r="EG25">
        <v>0</v>
      </c>
      <c r="EH25">
        <v>0</v>
      </c>
      <c r="EI25" s="1" t="s">
        <v>269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24</v>
      </c>
      <c r="IC25" s="1">
        <v>104.999847968597</v>
      </c>
      <c r="ID25" s="1">
        <v>88.9922285411281</v>
      </c>
      <c r="IE25" s="1">
        <v>69.729181414462701</v>
      </c>
      <c r="IF25" s="1">
        <v>78.705317085993102</v>
      </c>
      <c r="IG25" s="1">
        <v>21.294682914006799</v>
      </c>
      <c r="IH25" s="1">
        <v>21.294682914006799</v>
      </c>
      <c r="II25" s="1">
        <v>0.258899069361819</v>
      </c>
      <c r="IJ25" s="1">
        <v>4.4012841791509301</v>
      </c>
      <c r="IK25" s="1">
        <v>16.828439508518201</v>
      </c>
      <c r="IL25">
        <v>300306432</v>
      </c>
      <c r="IM25">
        <v>9337652</v>
      </c>
      <c r="IN25">
        <v>9118</v>
      </c>
      <c r="IO25">
        <v>9561755648</v>
      </c>
      <c r="IP25" s="1">
        <v>0</v>
      </c>
      <c r="IQ25">
        <v>11826790400</v>
      </c>
      <c r="IR25" s="1">
        <v>43.281873442065397</v>
      </c>
      <c r="IT25">
        <v>0</v>
      </c>
      <c r="IU25" s="1">
        <v>29.524266236829799</v>
      </c>
      <c r="IV25">
        <v>0</v>
      </c>
      <c r="IW25" s="1">
        <v>0</v>
      </c>
      <c r="IX25" s="1">
        <v>46.099292896102597</v>
      </c>
      <c r="IY25">
        <v>0</v>
      </c>
      <c r="IZ25" s="1">
        <v>0.51796958310227703</v>
      </c>
      <c r="JA25" s="1">
        <v>16.741774742470401</v>
      </c>
      <c r="JB25" s="1">
        <v>21.268623368453799</v>
      </c>
      <c r="JC25" s="1">
        <v>4.4027414563693501</v>
      </c>
      <c r="JD25" s="1">
        <v>16.834011450824001</v>
      </c>
      <c r="JE25">
        <v>100</v>
      </c>
      <c r="JF25">
        <v>100</v>
      </c>
      <c r="JG25">
        <v>100</v>
      </c>
      <c r="JH25">
        <v>100</v>
      </c>
    </row>
    <row r="26" spans="1:268" x14ac:dyDescent="0.25">
      <c r="A26" s="1" t="s">
        <v>1110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 t="s">
        <v>269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 s="1" t="s">
        <v>1111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 s="1" t="s">
        <v>269</v>
      </c>
      <c r="CC26">
        <v>0</v>
      </c>
      <c r="CD26">
        <v>0</v>
      </c>
      <c r="CE26">
        <v>0</v>
      </c>
      <c r="CF26" s="1" t="s">
        <v>269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 s="1" t="s">
        <v>1112</v>
      </c>
      <c r="CQ26">
        <v>0</v>
      </c>
      <c r="CR26">
        <v>0</v>
      </c>
      <c r="CS26">
        <v>0</v>
      </c>
      <c r="CT26" s="1" t="s">
        <v>1113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 s="1" t="s">
        <v>1114</v>
      </c>
      <c r="DD26">
        <v>0</v>
      </c>
      <c r="DE26">
        <v>0</v>
      </c>
      <c r="DF26">
        <v>0</v>
      </c>
      <c r="DG26">
        <v>0</v>
      </c>
      <c r="DH26" s="1" t="s">
        <v>269</v>
      </c>
      <c r="DI26">
        <v>0</v>
      </c>
      <c r="DJ26">
        <v>0</v>
      </c>
      <c r="DK26">
        <v>0</v>
      </c>
      <c r="DL26">
        <v>0</v>
      </c>
      <c r="DM26" s="1" t="s">
        <v>1115</v>
      </c>
      <c r="DN26">
        <v>0</v>
      </c>
      <c r="DO26">
        <v>0</v>
      </c>
      <c r="DP26">
        <v>0</v>
      </c>
      <c r="DQ26" s="1" t="s">
        <v>1116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s="1" t="s">
        <v>269</v>
      </c>
      <c r="EF26">
        <v>0</v>
      </c>
      <c r="EG26">
        <v>0</v>
      </c>
      <c r="EH26">
        <v>0</v>
      </c>
      <c r="EI26" s="1" t="s">
        <v>269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25</v>
      </c>
      <c r="IC26" s="1">
        <v>104.998805661329</v>
      </c>
      <c r="ID26" s="1">
        <v>88.658224621334497</v>
      </c>
      <c r="IE26" s="1">
        <v>70.774437934701297</v>
      </c>
      <c r="IF26" s="1">
        <v>80.860987857724197</v>
      </c>
      <c r="IG26" s="1">
        <v>18.748377675940901</v>
      </c>
      <c r="IH26" s="1">
        <v>19.1390121422757</v>
      </c>
      <c r="II26" s="1">
        <v>0.52084373284653196</v>
      </c>
      <c r="IJ26" s="1">
        <v>3.7761187298372998</v>
      </c>
      <c r="IK26" s="1">
        <v>15.364890118972699</v>
      </c>
      <c r="IL26">
        <v>300732416</v>
      </c>
      <c r="IM26">
        <v>9337556</v>
      </c>
      <c r="IN26">
        <v>9118</v>
      </c>
      <c r="IO26">
        <v>9561657344</v>
      </c>
      <c r="IP26" s="1">
        <v>37.324410310974898</v>
      </c>
      <c r="IQ26">
        <v>11827503104</v>
      </c>
      <c r="IR26" s="1">
        <v>43.284481704068398</v>
      </c>
      <c r="IT26">
        <v>0</v>
      </c>
      <c r="IU26" s="1">
        <v>35.9262203643462</v>
      </c>
      <c r="IV26">
        <v>0</v>
      </c>
      <c r="IW26" s="1">
        <v>0</v>
      </c>
      <c r="IX26" s="1">
        <v>32.802201202229199</v>
      </c>
      <c r="IY26">
        <v>0</v>
      </c>
      <c r="IZ26" s="1">
        <v>0</v>
      </c>
      <c r="JA26" s="1">
        <v>17.064612280564301</v>
      </c>
      <c r="JB26" s="1">
        <v>19.166005846364399</v>
      </c>
      <c r="JC26" s="1">
        <v>3.7748581537016701</v>
      </c>
      <c r="JD26" s="1">
        <v>15.359760880408899</v>
      </c>
      <c r="JE26">
        <v>100</v>
      </c>
      <c r="JF26">
        <v>100</v>
      </c>
      <c r="JG26">
        <v>100</v>
      </c>
      <c r="JH26">
        <v>100</v>
      </c>
    </row>
    <row r="27" spans="1:268" x14ac:dyDescent="0.25">
      <c r="A27" s="1" t="s">
        <v>1117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 t="s">
        <v>269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 s="1" t="s">
        <v>1118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 s="1" t="s">
        <v>269</v>
      </c>
      <c r="CC27">
        <v>0</v>
      </c>
      <c r="CD27">
        <v>0</v>
      </c>
      <c r="CE27">
        <v>0</v>
      </c>
      <c r="CF27" s="1" t="s">
        <v>269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 s="1" t="s">
        <v>1119</v>
      </c>
      <c r="CQ27">
        <v>0</v>
      </c>
      <c r="CR27">
        <v>0</v>
      </c>
      <c r="CS27">
        <v>0</v>
      </c>
      <c r="CT27" s="1" t="s">
        <v>1120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 s="1" t="s">
        <v>1121</v>
      </c>
      <c r="DD27">
        <v>0</v>
      </c>
      <c r="DE27">
        <v>0</v>
      </c>
      <c r="DF27">
        <v>0</v>
      </c>
      <c r="DG27">
        <v>0</v>
      </c>
      <c r="DH27" s="1" t="s">
        <v>269</v>
      </c>
      <c r="DI27">
        <v>0</v>
      </c>
      <c r="DJ27">
        <v>0</v>
      </c>
      <c r="DK27">
        <v>0</v>
      </c>
      <c r="DL27">
        <v>0</v>
      </c>
      <c r="DM27" s="1" t="s">
        <v>1122</v>
      </c>
      <c r="DN27">
        <v>0</v>
      </c>
      <c r="DO27">
        <v>0</v>
      </c>
      <c r="DP27">
        <v>0</v>
      </c>
      <c r="DQ27" s="1" t="s">
        <v>1123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s="1" t="s">
        <v>269</v>
      </c>
      <c r="EF27">
        <v>0</v>
      </c>
      <c r="EG27">
        <v>0</v>
      </c>
      <c r="EH27">
        <v>0</v>
      </c>
      <c r="EI27" s="1" t="s">
        <v>269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26</v>
      </c>
      <c r="IC27" s="1">
        <v>105.00138884484799</v>
      </c>
      <c r="ID27" s="1">
        <v>88.6175462935458</v>
      </c>
      <c r="IE27" s="1">
        <v>66.905511229433003</v>
      </c>
      <c r="IF27" s="1">
        <v>77.217896538176504</v>
      </c>
      <c r="IG27" s="1">
        <v>22.782106806625599</v>
      </c>
      <c r="IH27" s="1">
        <v>22.7821034618234</v>
      </c>
      <c r="II27" s="1">
        <v>0.391967337069834</v>
      </c>
      <c r="IJ27" s="1">
        <v>3.6583774217287801</v>
      </c>
      <c r="IK27" s="1">
        <v>18.945170463496599</v>
      </c>
      <c r="IL27">
        <v>300990464</v>
      </c>
      <c r="IM27">
        <v>9337580</v>
      </c>
      <c r="IN27">
        <v>9118</v>
      </c>
      <c r="IO27">
        <v>9561681920</v>
      </c>
      <c r="IP27" s="1">
        <v>0</v>
      </c>
      <c r="IQ27">
        <v>11827306496</v>
      </c>
      <c r="IR27" s="1">
        <v>43.283762187530201</v>
      </c>
      <c r="IT27">
        <v>0</v>
      </c>
      <c r="IU27" s="1">
        <v>33.982034265199701</v>
      </c>
      <c r="IV27">
        <v>0</v>
      </c>
      <c r="IW27" s="1">
        <v>0</v>
      </c>
      <c r="IX27" s="1">
        <v>47.052047444122699</v>
      </c>
      <c r="IY27">
        <v>0</v>
      </c>
      <c r="IZ27" s="1">
        <v>0</v>
      </c>
      <c r="JA27" s="1">
        <v>17.117165135638999</v>
      </c>
      <c r="JB27" s="1">
        <v>22.7562204396034</v>
      </c>
      <c r="JC27" s="1">
        <v>3.6596036900984301</v>
      </c>
      <c r="JD27" s="1">
        <v>18.951520782399999</v>
      </c>
      <c r="JE27">
        <v>100</v>
      </c>
      <c r="JF27">
        <v>100</v>
      </c>
      <c r="JG27">
        <v>100</v>
      </c>
      <c r="JH27">
        <v>100</v>
      </c>
    </row>
    <row r="28" spans="1:268" x14ac:dyDescent="0.25">
      <c r="A28" s="1" t="s">
        <v>1124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 t="s">
        <v>269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 s="1" t="s">
        <v>1125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 s="1" t="s">
        <v>269</v>
      </c>
      <c r="CC28">
        <v>0</v>
      </c>
      <c r="CD28">
        <v>0</v>
      </c>
      <c r="CE28">
        <v>0</v>
      </c>
      <c r="CF28" s="1" t="s">
        <v>269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 s="1" t="s">
        <v>1126</v>
      </c>
      <c r="CQ28">
        <v>0</v>
      </c>
      <c r="CR28">
        <v>0</v>
      </c>
      <c r="CS28">
        <v>0</v>
      </c>
      <c r="CT28" s="1" t="s">
        <v>1127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 s="1" t="s">
        <v>1128</v>
      </c>
      <c r="DD28">
        <v>0</v>
      </c>
      <c r="DE28">
        <v>0</v>
      </c>
      <c r="DF28">
        <v>0</v>
      </c>
      <c r="DG28">
        <v>0</v>
      </c>
      <c r="DH28" s="1" t="s">
        <v>269</v>
      </c>
      <c r="DI28">
        <v>0</v>
      </c>
      <c r="DJ28">
        <v>0</v>
      </c>
      <c r="DK28">
        <v>0</v>
      </c>
      <c r="DL28">
        <v>0</v>
      </c>
      <c r="DM28" s="1" t="s">
        <v>1129</v>
      </c>
      <c r="DN28">
        <v>0</v>
      </c>
      <c r="DO28">
        <v>0</v>
      </c>
      <c r="DP28">
        <v>0</v>
      </c>
      <c r="DQ28" s="1" t="s">
        <v>1130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s="1" t="s">
        <v>269</v>
      </c>
      <c r="EF28">
        <v>0</v>
      </c>
      <c r="EG28">
        <v>0</v>
      </c>
      <c r="EH28">
        <v>0</v>
      </c>
      <c r="EI28" s="1" t="s">
        <v>269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27</v>
      </c>
      <c r="IC28" s="1">
        <v>104.999911836634</v>
      </c>
      <c r="ID28" s="1">
        <v>87.915075077709403</v>
      </c>
      <c r="IE28" s="1">
        <v>69.966403186369504</v>
      </c>
      <c r="IF28" s="1">
        <v>80.057901720602203</v>
      </c>
      <c r="IG28" s="1">
        <v>19.942094936033399</v>
      </c>
      <c r="IH28" s="1">
        <v>19.942098279397701</v>
      </c>
      <c r="II28" s="1">
        <v>0.39180217768028802</v>
      </c>
      <c r="IJ28" s="1">
        <v>3.7874032196330898</v>
      </c>
      <c r="IK28" s="1">
        <v>16.4556212519214</v>
      </c>
      <c r="IL28">
        <v>300961792</v>
      </c>
      <c r="IM28">
        <v>9338532</v>
      </c>
      <c r="IN28">
        <v>9119</v>
      </c>
      <c r="IO28">
        <v>9562656768</v>
      </c>
      <c r="IP28" s="1">
        <v>0</v>
      </c>
      <c r="IQ28">
        <v>11827060736</v>
      </c>
      <c r="IR28" s="1">
        <v>43.282862786036603</v>
      </c>
      <c r="IT28">
        <v>0</v>
      </c>
      <c r="IU28" s="1">
        <v>32.388841829178602</v>
      </c>
      <c r="IV28">
        <v>0</v>
      </c>
      <c r="IW28" s="1">
        <v>0</v>
      </c>
      <c r="IX28" s="1">
        <v>41.269653298469599</v>
      </c>
      <c r="IY28">
        <v>0</v>
      </c>
      <c r="IZ28" s="1">
        <v>0.52240067466417195</v>
      </c>
      <c r="JA28" s="1">
        <v>17.834508280710999</v>
      </c>
      <c r="JB28" s="1">
        <v>19.942098279397701</v>
      </c>
      <c r="JC28" s="1">
        <v>3.7874032196330898</v>
      </c>
      <c r="JD28" s="1">
        <v>16.4556212519214</v>
      </c>
      <c r="JE28">
        <v>100</v>
      </c>
      <c r="JF28">
        <v>100</v>
      </c>
      <c r="JG28">
        <v>100</v>
      </c>
      <c r="JH28">
        <v>100</v>
      </c>
    </row>
    <row r="29" spans="1:268" x14ac:dyDescent="0.25">
      <c r="A29" s="1" t="s">
        <v>1131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 t="s">
        <v>269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 s="1" t="s">
        <v>1132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 s="1" t="s">
        <v>269</v>
      </c>
      <c r="CC29">
        <v>0</v>
      </c>
      <c r="CD29">
        <v>0</v>
      </c>
      <c r="CE29">
        <v>0</v>
      </c>
      <c r="CF29" s="1" t="s">
        <v>269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 s="1" t="s">
        <v>1133</v>
      </c>
      <c r="CQ29">
        <v>0</v>
      </c>
      <c r="CR29">
        <v>0</v>
      </c>
      <c r="CS29">
        <v>0</v>
      </c>
      <c r="CT29" s="1" t="s">
        <v>1134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 s="1" t="s">
        <v>269</v>
      </c>
      <c r="DD29">
        <v>0</v>
      </c>
      <c r="DE29">
        <v>0</v>
      </c>
      <c r="DF29">
        <v>0</v>
      </c>
      <c r="DG29">
        <v>0</v>
      </c>
      <c r="DH29" s="1" t="s">
        <v>269</v>
      </c>
      <c r="DI29">
        <v>0</v>
      </c>
      <c r="DJ29">
        <v>0</v>
      </c>
      <c r="DK29">
        <v>0</v>
      </c>
      <c r="DL29">
        <v>0</v>
      </c>
      <c r="DM29" s="1" t="s">
        <v>1135</v>
      </c>
      <c r="DN29">
        <v>0</v>
      </c>
      <c r="DO29">
        <v>0</v>
      </c>
      <c r="DP29">
        <v>0</v>
      </c>
      <c r="DQ29" s="1" t="s">
        <v>1136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s="1" t="s">
        <v>269</v>
      </c>
      <c r="EF29">
        <v>0</v>
      </c>
      <c r="EG29">
        <v>0</v>
      </c>
      <c r="EH29">
        <v>0</v>
      </c>
      <c r="EI29" s="1" t="s">
        <v>269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28</v>
      </c>
      <c r="IC29" s="1">
        <v>104.998801001717</v>
      </c>
      <c r="ID29" s="1">
        <v>88.354888378952495</v>
      </c>
      <c r="IE29" s="1">
        <v>67.327394408565496</v>
      </c>
      <c r="IF29" s="1">
        <v>79.035857054184802</v>
      </c>
      <c r="IG29" s="1">
        <v>20.964142945815102</v>
      </c>
      <c r="IH29" s="1">
        <v>20.964142945815102</v>
      </c>
      <c r="II29" s="1">
        <v>0.38997789392036802</v>
      </c>
      <c r="IJ29" s="1">
        <v>3.11983646266519</v>
      </c>
      <c r="IK29" s="1">
        <v>17.679073288436001</v>
      </c>
      <c r="IL29">
        <v>300978176</v>
      </c>
      <c r="IM29">
        <v>9338104</v>
      </c>
      <c r="IN29">
        <v>9119</v>
      </c>
      <c r="IO29">
        <v>9562218496</v>
      </c>
      <c r="IP29" s="1">
        <v>0</v>
      </c>
      <c r="IQ29">
        <v>11826339840</v>
      </c>
      <c r="IR29" s="1">
        <v>43.280224558729699</v>
      </c>
      <c r="IT29">
        <v>0</v>
      </c>
      <c r="IU29" s="1">
        <v>36.905795484856398</v>
      </c>
      <c r="IV29">
        <v>0</v>
      </c>
      <c r="IW29" s="1">
        <v>0</v>
      </c>
      <c r="IX29" s="1">
        <v>38.984995230482099</v>
      </c>
      <c r="IY29">
        <v>0</v>
      </c>
      <c r="IZ29" s="1">
        <v>0</v>
      </c>
      <c r="JA29" s="1">
        <v>17.3777418906053</v>
      </c>
      <c r="JB29" s="1">
        <v>20.990409666222899</v>
      </c>
      <c r="JC29" s="1">
        <v>3.11879961843856</v>
      </c>
      <c r="JD29" s="1">
        <v>17.673197837818499</v>
      </c>
      <c r="JE29">
        <v>100</v>
      </c>
      <c r="JF29">
        <v>100</v>
      </c>
      <c r="JG29">
        <v>100</v>
      </c>
      <c r="JH29">
        <v>100</v>
      </c>
    </row>
    <row r="30" spans="1:268" x14ac:dyDescent="0.25">
      <c r="A30" s="1" t="s">
        <v>1137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 t="s">
        <v>269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 s="1" t="s">
        <v>1138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 s="1" t="s">
        <v>269</v>
      </c>
      <c r="CC30">
        <v>0</v>
      </c>
      <c r="CD30">
        <v>0</v>
      </c>
      <c r="CE30">
        <v>0</v>
      </c>
      <c r="CF30" s="1" t="s">
        <v>269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 s="1" t="s">
        <v>1139</v>
      </c>
      <c r="CQ30">
        <v>0</v>
      </c>
      <c r="CR30">
        <v>0</v>
      </c>
      <c r="CS30">
        <v>0</v>
      </c>
      <c r="CT30" s="1" t="s">
        <v>1140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 s="1" t="s">
        <v>1141</v>
      </c>
      <c r="DD30">
        <v>0</v>
      </c>
      <c r="DE30">
        <v>0</v>
      </c>
      <c r="DF30">
        <v>0</v>
      </c>
      <c r="DG30">
        <v>0</v>
      </c>
      <c r="DH30" s="1" t="s">
        <v>269</v>
      </c>
      <c r="DI30">
        <v>0</v>
      </c>
      <c r="DJ30">
        <v>0</v>
      </c>
      <c r="DK30">
        <v>0</v>
      </c>
      <c r="DL30">
        <v>0</v>
      </c>
      <c r="DM30" s="1" t="s">
        <v>1142</v>
      </c>
      <c r="DN30">
        <v>0</v>
      </c>
      <c r="DO30">
        <v>0</v>
      </c>
      <c r="DP30">
        <v>0</v>
      </c>
      <c r="DQ30" s="1" t="s">
        <v>1143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s="1" t="s">
        <v>269</v>
      </c>
      <c r="EF30">
        <v>0</v>
      </c>
      <c r="EG30">
        <v>0</v>
      </c>
      <c r="EH30">
        <v>0</v>
      </c>
      <c r="EI30" s="1" t="s">
        <v>269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29</v>
      </c>
      <c r="IC30" s="1">
        <v>105.002101575298</v>
      </c>
      <c r="ID30" s="1">
        <v>88.767814149001794</v>
      </c>
      <c r="IE30" s="1">
        <v>65.769016378241702</v>
      </c>
      <c r="IF30" s="1">
        <v>76.489475497742305</v>
      </c>
      <c r="IG30" s="1">
        <v>23.3804420253317</v>
      </c>
      <c r="IH30" s="1">
        <v>23.510524502257599</v>
      </c>
      <c r="II30" s="1">
        <v>0.13008580707997999</v>
      </c>
      <c r="IJ30" s="1">
        <v>3.1220194080711101</v>
      </c>
      <c r="IK30" s="1">
        <v>20.2931261524622</v>
      </c>
      <c r="IL30">
        <v>300433408</v>
      </c>
      <c r="IM30">
        <v>9338668</v>
      </c>
      <c r="IN30">
        <v>9119</v>
      </c>
      <c r="IO30">
        <v>9562796032</v>
      </c>
      <c r="IP30" s="1">
        <v>0</v>
      </c>
      <c r="IQ30">
        <v>11826339840</v>
      </c>
      <c r="IR30" s="1">
        <v>43.280224558729699</v>
      </c>
      <c r="IT30">
        <v>0</v>
      </c>
      <c r="IU30" s="1">
        <v>34.874152072989503</v>
      </c>
      <c r="IV30">
        <v>0</v>
      </c>
      <c r="IW30" s="1">
        <v>0</v>
      </c>
      <c r="IX30" s="1">
        <v>53.091992708133297</v>
      </c>
      <c r="IY30">
        <v>0</v>
      </c>
      <c r="IZ30" s="1">
        <v>0</v>
      </c>
      <c r="JA30" s="1">
        <v>16.961988065353101</v>
      </c>
      <c r="JB30" s="1">
        <v>23.485069332396002</v>
      </c>
      <c r="JC30" s="1">
        <v>3.1230583945960699</v>
      </c>
      <c r="JD30" s="1">
        <v>20.299879564874502</v>
      </c>
      <c r="JE30">
        <v>100</v>
      </c>
      <c r="JF30">
        <v>100</v>
      </c>
      <c r="JG30">
        <v>100</v>
      </c>
      <c r="JH30">
        <v>100</v>
      </c>
    </row>
    <row r="31" spans="1:268" x14ac:dyDescent="0.25">
      <c r="A31" s="1" t="s">
        <v>1144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 t="s">
        <v>269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 s="1" t="s">
        <v>1145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 s="1" t="s">
        <v>269</v>
      </c>
      <c r="CC31">
        <v>0</v>
      </c>
      <c r="CD31">
        <v>0</v>
      </c>
      <c r="CE31">
        <v>0</v>
      </c>
      <c r="CF31" s="1" t="s">
        <v>269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 s="1" t="s">
        <v>1146</v>
      </c>
      <c r="CQ31">
        <v>0</v>
      </c>
      <c r="CR31">
        <v>0</v>
      </c>
      <c r="CS31">
        <v>0</v>
      </c>
      <c r="CT31" s="1" t="s">
        <v>1147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 s="1" t="s">
        <v>1148</v>
      </c>
      <c r="DD31">
        <v>0</v>
      </c>
      <c r="DE31">
        <v>0</v>
      </c>
      <c r="DF31">
        <v>0</v>
      </c>
      <c r="DG31">
        <v>0</v>
      </c>
      <c r="DH31" s="1" t="s">
        <v>269</v>
      </c>
      <c r="DI31">
        <v>0</v>
      </c>
      <c r="DJ31">
        <v>0</v>
      </c>
      <c r="DK31">
        <v>0</v>
      </c>
      <c r="DL31">
        <v>0</v>
      </c>
      <c r="DM31" s="1" t="s">
        <v>1149</v>
      </c>
      <c r="DN31">
        <v>0</v>
      </c>
      <c r="DO31">
        <v>0</v>
      </c>
      <c r="DP31">
        <v>0</v>
      </c>
      <c r="DQ31" s="1" t="s">
        <v>1150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s="1" t="s">
        <v>269</v>
      </c>
      <c r="EF31">
        <v>0</v>
      </c>
      <c r="EG31">
        <v>0</v>
      </c>
      <c r="EH31">
        <v>0</v>
      </c>
      <c r="EI31" s="1" t="s">
        <v>269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30</v>
      </c>
      <c r="IC31" s="1">
        <v>104.999837321508</v>
      </c>
      <c r="ID31" s="1">
        <v>88.126514678142101</v>
      </c>
      <c r="IE31" s="1">
        <v>68.93254538747</v>
      </c>
      <c r="IF31" s="1">
        <v>79.872961928603402</v>
      </c>
      <c r="IG31" s="1">
        <v>20.127038071396498</v>
      </c>
      <c r="IH31" s="1">
        <v>20.127038071396498</v>
      </c>
      <c r="II31" s="1">
        <v>0.130723302588269</v>
      </c>
      <c r="IJ31" s="1">
        <v>3.0066761182427699</v>
      </c>
      <c r="IK31" s="1">
        <v>17.517146766306599</v>
      </c>
      <c r="IL31">
        <v>300167168</v>
      </c>
      <c r="IM31">
        <v>9344520</v>
      </c>
      <c r="IN31">
        <v>9125</v>
      </c>
      <c r="IO31">
        <v>9568788480</v>
      </c>
      <c r="IP31" s="1">
        <v>0</v>
      </c>
      <c r="IQ31">
        <v>11826339840</v>
      </c>
      <c r="IR31" s="1">
        <v>43.280224558729699</v>
      </c>
      <c r="IT31">
        <v>0</v>
      </c>
      <c r="IU31" s="1">
        <v>31.896894111782299</v>
      </c>
      <c r="IV31">
        <v>0</v>
      </c>
      <c r="IW31" s="1">
        <v>0</v>
      </c>
      <c r="IX31" s="1">
        <v>44.969391698578299</v>
      </c>
      <c r="IY31">
        <v>0</v>
      </c>
      <c r="IZ31" s="1">
        <v>0.52289990347184101</v>
      </c>
      <c r="JA31" s="1">
        <v>17.623159074416598</v>
      </c>
      <c r="JB31" s="1">
        <v>20.127038071396498</v>
      </c>
      <c r="JC31" s="1">
        <v>3.0066761182427699</v>
      </c>
      <c r="JD31" s="1">
        <v>17.517146766306599</v>
      </c>
      <c r="JE31">
        <v>100</v>
      </c>
      <c r="JF31">
        <v>100</v>
      </c>
      <c r="JG31">
        <v>100</v>
      </c>
      <c r="JH31">
        <v>100</v>
      </c>
    </row>
    <row r="32" spans="1:268" x14ac:dyDescent="0.25">
      <c r="A32" s="1" t="s">
        <v>1151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 t="s">
        <v>269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 s="1" t="s">
        <v>1152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 s="1" t="s">
        <v>269</v>
      </c>
      <c r="CC32">
        <v>0</v>
      </c>
      <c r="CD32">
        <v>0</v>
      </c>
      <c r="CE32">
        <v>0</v>
      </c>
      <c r="CF32" s="1" t="s">
        <v>269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 s="1" t="s">
        <v>1153</v>
      </c>
      <c r="CQ32">
        <v>0</v>
      </c>
      <c r="CR32">
        <v>0</v>
      </c>
      <c r="CS32">
        <v>0</v>
      </c>
      <c r="CT32" s="1" t="s">
        <v>1154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 s="1" t="s">
        <v>1155</v>
      </c>
      <c r="DD32">
        <v>0</v>
      </c>
      <c r="DE32">
        <v>0</v>
      </c>
      <c r="DF32">
        <v>0</v>
      </c>
      <c r="DG32">
        <v>0</v>
      </c>
      <c r="DH32" s="1" t="s">
        <v>269</v>
      </c>
      <c r="DI32">
        <v>0</v>
      </c>
      <c r="DJ32">
        <v>0</v>
      </c>
      <c r="DK32">
        <v>0</v>
      </c>
      <c r="DL32">
        <v>0</v>
      </c>
      <c r="DM32" s="1" t="s">
        <v>1156</v>
      </c>
      <c r="DN32">
        <v>0</v>
      </c>
      <c r="DO32">
        <v>0</v>
      </c>
      <c r="DP32">
        <v>0</v>
      </c>
      <c r="DQ32" s="1" t="s">
        <v>1157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s="1" t="s">
        <v>269</v>
      </c>
      <c r="EF32">
        <v>0</v>
      </c>
      <c r="EG32">
        <v>0</v>
      </c>
      <c r="EH32">
        <v>0</v>
      </c>
      <c r="EI32" s="1" t="s">
        <v>269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31</v>
      </c>
      <c r="IC32" s="1">
        <v>104.998978573458</v>
      </c>
      <c r="ID32" s="1">
        <v>87.9671585227034</v>
      </c>
      <c r="IE32" s="1">
        <v>67.768826072134203</v>
      </c>
      <c r="IF32" s="1">
        <v>78.968861251331703</v>
      </c>
      <c r="IG32" s="1">
        <v>21.031138748668202</v>
      </c>
      <c r="IH32" s="1">
        <v>21.031138748668202</v>
      </c>
      <c r="II32" s="1">
        <v>0</v>
      </c>
      <c r="IJ32" s="1">
        <v>1.29457149592347</v>
      </c>
      <c r="IK32" s="1">
        <v>19.677486738036698</v>
      </c>
      <c r="IL32">
        <v>300167168</v>
      </c>
      <c r="IM32">
        <v>9344596</v>
      </c>
      <c r="IN32">
        <v>9125</v>
      </c>
      <c r="IO32">
        <v>9568866304</v>
      </c>
      <c r="IP32" s="1">
        <v>0</v>
      </c>
      <c r="IQ32">
        <v>11827294208</v>
      </c>
      <c r="IR32" s="1">
        <v>43.283717204649797</v>
      </c>
      <c r="IT32">
        <v>0</v>
      </c>
      <c r="IU32" s="1">
        <v>36.753658469517099</v>
      </c>
      <c r="IV32">
        <v>0</v>
      </c>
      <c r="IW32" s="1">
        <v>0</v>
      </c>
      <c r="IX32" s="1">
        <v>42.9655444080271</v>
      </c>
      <c r="IY32">
        <v>0</v>
      </c>
      <c r="IZ32" s="1">
        <v>0</v>
      </c>
      <c r="JA32" s="1">
        <v>17.781306497102602</v>
      </c>
      <c r="JB32" s="1">
        <v>21.057282864769299</v>
      </c>
      <c r="JC32" s="1">
        <v>1.29414290385623</v>
      </c>
      <c r="JD32" s="1">
        <v>19.6709721386148</v>
      </c>
      <c r="JE32">
        <v>100</v>
      </c>
      <c r="JF32">
        <v>100</v>
      </c>
      <c r="JG32">
        <v>100</v>
      </c>
      <c r="JH32">
        <v>100</v>
      </c>
    </row>
    <row r="33" spans="1:268" x14ac:dyDescent="0.25">
      <c r="A33" s="1" t="s">
        <v>1158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 t="s">
        <v>269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 s="1" t="s">
        <v>1159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 s="1" t="s">
        <v>269</v>
      </c>
      <c r="CC33">
        <v>0</v>
      </c>
      <c r="CD33">
        <v>0</v>
      </c>
      <c r="CE33">
        <v>0</v>
      </c>
      <c r="CF33" s="1" t="s">
        <v>269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 s="1" t="s">
        <v>1160</v>
      </c>
      <c r="CQ33">
        <v>0</v>
      </c>
      <c r="CR33">
        <v>0</v>
      </c>
      <c r="CS33">
        <v>0</v>
      </c>
      <c r="CT33" s="1" t="s">
        <v>1161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 s="1" t="s">
        <v>269</v>
      </c>
      <c r="DD33">
        <v>0</v>
      </c>
      <c r="DE33">
        <v>0</v>
      </c>
      <c r="DF33">
        <v>0</v>
      </c>
      <c r="DG33">
        <v>0</v>
      </c>
      <c r="DH33" s="1" t="s">
        <v>269</v>
      </c>
      <c r="DI33">
        <v>0</v>
      </c>
      <c r="DJ33">
        <v>0</v>
      </c>
      <c r="DK33">
        <v>0</v>
      </c>
      <c r="DL33">
        <v>0</v>
      </c>
      <c r="DM33" s="1" t="s">
        <v>1162</v>
      </c>
      <c r="DN33">
        <v>0</v>
      </c>
      <c r="DO33">
        <v>0</v>
      </c>
      <c r="DP33">
        <v>0</v>
      </c>
      <c r="DQ33" s="1" t="s">
        <v>1163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s="1" t="s">
        <v>269</v>
      </c>
      <c r="EF33">
        <v>0</v>
      </c>
      <c r="EG33">
        <v>0</v>
      </c>
      <c r="EH33">
        <v>0</v>
      </c>
      <c r="EI33" s="1" t="s">
        <v>269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32</v>
      </c>
      <c r="IC33" s="1">
        <v>105.00046927947</v>
      </c>
      <c r="ID33" s="1">
        <v>89.070236368345306</v>
      </c>
      <c r="IE33" s="1">
        <v>67.539584796624297</v>
      </c>
      <c r="IF33" s="1">
        <v>78.717833410048797</v>
      </c>
      <c r="IG33" s="1">
        <v>21.2821665899511</v>
      </c>
      <c r="IH33" s="1">
        <v>21.2821665899511</v>
      </c>
      <c r="II33" s="1">
        <v>0.13011378952689701</v>
      </c>
      <c r="IJ33" s="1">
        <v>3.64313947456785</v>
      </c>
      <c r="IK33" s="1">
        <v>17.565135086945499</v>
      </c>
      <c r="IL33">
        <v>300167168</v>
      </c>
      <c r="IM33">
        <v>9345044</v>
      </c>
      <c r="IN33">
        <v>9126</v>
      </c>
      <c r="IO33">
        <v>9569325056</v>
      </c>
      <c r="IP33" s="1">
        <v>0</v>
      </c>
      <c r="IQ33">
        <v>11828375552</v>
      </c>
      <c r="IR33" s="1">
        <v>43.287674557251698</v>
      </c>
      <c r="IT33">
        <v>0</v>
      </c>
      <c r="IU33" s="1">
        <v>35.390487143643597</v>
      </c>
      <c r="IV33">
        <v>0</v>
      </c>
      <c r="IW33" s="1">
        <v>0</v>
      </c>
      <c r="IX33" s="1">
        <v>41.635867227816</v>
      </c>
      <c r="IY33">
        <v>0</v>
      </c>
      <c r="IZ33" s="1">
        <v>0.52044834034770004</v>
      </c>
      <c r="JA33" s="1">
        <v>16.639604463258301</v>
      </c>
      <c r="JB33" s="1">
        <v>21.282190187845</v>
      </c>
      <c r="JC33" s="1">
        <v>3.6431383824339001</v>
      </c>
      <c r="JD33" s="1">
        <v>17.565129821300101</v>
      </c>
      <c r="JE33">
        <v>100</v>
      </c>
      <c r="JF33">
        <v>100</v>
      </c>
      <c r="JG33">
        <v>100</v>
      </c>
      <c r="JH33">
        <v>100</v>
      </c>
    </row>
    <row r="34" spans="1:268" x14ac:dyDescent="0.25">
      <c r="A34" s="1" t="s">
        <v>1164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 t="s">
        <v>269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 s="1" t="s">
        <v>1165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 s="1" t="s">
        <v>269</v>
      </c>
      <c r="CC34">
        <v>0</v>
      </c>
      <c r="CD34">
        <v>0</v>
      </c>
      <c r="CE34">
        <v>0</v>
      </c>
      <c r="CF34" s="1" t="s">
        <v>1166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 s="1" t="s">
        <v>1167</v>
      </c>
      <c r="CQ34">
        <v>0</v>
      </c>
      <c r="CR34">
        <v>0</v>
      </c>
      <c r="CS34">
        <v>0</v>
      </c>
      <c r="CT34" s="1" t="s">
        <v>1168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 s="1" t="s">
        <v>269</v>
      </c>
      <c r="DD34">
        <v>0</v>
      </c>
      <c r="DE34">
        <v>0</v>
      </c>
      <c r="DF34">
        <v>0</v>
      </c>
      <c r="DG34">
        <v>0</v>
      </c>
      <c r="DH34" s="1" t="s">
        <v>269</v>
      </c>
      <c r="DI34">
        <v>0</v>
      </c>
      <c r="DJ34">
        <v>0</v>
      </c>
      <c r="DK34">
        <v>0</v>
      </c>
      <c r="DL34">
        <v>0</v>
      </c>
      <c r="DM34" s="1" t="s">
        <v>1169</v>
      </c>
      <c r="DN34">
        <v>0</v>
      </c>
      <c r="DO34">
        <v>0</v>
      </c>
      <c r="DP34">
        <v>0</v>
      </c>
      <c r="DQ34" s="1" t="s">
        <v>1170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s="1" t="s">
        <v>269</v>
      </c>
      <c r="EF34">
        <v>0</v>
      </c>
      <c r="EG34">
        <v>0</v>
      </c>
      <c r="EH34">
        <v>0</v>
      </c>
      <c r="EI34" s="1" t="s">
        <v>269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33</v>
      </c>
      <c r="IC34" s="1">
        <v>104.999877462573</v>
      </c>
      <c r="ID34" s="1">
        <v>88.076353302450997</v>
      </c>
      <c r="IE34" s="1">
        <v>69.424501482159201</v>
      </c>
      <c r="IF34" s="1">
        <v>79.447385819790199</v>
      </c>
      <c r="IG34" s="1">
        <v>20.552614180209702</v>
      </c>
      <c r="IH34" s="1">
        <v>20.552614180209702</v>
      </c>
      <c r="II34" s="1">
        <v>0.52011380789149597</v>
      </c>
      <c r="IJ34" s="1">
        <v>4.5509941546863999</v>
      </c>
      <c r="IK34" s="1">
        <v>15.863471140690599</v>
      </c>
      <c r="IL34">
        <v>300167168</v>
      </c>
      <c r="IM34">
        <v>9344256</v>
      </c>
      <c r="IN34">
        <v>9125</v>
      </c>
      <c r="IO34">
        <v>9568518144</v>
      </c>
      <c r="IP34" s="1">
        <v>0</v>
      </c>
      <c r="IQ34">
        <v>11827023872</v>
      </c>
      <c r="IR34" s="1">
        <v>43.282727883961599</v>
      </c>
      <c r="IT34">
        <v>0</v>
      </c>
      <c r="IU34" s="1">
        <v>33.287180657351897</v>
      </c>
      <c r="IV34">
        <v>0</v>
      </c>
      <c r="IW34" s="1">
        <v>0</v>
      </c>
      <c r="IX34" s="1">
        <v>37.448078239520903</v>
      </c>
      <c r="IY34">
        <v>0</v>
      </c>
      <c r="IZ34" s="1">
        <v>0</v>
      </c>
      <c r="JA34" s="1">
        <v>17.654169161124699</v>
      </c>
      <c r="JB34" s="1">
        <v>20.552860126101798</v>
      </c>
      <c r="JC34" s="1">
        <v>4.5509800661382904</v>
      </c>
      <c r="JD34" s="1">
        <v>15.8634220320192</v>
      </c>
      <c r="JE34">
        <v>100</v>
      </c>
      <c r="JF34">
        <v>100</v>
      </c>
      <c r="JG34">
        <v>100</v>
      </c>
      <c r="JH34">
        <v>100</v>
      </c>
    </row>
    <row r="35" spans="1:268" x14ac:dyDescent="0.25">
      <c r="A35" s="1" t="s">
        <v>1171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 t="s">
        <v>269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 s="1" t="s">
        <v>1172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 s="1" t="s">
        <v>269</v>
      </c>
      <c r="CC35">
        <v>0</v>
      </c>
      <c r="CD35">
        <v>0</v>
      </c>
      <c r="CE35">
        <v>0</v>
      </c>
      <c r="CF35" s="1" t="s">
        <v>269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 s="1" t="s">
        <v>1173</v>
      </c>
      <c r="CQ35">
        <v>0</v>
      </c>
      <c r="CR35">
        <v>0</v>
      </c>
      <c r="CS35">
        <v>0</v>
      </c>
      <c r="CT35" s="1" t="s">
        <v>1174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 s="1" t="s">
        <v>1175</v>
      </c>
      <c r="DD35">
        <v>0</v>
      </c>
      <c r="DE35">
        <v>0</v>
      </c>
      <c r="DF35">
        <v>0</v>
      </c>
      <c r="DG35">
        <v>0</v>
      </c>
      <c r="DH35" s="1" t="s">
        <v>269</v>
      </c>
      <c r="DI35">
        <v>0</v>
      </c>
      <c r="DJ35">
        <v>0</v>
      </c>
      <c r="DK35">
        <v>0</v>
      </c>
      <c r="DL35">
        <v>0</v>
      </c>
      <c r="DM35" s="1" t="s">
        <v>1176</v>
      </c>
      <c r="DN35">
        <v>0</v>
      </c>
      <c r="DO35">
        <v>0</v>
      </c>
      <c r="DP35">
        <v>0</v>
      </c>
      <c r="DQ35" s="1" t="s">
        <v>1177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s="1" t="s">
        <v>269</v>
      </c>
      <c r="EF35">
        <v>0</v>
      </c>
      <c r="EG35">
        <v>0</v>
      </c>
      <c r="EH35">
        <v>0</v>
      </c>
      <c r="EI35" s="1" t="s">
        <v>269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34</v>
      </c>
      <c r="IC35" s="1">
        <v>104.999757602046</v>
      </c>
      <c r="ID35" s="1">
        <v>88.215532034620395</v>
      </c>
      <c r="IE35" s="1">
        <v>68.595647257429107</v>
      </c>
      <c r="IF35" s="1">
        <v>79.927289408128104</v>
      </c>
      <c r="IG35" s="1">
        <v>20.0727105918718</v>
      </c>
      <c r="IH35" s="1">
        <v>20.0727105918718</v>
      </c>
      <c r="II35" s="1">
        <v>0.39244001665844802</v>
      </c>
      <c r="IJ35" s="1">
        <v>3.9244169107632998</v>
      </c>
      <c r="IK35" s="1">
        <v>16.0901110085474</v>
      </c>
      <c r="IL35">
        <v>300232704</v>
      </c>
      <c r="IM35">
        <v>9344420</v>
      </c>
      <c r="IN35">
        <v>9125</v>
      </c>
      <c r="IO35">
        <v>9568686080</v>
      </c>
      <c r="IP35" s="1">
        <v>0.33495765465329802</v>
      </c>
      <c r="IQ35">
        <v>11826372608</v>
      </c>
      <c r="IR35" s="1">
        <v>43.280344489794302</v>
      </c>
      <c r="IT35">
        <v>0</v>
      </c>
      <c r="IU35" s="1">
        <v>35.593412876989902</v>
      </c>
      <c r="IV35">
        <v>0</v>
      </c>
      <c r="IW35" s="1">
        <v>0</v>
      </c>
      <c r="IX35" s="1">
        <v>35.069980334681198</v>
      </c>
      <c r="IY35">
        <v>0</v>
      </c>
      <c r="IZ35" s="1">
        <v>0.52343254230867498</v>
      </c>
      <c r="JA35" s="1">
        <v>17.524578465954999</v>
      </c>
      <c r="JB35" s="1">
        <v>20.045680837333901</v>
      </c>
      <c r="JC35" s="1">
        <v>3.9257440673150601</v>
      </c>
      <c r="JD35" s="1">
        <v>16.0955523509759</v>
      </c>
      <c r="JE35">
        <v>100</v>
      </c>
      <c r="JF35">
        <v>100</v>
      </c>
      <c r="JG35">
        <v>100</v>
      </c>
      <c r="JH35">
        <v>100</v>
      </c>
    </row>
    <row r="36" spans="1:268" x14ac:dyDescent="0.25">
      <c r="A36" s="1" t="s">
        <v>1178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 t="s">
        <v>269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 s="1" t="s">
        <v>1179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 s="1" t="s">
        <v>269</v>
      </c>
      <c r="CC36">
        <v>0</v>
      </c>
      <c r="CD36">
        <v>0</v>
      </c>
      <c r="CE36">
        <v>0</v>
      </c>
      <c r="CF36" s="1" t="s">
        <v>269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 s="1" t="s">
        <v>1180</v>
      </c>
      <c r="CQ36">
        <v>0</v>
      </c>
      <c r="CR36">
        <v>0</v>
      </c>
      <c r="CS36">
        <v>0</v>
      </c>
      <c r="CT36" s="1" t="s">
        <v>1181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 s="1" t="s">
        <v>1182</v>
      </c>
      <c r="DD36">
        <v>0</v>
      </c>
      <c r="DE36">
        <v>0</v>
      </c>
      <c r="DF36">
        <v>0</v>
      </c>
      <c r="DG36">
        <v>0</v>
      </c>
      <c r="DH36" s="1" t="s">
        <v>269</v>
      </c>
      <c r="DI36">
        <v>0</v>
      </c>
      <c r="DJ36">
        <v>0</v>
      </c>
      <c r="DK36">
        <v>0</v>
      </c>
      <c r="DL36">
        <v>0</v>
      </c>
      <c r="DM36" s="1" t="s">
        <v>1183</v>
      </c>
      <c r="DN36">
        <v>0</v>
      </c>
      <c r="DO36">
        <v>0</v>
      </c>
      <c r="DP36">
        <v>0</v>
      </c>
      <c r="DQ36" s="1" t="s">
        <v>1184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s="1" t="s">
        <v>269</v>
      </c>
      <c r="EF36">
        <v>0</v>
      </c>
      <c r="EG36">
        <v>0</v>
      </c>
      <c r="EH36">
        <v>0</v>
      </c>
      <c r="EI36" s="1" t="s">
        <v>269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35</v>
      </c>
      <c r="IC36" s="1">
        <v>105.000132455391</v>
      </c>
      <c r="ID36" s="1">
        <v>87.835781387754594</v>
      </c>
      <c r="IE36" s="1">
        <v>69.880240570422501</v>
      </c>
      <c r="IF36" s="1">
        <v>80.503314012621601</v>
      </c>
      <c r="IG36" s="1">
        <v>19.496685987378299</v>
      </c>
      <c r="IH36" s="1">
        <v>19.496685987378299</v>
      </c>
      <c r="II36" s="1">
        <v>0</v>
      </c>
      <c r="IJ36" s="1">
        <v>2.7311318089644301</v>
      </c>
      <c r="IK36" s="1">
        <v>16.9069961312298</v>
      </c>
      <c r="IL36">
        <v>300232704</v>
      </c>
      <c r="IM36">
        <v>9344952</v>
      </c>
      <c r="IN36">
        <v>9125</v>
      </c>
      <c r="IO36">
        <v>9569230848</v>
      </c>
      <c r="IP36" s="1">
        <v>0</v>
      </c>
      <c r="IQ36">
        <v>11824865280</v>
      </c>
      <c r="IR36" s="1">
        <v>43.274828196334298</v>
      </c>
      <c r="IT36">
        <v>0</v>
      </c>
      <c r="IU36" s="1">
        <v>36.935283855917397</v>
      </c>
      <c r="IV36">
        <v>0</v>
      </c>
      <c r="IW36" s="1">
        <v>0</v>
      </c>
      <c r="IX36" s="1">
        <v>36.4150685903411</v>
      </c>
      <c r="IY36">
        <v>0</v>
      </c>
      <c r="IZ36" s="1">
        <v>0</v>
      </c>
      <c r="JA36" s="1">
        <v>17.8942664886514</v>
      </c>
      <c r="JB36" s="1">
        <v>19.496685987378299</v>
      </c>
      <c r="JC36" s="1">
        <v>2.7311318089644301</v>
      </c>
      <c r="JD36" s="1">
        <v>16.9069961312298</v>
      </c>
      <c r="JE36">
        <v>100</v>
      </c>
      <c r="JF36">
        <v>100</v>
      </c>
      <c r="JG36">
        <v>100</v>
      </c>
      <c r="JH36">
        <v>100</v>
      </c>
    </row>
    <row r="37" spans="1:268" x14ac:dyDescent="0.25">
      <c r="A37" s="1" t="s">
        <v>1185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 t="s">
        <v>269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 s="1" t="s">
        <v>1186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 s="1" t="s">
        <v>269</v>
      </c>
      <c r="CC37">
        <v>0</v>
      </c>
      <c r="CD37">
        <v>0</v>
      </c>
      <c r="CE37">
        <v>0</v>
      </c>
      <c r="CF37" s="1" t="s">
        <v>269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 s="1" t="s">
        <v>1187</v>
      </c>
      <c r="CQ37">
        <v>0</v>
      </c>
      <c r="CR37">
        <v>0</v>
      </c>
      <c r="CS37">
        <v>0</v>
      </c>
      <c r="CT37" s="1" t="s">
        <v>1188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 s="1" t="s">
        <v>1189</v>
      </c>
      <c r="DD37">
        <v>0</v>
      </c>
      <c r="DE37">
        <v>0</v>
      </c>
      <c r="DF37">
        <v>0</v>
      </c>
      <c r="DG37">
        <v>0</v>
      </c>
      <c r="DH37" s="1" t="s">
        <v>269</v>
      </c>
      <c r="DI37">
        <v>0</v>
      </c>
      <c r="DJ37">
        <v>0</v>
      </c>
      <c r="DK37">
        <v>0</v>
      </c>
      <c r="DL37">
        <v>0</v>
      </c>
      <c r="DM37" s="1" t="s">
        <v>1190</v>
      </c>
      <c r="DN37">
        <v>0</v>
      </c>
      <c r="DO37">
        <v>0</v>
      </c>
      <c r="DP37">
        <v>0</v>
      </c>
      <c r="DQ37" s="1" t="s">
        <v>1191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s="1" t="s">
        <v>269</v>
      </c>
      <c r="EF37">
        <v>0</v>
      </c>
      <c r="EG37">
        <v>0</v>
      </c>
      <c r="EH37">
        <v>0</v>
      </c>
      <c r="EI37" s="1" t="s">
        <v>269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36</v>
      </c>
      <c r="IC37" s="1">
        <v>105.00015281348</v>
      </c>
      <c r="ID37" s="1">
        <v>88.626889212748395</v>
      </c>
      <c r="IE37" s="1">
        <v>69.2565192190049</v>
      </c>
      <c r="IF37" s="1">
        <v>79.316366768872896</v>
      </c>
      <c r="IG37" s="1">
        <v>20.683633231127001</v>
      </c>
      <c r="IH37" s="1">
        <v>20.683633231127001</v>
      </c>
      <c r="II37" s="1">
        <v>0.91468796431566801</v>
      </c>
      <c r="IJ37" s="1">
        <v>3.6587451669857902</v>
      </c>
      <c r="IK37" s="1">
        <v>17.117698930114301</v>
      </c>
      <c r="IL37">
        <v>299442176</v>
      </c>
      <c r="IM37">
        <v>9345892</v>
      </c>
      <c r="IN37">
        <v>9126</v>
      </c>
      <c r="IO37">
        <v>9570193408</v>
      </c>
      <c r="IP37" s="1">
        <v>0</v>
      </c>
      <c r="IQ37">
        <v>11825967104</v>
      </c>
      <c r="IR37" s="1">
        <v>43.278860473837398</v>
      </c>
      <c r="IT37">
        <v>0</v>
      </c>
      <c r="IU37" s="1">
        <v>34.496740145865999</v>
      </c>
      <c r="IV37">
        <v>0</v>
      </c>
      <c r="IW37" s="1">
        <v>0</v>
      </c>
      <c r="IX37" s="1">
        <v>40.246196836843701</v>
      </c>
      <c r="IY37">
        <v>0</v>
      </c>
      <c r="IZ37" s="1">
        <v>0</v>
      </c>
      <c r="JA37" s="1">
        <v>17.110684174808998</v>
      </c>
      <c r="JB37" s="1">
        <v>20.683633231127001</v>
      </c>
      <c r="JC37" s="1">
        <v>3.6587451669857902</v>
      </c>
      <c r="JD37" s="1">
        <v>17.117698930114301</v>
      </c>
      <c r="JE37">
        <v>100</v>
      </c>
      <c r="JF37">
        <v>100</v>
      </c>
      <c r="JG37">
        <v>100</v>
      </c>
      <c r="JH37">
        <v>100</v>
      </c>
    </row>
    <row r="38" spans="1:268" x14ac:dyDescent="0.25">
      <c r="A38" s="1" t="s">
        <v>1192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 t="s">
        <v>269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 s="1" t="s">
        <v>1193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 s="1" t="s">
        <v>269</v>
      </c>
      <c r="CC38">
        <v>0</v>
      </c>
      <c r="CD38">
        <v>0</v>
      </c>
      <c r="CE38">
        <v>0</v>
      </c>
      <c r="CF38" s="1" t="s">
        <v>269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 s="1" t="s">
        <v>1194</v>
      </c>
      <c r="CQ38">
        <v>0</v>
      </c>
      <c r="CR38">
        <v>0</v>
      </c>
      <c r="CS38">
        <v>0</v>
      </c>
      <c r="CT38" s="1" t="s">
        <v>1195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 s="1" t="s">
        <v>1196</v>
      </c>
      <c r="DD38">
        <v>0</v>
      </c>
      <c r="DE38">
        <v>0</v>
      </c>
      <c r="DF38">
        <v>0</v>
      </c>
      <c r="DG38">
        <v>0</v>
      </c>
      <c r="DH38" s="1" t="s">
        <v>269</v>
      </c>
      <c r="DI38">
        <v>0</v>
      </c>
      <c r="DJ38">
        <v>0</v>
      </c>
      <c r="DK38">
        <v>0</v>
      </c>
      <c r="DL38">
        <v>0</v>
      </c>
      <c r="DM38" s="1" t="s">
        <v>1197</v>
      </c>
      <c r="DN38">
        <v>0</v>
      </c>
      <c r="DO38">
        <v>0</v>
      </c>
      <c r="DP38">
        <v>0</v>
      </c>
      <c r="DQ38" s="1" t="s">
        <v>1198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s="1" t="s">
        <v>269</v>
      </c>
      <c r="EF38">
        <v>0</v>
      </c>
      <c r="EG38">
        <v>0</v>
      </c>
      <c r="EH38">
        <v>0</v>
      </c>
      <c r="EI38" s="1" t="s">
        <v>269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37</v>
      </c>
      <c r="IC38" s="1">
        <v>104.99985552701401</v>
      </c>
      <c r="ID38" s="1">
        <v>87.839846659656303</v>
      </c>
      <c r="IE38" s="1">
        <v>69.140427808910204</v>
      </c>
      <c r="IF38" s="1">
        <v>80.5948472941662</v>
      </c>
      <c r="IG38" s="1">
        <v>19.4051527058337</v>
      </c>
      <c r="IH38" s="1">
        <v>19.4051527058337</v>
      </c>
      <c r="II38" s="1">
        <v>0</v>
      </c>
      <c r="IJ38" s="1">
        <v>2.0798670269462201</v>
      </c>
      <c r="IK38" s="1">
        <v>17.158902972306301</v>
      </c>
      <c r="IL38">
        <v>299433984</v>
      </c>
      <c r="IM38">
        <v>9345656</v>
      </c>
      <c r="IN38">
        <v>9126</v>
      </c>
      <c r="IO38">
        <v>9569951744</v>
      </c>
      <c r="IP38" s="1">
        <v>0</v>
      </c>
      <c r="IQ38">
        <v>11825967104</v>
      </c>
      <c r="IR38" s="1">
        <v>43.278860473837398</v>
      </c>
      <c r="IT38">
        <v>0</v>
      </c>
      <c r="IU38" s="1">
        <v>32.237938917666398</v>
      </c>
      <c r="IV38">
        <v>0</v>
      </c>
      <c r="IW38" s="1">
        <v>0</v>
      </c>
      <c r="IX38" s="1">
        <v>41.077373782187898</v>
      </c>
      <c r="IY38">
        <v>0</v>
      </c>
      <c r="IZ38" s="1">
        <v>0.51996675673655601</v>
      </c>
      <c r="JA38" s="1">
        <v>17.902453770546</v>
      </c>
      <c r="JB38" s="1">
        <v>19.4051527058337</v>
      </c>
      <c r="JC38" s="1">
        <v>2.0798670269462201</v>
      </c>
      <c r="JD38" s="1">
        <v>17.158902972306301</v>
      </c>
      <c r="JE38">
        <v>100</v>
      </c>
      <c r="JF38">
        <v>100</v>
      </c>
      <c r="JG38">
        <v>100</v>
      </c>
      <c r="JH38">
        <v>100</v>
      </c>
    </row>
    <row r="39" spans="1:268" x14ac:dyDescent="0.25">
      <c r="A39" s="1" t="s">
        <v>1199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 t="s">
        <v>269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 s="1" t="s">
        <v>1200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1" t="s">
        <v>269</v>
      </c>
      <c r="CC39">
        <v>0</v>
      </c>
      <c r="CD39">
        <v>0</v>
      </c>
      <c r="CE39">
        <v>0</v>
      </c>
      <c r="CF39" s="1" t="s">
        <v>269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 s="1" t="s">
        <v>1201</v>
      </c>
      <c r="CQ39">
        <v>0</v>
      </c>
      <c r="CR39">
        <v>0</v>
      </c>
      <c r="CS39">
        <v>0</v>
      </c>
      <c r="CT39" s="1" t="s">
        <v>1202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 s="1" t="s">
        <v>269</v>
      </c>
      <c r="DD39">
        <v>0</v>
      </c>
      <c r="DE39">
        <v>0</v>
      </c>
      <c r="DF39">
        <v>0</v>
      </c>
      <c r="DG39">
        <v>0</v>
      </c>
      <c r="DH39" s="1" t="s">
        <v>269</v>
      </c>
      <c r="DI39">
        <v>0</v>
      </c>
      <c r="DJ39">
        <v>0</v>
      </c>
      <c r="DK39">
        <v>0</v>
      </c>
      <c r="DL39">
        <v>0</v>
      </c>
      <c r="DM39" s="1" t="s">
        <v>1203</v>
      </c>
      <c r="DN39">
        <v>0</v>
      </c>
      <c r="DO39">
        <v>0</v>
      </c>
      <c r="DP39">
        <v>0</v>
      </c>
      <c r="DQ39" s="1" t="s">
        <v>1204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s="1" t="s">
        <v>269</v>
      </c>
      <c r="EF39">
        <v>0</v>
      </c>
      <c r="EG39">
        <v>0</v>
      </c>
      <c r="EH39">
        <v>0</v>
      </c>
      <c r="EI39" s="1" t="s">
        <v>269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38</v>
      </c>
      <c r="IC39" s="1">
        <v>104.99983180498</v>
      </c>
      <c r="ID39" s="1">
        <v>88.064153100817407</v>
      </c>
      <c r="IE39" s="1">
        <v>69.548072372725102</v>
      </c>
      <c r="IF39" s="1">
        <v>79.528440468115704</v>
      </c>
      <c r="IG39" s="1">
        <v>20.4715595318842</v>
      </c>
      <c r="IH39" s="1">
        <v>20.4715595318842</v>
      </c>
      <c r="II39" s="1">
        <v>0.3898436330724</v>
      </c>
      <c r="IJ39" s="1">
        <v>3.5086060043710501</v>
      </c>
      <c r="IK39" s="1">
        <v>17.1531930421426</v>
      </c>
      <c r="IL39">
        <v>299433984</v>
      </c>
      <c r="IM39">
        <v>9347148</v>
      </c>
      <c r="IN39">
        <v>9128</v>
      </c>
      <c r="IO39">
        <v>9571479552</v>
      </c>
      <c r="IP39" s="1">
        <v>0</v>
      </c>
      <c r="IQ39">
        <v>11832479744</v>
      </c>
      <c r="IR39" s="1">
        <v>43.302694438794298</v>
      </c>
      <c r="IT39">
        <v>0</v>
      </c>
      <c r="IU39" s="1">
        <v>38.984529641233202</v>
      </c>
      <c r="IV39">
        <v>0</v>
      </c>
      <c r="IW39" s="1">
        <v>0</v>
      </c>
      <c r="IX39" s="1">
        <v>37.944942184133602</v>
      </c>
      <c r="IY39">
        <v>0</v>
      </c>
      <c r="IZ39" s="1">
        <v>0</v>
      </c>
      <c r="JA39" s="1">
        <v>17.684972798237698</v>
      </c>
      <c r="JB39" s="1">
        <v>20.4715595318842</v>
      </c>
      <c r="JC39" s="1">
        <v>3.5086060043710501</v>
      </c>
      <c r="JD39" s="1">
        <v>17.1531930421426</v>
      </c>
      <c r="JE39">
        <v>100</v>
      </c>
      <c r="JF39">
        <v>100</v>
      </c>
      <c r="JG39">
        <v>100</v>
      </c>
      <c r="JH39">
        <v>100</v>
      </c>
    </row>
    <row r="40" spans="1:268" x14ac:dyDescent="0.25">
      <c r="A40" s="1" t="s">
        <v>1205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 t="s">
        <v>269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 s="1" t="s">
        <v>1206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 s="1" t="s">
        <v>269</v>
      </c>
      <c r="CC40">
        <v>0</v>
      </c>
      <c r="CD40">
        <v>0</v>
      </c>
      <c r="CE40">
        <v>0</v>
      </c>
      <c r="CF40" s="1" t="s">
        <v>269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 s="1" t="s">
        <v>1207</v>
      </c>
      <c r="CQ40">
        <v>0</v>
      </c>
      <c r="CR40">
        <v>0</v>
      </c>
      <c r="CS40">
        <v>0</v>
      </c>
      <c r="CT40" s="1" t="s">
        <v>1208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 s="1" t="s">
        <v>269</v>
      </c>
      <c r="DD40">
        <v>0</v>
      </c>
      <c r="DE40">
        <v>0</v>
      </c>
      <c r="DF40">
        <v>0</v>
      </c>
      <c r="DG40">
        <v>0</v>
      </c>
      <c r="DH40" s="1" t="s">
        <v>269</v>
      </c>
      <c r="DI40">
        <v>0</v>
      </c>
      <c r="DJ40">
        <v>0</v>
      </c>
      <c r="DK40">
        <v>0</v>
      </c>
      <c r="DL40">
        <v>0</v>
      </c>
      <c r="DM40" s="1" t="s">
        <v>1209</v>
      </c>
      <c r="DN40">
        <v>0</v>
      </c>
      <c r="DO40">
        <v>0</v>
      </c>
      <c r="DP40">
        <v>0</v>
      </c>
      <c r="DQ40" s="1" t="s">
        <v>1210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s="1" t="s">
        <v>269</v>
      </c>
      <c r="EF40">
        <v>0</v>
      </c>
      <c r="EG40">
        <v>0</v>
      </c>
      <c r="EH40">
        <v>0</v>
      </c>
      <c r="EI40" s="1" t="s">
        <v>269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39</v>
      </c>
      <c r="IC40" s="1">
        <v>105.00139690787999</v>
      </c>
      <c r="ID40" s="1">
        <v>88.466614167078106</v>
      </c>
      <c r="IE40" s="1">
        <v>67.788014900324697</v>
      </c>
      <c r="IF40" s="1">
        <v>77.3329460387924</v>
      </c>
      <c r="IG40" s="1">
        <v>22.6670539612075</v>
      </c>
      <c r="IH40" s="1">
        <v>22.6670539612075</v>
      </c>
      <c r="II40" s="1">
        <v>0</v>
      </c>
      <c r="IJ40" s="1">
        <v>4.7026791510076498</v>
      </c>
      <c r="IK40" s="1">
        <v>17.8963084411761</v>
      </c>
      <c r="IL40">
        <v>299433984</v>
      </c>
      <c r="IM40">
        <v>9347952</v>
      </c>
      <c r="IN40">
        <v>9128</v>
      </c>
      <c r="IO40">
        <v>9572302848</v>
      </c>
      <c r="IP40" s="1">
        <v>0</v>
      </c>
      <c r="IQ40">
        <v>11830980608</v>
      </c>
      <c r="IR40" s="1">
        <v>43.297208133921302</v>
      </c>
      <c r="IT40">
        <v>0</v>
      </c>
      <c r="IU40" s="1">
        <v>42.324112359068799</v>
      </c>
      <c r="IV40">
        <v>0</v>
      </c>
      <c r="IW40" s="1">
        <v>0</v>
      </c>
      <c r="IX40" s="1">
        <v>40.756552642066303</v>
      </c>
      <c r="IY40">
        <v>0</v>
      </c>
      <c r="IZ40" s="1">
        <v>0.52251990566751605</v>
      </c>
      <c r="JA40" s="1">
        <v>17.269017024183398</v>
      </c>
      <c r="JB40" s="1">
        <v>22.6670539612075</v>
      </c>
      <c r="JC40" s="1">
        <v>4.7026791510076498</v>
      </c>
      <c r="JD40" s="1">
        <v>17.8963084411761</v>
      </c>
      <c r="JE40">
        <v>100</v>
      </c>
      <c r="JF40">
        <v>100</v>
      </c>
      <c r="JG40">
        <v>100</v>
      </c>
      <c r="JH40">
        <v>100</v>
      </c>
    </row>
    <row r="41" spans="1:268" x14ac:dyDescent="0.25">
      <c r="A41" s="1" t="s">
        <v>1211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 t="s">
        <v>269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 s="1" t="s">
        <v>1212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 s="1" t="s">
        <v>269</v>
      </c>
      <c r="CC41">
        <v>0</v>
      </c>
      <c r="CD41">
        <v>0</v>
      </c>
      <c r="CE41">
        <v>0</v>
      </c>
      <c r="CF41" s="1" t="s">
        <v>269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 s="1" t="s">
        <v>1213</v>
      </c>
      <c r="CQ41">
        <v>0</v>
      </c>
      <c r="CR41">
        <v>0</v>
      </c>
      <c r="CS41">
        <v>0</v>
      </c>
      <c r="CT41" s="1" t="s">
        <v>1214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 s="1" t="s">
        <v>269</v>
      </c>
      <c r="DD41">
        <v>0</v>
      </c>
      <c r="DE41">
        <v>0</v>
      </c>
      <c r="DF41">
        <v>0</v>
      </c>
      <c r="DG41">
        <v>0</v>
      </c>
      <c r="DH41" s="1" t="s">
        <v>269</v>
      </c>
      <c r="DI41">
        <v>0</v>
      </c>
      <c r="DJ41">
        <v>0</v>
      </c>
      <c r="DK41">
        <v>0</v>
      </c>
      <c r="DL41">
        <v>0</v>
      </c>
      <c r="DM41" s="1" t="s">
        <v>1215</v>
      </c>
      <c r="DN41">
        <v>0</v>
      </c>
      <c r="DO41">
        <v>0</v>
      </c>
      <c r="DP41">
        <v>0</v>
      </c>
      <c r="DQ41" s="1" t="s">
        <v>1216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s="1" t="s">
        <v>269</v>
      </c>
      <c r="EF41">
        <v>0</v>
      </c>
      <c r="EG41">
        <v>0</v>
      </c>
      <c r="EH41">
        <v>0</v>
      </c>
      <c r="EI41" s="1" t="s">
        <v>269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40</v>
      </c>
      <c r="IC41" s="1">
        <v>104.998933242289</v>
      </c>
      <c r="ID41" s="1">
        <v>88.135477451496797</v>
      </c>
      <c r="IE41" s="1">
        <v>69.752127064009798</v>
      </c>
      <c r="IF41" s="1">
        <v>79.971564556894606</v>
      </c>
      <c r="IG41" s="1">
        <v>20.028435443105302</v>
      </c>
      <c r="IH41" s="1">
        <v>20.028435443105302</v>
      </c>
      <c r="II41" s="1">
        <v>0.39010684928998701</v>
      </c>
      <c r="IJ41" s="1">
        <v>3.64098172518452</v>
      </c>
      <c r="IK41" s="1">
        <v>16.254381037267802</v>
      </c>
      <c r="IL41">
        <v>299429888</v>
      </c>
      <c r="IM41">
        <v>9348748</v>
      </c>
      <c r="IN41">
        <v>9129</v>
      </c>
      <c r="IO41">
        <v>9573117952</v>
      </c>
      <c r="IP41" s="1">
        <v>0</v>
      </c>
      <c r="IQ41">
        <v>11829637120</v>
      </c>
      <c r="IR41" s="1">
        <v>43.292291449218098</v>
      </c>
      <c r="IT41">
        <v>0</v>
      </c>
      <c r="IU41" s="1">
        <v>39.5306587305748</v>
      </c>
      <c r="IV41">
        <v>0</v>
      </c>
      <c r="IW41" s="1">
        <v>0</v>
      </c>
      <c r="IX41" s="1">
        <v>34.329256266025503</v>
      </c>
      <c r="IY41">
        <v>0</v>
      </c>
      <c r="IZ41" s="1">
        <v>0</v>
      </c>
      <c r="JA41" s="1">
        <v>17.610733697348198</v>
      </c>
      <c r="JB41" s="1">
        <v>20.028435443105302</v>
      </c>
      <c r="JC41" s="1">
        <v>3.64098172518452</v>
      </c>
      <c r="JD41" s="1">
        <v>16.254381037267802</v>
      </c>
      <c r="JE41">
        <v>100</v>
      </c>
      <c r="JF41">
        <v>100</v>
      </c>
      <c r="JG41">
        <v>100</v>
      </c>
      <c r="JH41">
        <v>100</v>
      </c>
    </row>
    <row r="42" spans="1:268" x14ac:dyDescent="0.25">
      <c r="A42" s="1" t="s">
        <v>1217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 t="s">
        <v>269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 s="1" t="s">
        <v>1218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 s="1" t="s">
        <v>269</v>
      </c>
      <c r="CC42">
        <v>0</v>
      </c>
      <c r="CD42">
        <v>0</v>
      </c>
      <c r="CE42">
        <v>0</v>
      </c>
      <c r="CF42" s="1" t="s">
        <v>269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 s="1" t="s">
        <v>1219</v>
      </c>
      <c r="CQ42">
        <v>0</v>
      </c>
      <c r="CR42">
        <v>0</v>
      </c>
      <c r="CS42">
        <v>0</v>
      </c>
      <c r="CT42" s="1" t="s">
        <v>1220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 s="1" t="s">
        <v>1221</v>
      </c>
      <c r="DD42">
        <v>0</v>
      </c>
      <c r="DE42">
        <v>0</v>
      </c>
      <c r="DF42">
        <v>0</v>
      </c>
      <c r="DG42">
        <v>0</v>
      </c>
      <c r="DH42" s="1" t="s">
        <v>269</v>
      </c>
      <c r="DI42">
        <v>0</v>
      </c>
      <c r="DJ42">
        <v>0</v>
      </c>
      <c r="DK42">
        <v>0</v>
      </c>
      <c r="DL42">
        <v>0</v>
      </c>
      <c r="DM42" s="1" t="s">
        <v>1222</v>
      </c>
      <c r="DN42">
        <v>0</v>
      </c>
      <c r="DO42">
        <v>0</v>
      </c>
      <c r="DP42">
        <v>0</v>
      </c>
      <c r="DQ42" s="1" t="s">
        <v>1223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s="1" t="s">
        <v>269</v>
      </c>
      <c r="EF42">
        <v>0</v>
      </c>
      <c r="EG42">
        <v>0</v>
      </c>
      <c r="EH42">
        <v>0</v>
      </c>
      <c r="EI42" s="1" t="s">
        <v>269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41</v>
      </c>
      <c r="IC42" s="1">
        <v>104.99990979310201</v>
      </c>
      <c r="ID42" s="1">
        <v>87.964926650008906</v>
      </c>
      <c r="IE42" s="1">
        <v>69.3112524979976</v>
      </c>
      <c r="IF42" s="1">
        <v>79.000412931000398</v>
      </c>
      <c r="IG42" s="1">
        <v>20.999587068999499</v>
      </c>
      <c r="IH42" s="1">
        <v>20.999587068999499</v>
      </c>
      <c r="II42" s="1">
        <v>0.25986977937829098</v>
      </c>
      <c r="IJ42" s="1">
        <v>3.7681134641518002</v>
      </c>
      <c r="IK42" s="1">
        <v>17.541211771201201</v>
      </c>
      <c r="IL42">
        <v>299425792</v>
      </c>
      <c r="IM42">
        <v>9348592</v>
      </c>
      <c r="IN42">
        <v>9129</v>
      </c>
      <c r="IO42">
        <v>9572958208</v>
      </c>
      <c r="IP42" s="1">
        <v>0</v>
      </c>
      <c r="IQ42">
        <v>11829514240</v>
      </c>
      <c r="IR42" s="1">
        <v>43.291841736829802</v>
      </c>
      <c r="IT42">
        <v>0</v>
      </c>
      <c r="IU42" s="1">
        <v>34.822550436690904</v>
      </c>
      <c r="IV42">
        <v>0</v>
      </c>
      <c r="IW42" s="1">
        <v>0</v>
      </c>
      <c r="IX42" s="1">
        <v>41.579164700526498</v>
      </c>
      <c r="IY42">
        <v>0</v>
      </c>
      <c r="IZ42" s="1">
        <v>0</v>
      </c>
      <c r="JA42" s="1">
        <v>17.770615665020099</v>
      </c>
      <c r="JB42" s="1">
        <v>20.999587068999499</v>
      </c>
      <c r="JC42" s="1">
        <v>3.7681134641518002</v>
      </c>
      <c r="JD42" s="1">
        <v>17.541211771201201</v>
      </c>
      <c r="JE42">
        <v>100</v>
      </c>
      <c r="JF42">
        <v>100</v>
      </c>
      <c r="JG42">
        <v>100</v>
      </c>
      <c r="JH42">
        <v>100</v>
      </c>
    </row>
    <row r="43" spans="1:268" x14ac:dyDescent="0.25">
      <c r="A43" s="1" t="s">
        <v>1224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 t="s">
        <v>269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 s="1" t="s">
        <v>1225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 s="1" t="s">
        <v>269</v>
      </c>
      <c r="CC43">
        <v>0</v>
      </c>
      <c r="CD43">
        <v>0</v>
      </c>
      <c r="CE43">
        <v>0</v>
      </c>
      <c r="CF43" s="1" t="s">
        <v>269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 s="1" t="s">
        <v>1226</v>
      </c>
      <c r="CQ43">
        <v>0</v>
      </c>
      <c r="CR43">
        <v>0</v>
      </c>
      <c r="CS43">
        <v>0</v>
      </c>
      <c r="CT43" s="1" t="s">
        <v>1227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 s="1" t="s">
        <v>269</v>
      </c>
      <c r="DD43">
        <v>0</v>
      </c>
      <c r="DE43">
        <v>0</v>
      </c>
      <c r="DF43">
        <v>0</v>
      </c>
      <c r="DG43">
        <v>0</v>
      </c>
      <c r="DH43" s="1" t="s">
        <v>269</v>
      </c>
      <c r="DI43">
        <v>0</v>
      </c>
      <c r="DJ43">
        <v>0</v>
      </c>
      <c r="DK43">
        <v>0</v>
      </c>
      <c r="DL43">
        <v>0</v>
      </c>
      <c r="DM43" s="1" t="s">
        <v>1228</v>
      </c>
      <c r="DN43">
        <v>0</v>
      </c>
      <c r="DO43">
        <v>0</v>
      </c>
      <c r="DP43">
        <v>0</v>
      </c>
      <c r="DQ43" s="1" t="s">
        <v>1229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s="1" t="s">
        <v>269</v>
      </c>
      <c r="EF43">
        <v>0</v>
      </c>
      <c r="EG43">
        <v>0</v>
      </c>
      <c r="EH43">
        <v>0</v>
      </c>
      <c r="EI43" s="1" t="s">
        <v>269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42</v>
      </c>
      <c r="IC43" s="1">
        <v>104.999927715106</v>
      </c>
      <c r="ID43" s="1">
        <v>88.207161306508794</v>
      </c>
      <c r="IE43" s="1">
        <v>66.252968696649802</v>
      </c>
      <c r="IF43" s="1">
        <v>77.890932826533501</v>
      </c>
      <c r="IG43" s="1">
        <v>22.1090671734664</v>
      </c>
      <c r="IH43" s="1">
        <v>22.1090671734664</v>
      </c>
      <c r="II43" s="1">
        <v>0.78020969440047605</v>
      </c>
      <c r="IJ43" s="1">
        <v>4.1611183701358696</v>
      </c>
      <c r="IK43" s="1">
        <v>17.8147863576968</v>
      </c>
      <c r="IL43">
        <v>299425792</v>
      </c>
      <c r="IM43">
        <v>9348428</v>
      </c>
      <c r="IN43">
        <v>9129</v>
      </c>
      <c r="IO43">
        <v>9572790272</v>
      </c>
      <c r="IP43" s="1">
        <v>0</v>
      </c>
      <c r="IQ43">
        <v>11830231040</v>
      </c>
      <c r="IR43" s="1">
        <v>43.294464969843197</v>
      </c>
      <c r="IT43">
        <v>0</v>
      </c>
      <c r="IU43" s="1">
        <v>33.2889469610869</v>
      </c>
      <c r="IV43">
        <v>0</v>
      </c>
      <c r="IW43" s="1">
        <v>0</v>
      </c>
      <c r="IX43" s="1">
        <v>43.691742886426603</v>
      </c>
      <c r="IY43">
        <v>0</v>
      </c>
      <c r="IZ43" s="1">
        <v>0</v>
      </c>
      <c r="JA43" s="1">
        <v>17.522625914692799</v>
      </c>
      <c r="JB43" s="1">
        <v>22.1090671734664</v>
      </c>
      <c r="JC43" s="1">
        <v>4.1611183701358696</v>
      </c>
      <c r="JD43" s="1">
        <v>17.8147863576968</v>
      </c>
      <c r="JE43">
        <v>100</v>
      </c>
      <c r="JF43">
        <v>100</v>
      </c>
      <c r="JG43">
        <v>100</v>
      </c>
      <c r="JH43">
        <v>100</v>
      </c>
    </row>
    <row r="44" spans="1:268" x14ac:dyDescent="0.25">
      <c r="A44" s="1" t="s">
        <v>1230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 t="s">
        <v>269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 s="1" t="s">
        <v>1231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 s="1" t="s">
        <v>269</v>
      </c>
      <c r="CC44">
        <v>0</v>
      </c>
      <c r="CD44">
        <v>0</v>
      </c>
      <c r="CE44">
        <v>0</v>
      </c>
      <c r="CF44" s="1" t="s">
        <v>269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 s="1" t="s">
        <v>1232</v>
      </c>
      <c r="CQ44">
        <v>0</v>
      </c>
      <c r="CR44">
        <v>0</v>
      </c>
      <c r="CS44">
        <v>0</v>
      </c>
      <c r="CT44" s="1" t="s">
        <v>1233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 s="1" t="s">
        <v>1234</v>
      </c>
      <c r="DD44">
        <v>0</v>
      </c>
      <c r="DE44">
        <v>0</v>
      </c>
      <c r="DF44">
        <v>0</v>
      </c>
      <c r="DG44">
        <v>0</v>
      </c>
      <c r="DH44" s="1" t="s">
        <v>269</v>
      </c>
      <c r="DI44">
        <v>0</v>
      </c>
      <c r="DJ44">
        <v>0</v>
      </c>
      <c r="DK44">
        <v>0</v>
      </c>
      <c r="DL44">
        <v>0</v>
      </c>
      <c r="DM44" s="1" t="s">
        <v>1235</v>
      </c>
      <c r="DN44">
        <v>0</v>
      </c>
      <c r="DO44">
        <v>0</v>
      </c>
      <c r="DP44">
        <v>0</v>
      </c>
      <c r="DQ44" s="1" t="s">
        <v>1236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s="1" t="s">
        <v>269</v>
      </c>
      <c r="EF44">
        <v>0</v>
      </c>
      <c r="EG44">
        <v>0</v>
      </c>
      <c r="EH44">
        <v>0</v>
      </c>
      <c r="EI44" s="1" t="s">
        <v>269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43</v>
      </c>
      <c r="IC44" s="1">
        <v>105.00044105894899</v>
      </c>
      <c r="ID44" s="1">
        <v>88.077773738319095</v>
      </c>
      <c r="IE44" s="1">
        <v>68.799492634472401</v>
      </c>
      <c r="IF44" s="1">
        <v>80.131368214602404</v>
      </c>
      <c r="IG44" s="1">
        <v>19.868631785397501</v>
      </c>
      <c r="IH44" s="1">
        <v>19.868631785397501</v>
      </c>
      <c r="II44" s="1">
        <v>0.26144002134220601</v>
      </c>
      <c r="IJ44" s="1">
        <v>2.6144002134220599</v>
      </c>
      <c r="IK44" s="1">
        <v>17.1243230711306</v>
      </c>
      <c r="IL44">
        <v>299421696</v>
      </c>
      <c r="IM44">
        <v>9348664</v>
      </c>
      <c r="IN44">
        <v>9129</v>
      </c>
      <c r="IO44">
        <v>9573031936</v>
      </c>
      <c r="IP44" s="1">
        <v>0</v>
      </c>
      <c r="IQ44">
        <v>11830231040</v>
      </c>
      <c r="IR44" s="1">
        <v>43.294464969843197</v>
      </c>
      <c r="IT44">
        <v>0</v>
      </c>
      <c r="IU44" s="1">
        <v>32.4185626464335</v>
      </c>
      <c r="IV44">
        <v>0</v>
      </c>
      <c r="IW44" s="1">
        <v>0</v>
      </c>
      <c r="IX44" s="1">
        <v>40.784643329384203</v>
      </c>
      <c r="IY44">
        <v>0</v>
      </c>
      <c r="IZ44" s="1">
        <v>0</v>
      </c>
      <c r="JA44" s="1">
        <v>17.6553884871552</v>
      </c>
      <c r="JB44" s="1">
        <v>19.868631785397501</v>
      </c>
      <c r="JC44" s="1">
        <v>2.6144002134220599</v>
      </c>
      <c r="JD44" s="1">
        <v>17.1243230711306</v>
      </c>
      <c r="JE44">
        <v>100</v>
      </c>
      <c r="JF44">
        <v>100</v>
      </c>
      <c r="JG44">
        <v>100</v>
      </c>
      <c r="JH44">
        <v>100</v>
      </c>
    </row>
    <row r="45" spans="1:268" x14ac:dyDescent="0.25">
      <c r="A45" s="1" t="s">
        <v>1237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 t="s">
        <v>269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 s="1" t="s">
        <v>1238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 s="1" t="s">
        <v>269</v>
      </c>
      <c r="CC45">
        <v>0</v>
      </c>
      <c r="CD45">
        <v>0</v>
      </c>
      <c r="CE45">
        <v>0</v>
      </c>
      <c r="CF45" s="1" t="s">
        <v>269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 s="1" t="s">
        <v>1239</v>
      </c>
      <c r="CQ45">
        <v>0</v>
      </c>
      <c r="CR45">
        <v>0</v>
      </c>
      <c r="CS45">
        <v>0</v>
      </c>
      <c r="CT45" s="1" t="s">
        <v>1240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 s="1" t="s">
        <v>1241</v>
      </c>
      <c r="DD45">
        <v>0</v>
      </c>
      <c r="DE45">
        <v>0</v>
      </c>
      <c r="DF45">
        <v>0</v>
      </c>
      <c r="DG45">
        <v>0</v>
      </c>
      <c r="DH45" s="1" t="s">
        <v>269</v>
      </c>
      <c r="DI45">
        <v>0</v>
      </c>
      <c r="DJ45">
        <v>0</v>
      </c>
      <c r="DK45">
        <v>0</v>
      </c>
      <c r="DL45">
        <v>0</v>
      </c>
      <c r="DM45" s="1" t="s">
        <v>1242</v>
      </c>
      <c r="DN45">
        <v>0</v>
      </c>
      <c r="DO45">
        <v>0</v>
      </c>
      <c r="DP45">
        <v>0</v>
      </c>
      <c r="DQ45" s="1" t="s">
        <v>1243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s="1" t="s">
        <v>269</v>
      </c>
      <c r="EF45">
        <v>0</v>
      </c>
      <c r="EG45">
        <v>0</v>
      </c>
      <c r="EH45">
        <v>0</v>
      </c>
      <c r="EI45" s="1" t="s">
        <v>269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44</v>
      </c>
      <c r="IC45" s="1">
        <v>104.99816447937999</v>
      </c>
      <c r="ID45" s="1">
        <v>88.210649568062095</v>
      </c>
      <c r="IE45" s="1">
        <v>68.697229250796497</v>
      </c>
      <c r="IF45" s="1">
        <v>78.650068806461604</v>
      </c>
      <c r="IG45" s="1">
        <v>21.3499311935383</v>
      </c>
      <c r="IH45" s="1">
        <v>21.3499311935383</v>
      </c>
      <c r="II45" s="1">
        <v>0.129998452478613</v>
      </c>
      <c r="IJ45" s="1">
        <v>3.51000148096132</v>
      </c>
      <c r="IK45" s="1">
        <v>17.6800158412941</v>
      </c>
      <c r="IL45">
        <v>299687936</v>
      </c>
      <c r="IM45">
        <v>9348524</v>
      </c>
      <c r="IN45">
        <v>9129</v>
      </c>
      <c r="IO45">
        <v>9572888576</v>
      </c>
      <c r="IP45" s="1">
        <v>0.33281125232181602</v>
      </c>
      <c r="IQ45">
        <v>11832229888</v>
      </c>
      <c r="IR45" s="1">
        <v>43.301780066290299</v>
      </c>
      <c r="IT45">
        <v>0</v>
      </c>
      <c r="IU45" s="1">
        <v>35.3600316825883</v>
      </c>
      <c r="IV45">
        <v>0</v>
      </c>
      <c r="IW45" s="1">
        <v>0</v>
      </c>
      <c r="IX45" s="1">
        <v>42.640038205474198</v>
      </c>
      <c r="IY45">
        <v>0</v>
      </c>
      <c r="IZ45" s="1">
        <v>0</v>
      </c>
      <c r="JA45" s="1">
        <v>17.533210973757001</v>
      </c>
      <c r="JB45" s="1">
        <v>21.3499311935383</v>
      </c>
      <c r="JC45" s="1">
        <v>3.51000148096132</v>
      </c>
      <c r="JD45" s="1">
        <v>17.6800158412941</v>
      </c>
      <c r="JE45">
        <v>100</v>
      </c>
      <c r="JF45">
        <v>100</v>
      </c>
      <c r="JG45">
        <v>100</v>
      </c>
      <c r="JH45">
        <v>100</v>
      </c>
    </row>
    <row r="46" spans="1:268" x14ac:dyDescent="0.25">
      <c r="A46" s="1" t="s">
        <v>1244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" t="s">
        <v>269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 s="1" t="s">
        <v>1245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 s="1" t="s">
        <v>1246</v>
      </c>
      <c r="CC46">
        <v>0</v>
      </c>
      <c r="CD46">
        <v>0</v>
      </c>
      <c r="CE46">
        <v>0</v>
      </c>
      <c r="CF46" s="1" t="s">
        <v>269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 s="1" t="s">
        <v>1247</v>
      </c>
      <c r="CQ46">
        <v>0</v>
      </c>
      <c r="CR46">
        <v>0</v>
      </c>
      <c r="CS46">
        <v>0</v>
      </c>
      <c r="CT46" s="1" t="s">
        <v>1248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 s="1" t="s">
        <v>269</v>
      </c>
      <c r="DD46">
        <v>0</v>
      </c>
      <c r="DE46">
        <v>0</v>
      </c>
      <c r="DF46">
        <v>0</v>
      </c>
      <c r="DG46">
        <v>0</v>
      </c>
      <c r="DH46" s="1" t="s">
        <v>269</v>
      </c>
      <c r="DI46">
        <v>0</v>
      </c>
      <c r="DJ46">
        <v>0</v>
      </c>
      <c r="DK46">
        <v>0</v>
      </c>
      <c r="DL46">
        <v>0</v>
      </c>
      <c r="DM46" s="1" t="s">
        <v>1249</v>
      </c>
      <c r="DN46">
        <v>0</v>
      </c>
      <c r="DO46">
        <v>0</v>
      </c>
      <c r="DP46">
        <v>0</v>
      </c>
      <c r="DQ46" s="1" t="s">
        <v>1250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s="1" t="s">
        <v>269</v>
      </c>
      <c r="EF46">
        <v>0</v>
      </c>
      <c r="EG46">
        <v>0</v>
      </c>
      <c r="EH46">
        <v>0</v>
      </c>
      <c r="EI46" s="1" t="s">
        <v>269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45</v>
      </c>
      <c r="IC46" s="1">
        <v>104.999587695145</v>
      </c>
      <c r="ID46" s="1">
        <v>88.464798728303194</v>
      </c>
      <c r="IE46" s="1">
        <v>69.114963310264997</v>
      </c>
      <c r="IF46" s="1">
        <v>79.7281527838757</v>
      </c>
      <c r="IG46" s="1">
        <v>20.271847216124101</v>
      </c>
      <c r="IH46" s="1">
        <v>20.271847216124101</v>
      </c>
      <c r="II46" s="1">
        <v>0.39210734241308598</v>
      </c>
      <c r="IJ46" s="1">
        <v>3.6596529146696999</v>
      </c>
      <c r="IK46" s="1">
        <v>16.991245675252198</v>
      </c>
      <c r="IL46">
        <v>299683840</v>
      </c>
      <c r="IM46">
        <v>9348088</v>
      </c>
      <c r="IN46">
        <v>9128</v>
      </c>
      <c r="IO46">
        <v>9572442112</v>
      </c>
      <c r="IP46" s="1">
        <v>0</v>
      </c>
      <c r="IQ46">
        <v>11833159680</v>
      </c>
      <c r="IR46" s="1">
        <v>43.305182769732802</v>
      </c>
      <c r="IT46">
        <v>0</v>
      </c>
      <c r="IU46" s="1">
        <v>35.538999009055601</v>
      </c>
      <c r="IV46">
        <v>0</v>
      </c>
      <c r="IW46" s="1">
        <v>0</v>
      </c>
      <c r="IX46" s="1">
        <v>38.674793039266397</v>
      </c>
      <c r="IY46">
        <v>0</v>
      </c>
      <c r="IZ46" s="1">
        <v>0</v>
      </c>
      <c r="JA46" s="1">
        <v>17.272144174678001</v>
      </c>
      <c r="JB46" s="1">
        <v>20.298568398809</v>
      </c>
      <c r="JC46" s="1">
        <v>3.6584263685792502</v>
      </c>
      <c r="JD46" s="1">
        <v>16.9855509969751</v>
      </c>
      <c r="JE46">
        <v>100</v>
      </c>
      <c r="JF46">
        <v>100</v>
      </c>
      <c r="JG46">
        <v>100</v>
      </c>
      <c r="JH46">
        <v>100</v>
      </c>
    </row>
    <row r="47" spans="1:268" x14ac:dyDescent="0.25">
      <c r="A47" s="1" t="s">
        <v>1251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 t="s">
        <v>269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 s="1" t="s">
        <v>1252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 s="1" t="s">
        <v>269</v>
      </c>
      <c r="CC47">
        <v>0</v>
      </c>
      <c r="CD47">
        <v>0</v>
      </c>
      <c r="CE47">
        <v>0</v>
      </c>
      <c r="CF47" s="1" t="s">
        <v>269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 s="1" t="s">
        <v>1253</v>
      </c>
      <c r="CQ47">
        <v>0</v>
      </c>
      <c r="CR47">
        <v>0</v>
      </c>
      <c r="CS47">
        <v>0</v>
      </c>
      <c r="CT47" s="1" t="s">
        <v>1254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 s="1" t="s">
        <v>269</v>
      </c>
      <c r="DD47">
        <v>0</v>
      </c>
      <c r="DE47">
        <v>0</v>
      </c>
      <c r="DF47">
        <v>0</v>
      </c>
      <c r="DG47">
        <v>0</v>
      </c>
      <c r="DH47" s="1" t="s">
        <v>269</v>
      </c>
      <c r="DI47">
        <v>0</v>
      </c>
      <c r="DJ47">
        <v>0</v>
      </c>
      <c r="DK47">
        <v>0</v>
      </c>
      <c r="DL47">
        <v>0</v>
      </c>
      <c r="DM47" s="1" t="s">
        <v>1255</v>
      </c>
      <c r="DN47">
        <v>0</v>
      </c>
      <c r="DO47">
        <v>0</v>
      </c>
      <c r="DP47">
        <v>0</v>
      </c>
      <c r="DQ47" s="1" t="s">
        <v>1256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s="1" t="s">
        <v>269</v>
      </c>
      <c r="EF47">
        <v>0</v>
      </c>
      <c r="EG47">
        <v>0</v>
      </c>
      <c r="EH47">
        <v>0</v>
      </c>
      <c r="EI47" s="1" t="s">
        <v>269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46</v>
      </c>
      <c r="IC47" s="1">
        <v>105.00205261964101</v>
      </c>
      <c r="ID47" s="1">
        <v>88.718826726063497</v>
      </c>
      <c r="IE47" s="1">
        <v>68.377265980847795</v>
      </c>
      <c r="IF47" s="1">
        <v>78.478697251796106</v>
      </c>
      <c r="IG47" s="1">
        <v>21.521302748203802</v>
      </c>
      <c r="IH47" s="1">
        <v>21.521302748203802</v>
      </c>
      <c r="II47" s="1">
        <v>0.77958970779929904</v>
      </c>
      <c r="IJ47" s="1">
        <v>4.4176750108626903</v>
      </c>
      <c r="IK47" s="1">
        <v>16.891110335651401</v>
      </c>
      <c r="IL47">
        <v>299679744</v>
      </c>
      <c r="IM47">
        <v>9348324</v>
      </c>
      <c r="IN47">
        <v>9129</v>
      </c>
      <c r="IO47">
        <v>9572683776</v>
      </c>
      <c r="IP47" s="1">
        <v>0</v>
      </c>
      <c r="IQ47">
        <v>11821199360</v>
      </c>
      <c r="IR47" s="1">
        <v>43.261412215247098</v>
      </c>
      <c r="IT47">
        <v>0</v>
      </c>
      <c r="IU47" s="1">
        <v>35.353182956032498</v>
      </c>
      <c r="IV47">
        <v>0</v>
      </c>
      <c r="IW47" s="1">
        <v>0</v>
      </c>
      <c r="IX47" s="1">
        <v>41.072080198920098</v>
      </c>
      <c r="IY47">
        <v>0</v>
      </c>
      <c r="IZ47" s="1">
        <v>0</v>
      </c>
      <c r="JA47" s="1">
        <v>17.010434363014301</v>
      </c>
      <c r="JB47" s="1">
        <v>21.4951378476336</v>
      </c>
      <c r="JC47" s="1">
        <v>4.4191478695040596</v>
      </c>
      <c r="JD47" s="1">
        <v>16.8967418539861</v>
      </c>
      <c r="JE47">
        <v>100</v>
      </c>
      <c r="JF47">
        <v>100</v>
      </c>
      <c r="JG47">
        <v>100</v>
      </c>
      <c r="JH47">
        <v>100</v>
      </c>
    </row>
    <row r="48" spans="1:268" x14ac:dyDescent="0.25">
      <c r="A48" s="1" t="s">
        <v>1257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 t="s">
        <v>269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 s="1" t="s">
        <v>1258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 s="1" t="s">
        <v>269</v>
      </c>
      <c r="CC48">
        <v>0</v>
      </c>
      <c r="CD48">
        <v>0</v>
      </c>
      <c r="CE48">
        <v>0</v>
      </c>
      <c r="CF48" s="1" t="s">
        <v>269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 s="1" t="s">
        <v>1259</v>
      </c>
      <c r="CQ48">
        <v>0</v>
      </c>
      <c r="CR48">
        <v>0</v>
      </c>
      <c r="CS48">
        <v>0</v>
      </c>
      <c r="CT48" s="1" t="s">
        <v>1260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 s="1" t="s">
        <v>1261</v>
      </c>
      <c r="DD48">
        <v>0</v>
      </c>
      <c r="DE48">
        <v>0</v>
      </c>
      <c r="DF48">
        <v>0</v>
      </c>
      <c r="DG48">
        <v>0</v>
      </c>
      <c r="DH48" s="1" t="s">
        <v>269</v>
      </c>
      <c r="DI48">
        <v>0</v>
      </c>
      <c r="DJ48">
        <v>0</v>
      </c>
      <c r="DK48">
        <v>0</v>
      </c>
      <c r="DL48">
        <v>0</v>
      </c>
      <c r="DM48" s="1" t="s">
        <v>1262</v>
      </c>
      <c r="DN48">
        <v>0</v>
      </c>
      <c r="DO48">
        <v>0</v>
      </c>
      <c r="DP48">
        <v>0</v>
      </c>
      <c r="DQ48" s="1" t="s">
        <v>1263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s="1" t="s">
        <v>269</v>
      </c>
      <c r="EF48">
        <v>0</v>
      </c>
      <c r="EG48">
        <v>0</v>
      </c>
      <c r="EH48">
        <v>0</v>
      </c>
      <c r="EI48" s="1" t="s">
        <v>269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47</v>
      </c>
      <c r="IC48" s="1">
        <v>105.000350878974</v>
      </c>
      <c r="ID48" s="1">
        <v>88.160492485446795</v>
      </c>
      <c r="IE48" s="1">
        <v>68.639501760969395</v>
      </c>
      <c r="IF48" s="1">
        <v>79.734265433415004</v>
      </c>
      <c r="IG48" s="1">
        <v>20.2657345665849</v>
      </c>
      <c r="IH48" s="1">
        <v>20.2657345665849</v>
      </c>
      <c r="II48" s="1">
        <v>0.26014441686293899</v>
      </c>
      <c r="IJ48" s="1">
        <v>2.7315180419851202</v>
      </c>
      <c r="IK48" s="1">
        <v>17.429675929816899</v>
      </c>
      <c r="IL48">
        <v>299929600</v>
      </c>
      <c r="IM48">
        <v>9348404</v>
      </c>
      <c r="IN48">
        <v>9129</v>
      </c>
      <c r="IO48">
        <v>9572765696</v>
      </c>
      <c r="IP48" s="1">
        <v>0</v>
      </c>
      <c r="IQ48">
        <v>11821199360</v>
      </c>
      <c r="IR48" s="1">
        <v>43.261412215247098</v>
      </c>
      <c r="IT48">
        <v>0</v>
      </c>
      <c r="IU48" s="1">
        <v>32.247158064201102</v>
      </c>
      <c r="IV48">
        <v>0</v>
      </c>
      <c r="IW48" s="1">
        <v>0</v>
      </c>
      <c r="IX48" s="1">
        <v>43.689698022466096</v>
      </c>
      <c r="IY48">
        <v>0</v>
      </c>
      <c r="IZ48" s="1">
        <v>0</v>
      </c>
      <c r="JA48" s="1">
        <v>17.5843095498156</v>
      </c>
      <c r="JB48" s="1">
        <v>20.2923052172622</v>
      </c>
      <c r="JC48" s="1">
        <v>2.73060779077358</v>
      </c>
      <c r="JD48" s="1">
        <v>17.423867663721602</v>
      </c>
      <c r="JE48">
        <v>100</v>
      </c>
      <c r="JF48">
        <v>100</v>
      </c>
      <c r="JG48">
        <v>100</v>
      </c>
      <c r="JH48">
        <v>100</v>
      </c>
    </row>
    <row r="49" spans="1:268" x14ac:dyDescent="0.25">
      <c r="A49" s="1" t="s">
        <v>1264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 t="s">
        <v>269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 s="1" t="s">
        <v>1265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 s="1" t="s">
        <v>269</v>
      </c>
      <c r="CC49">
        <v>0</v>
      </c>
      <c r="CD49">
        <v>0</v>
      </c>
      <c r="CE49">
        <v>0</v>
      </c>
      <c r="CF49" s="1" t="s">
        <v>269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 s="1" t="s">
        <v>1266</v>
      </c>
      <c r="CQ49">
        <v>0</v>
      </c>
      <c r="CR49">
        <v>0</v>
      </c>
      <c r="CS49">
        <v>0</v>
      </c>
      <c r="CT49" s="1" t="s">
        <v>1267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 s="1" t="s">
        <v>1268</v>
      </c>
      <c r="DD49">
        <v>0</v>
      </c>
      <c r="DE49">
        <v>0</v>
      </c>
      <c r="DF49">
        <v>0</v>
      </c>
      <c r="DG49">
        <v>0</v>
      </c>
      <c r="DH49" s="1" t="s">
        <v>269</v>
      </c>
      <c r="DI49">
        <v>0</v>
      </c>
      <c r="DJ49">
        <v>0</v>
      </c>
      <c r="DK49">
        <v>0</v>
      </c>
      <c r="DL49">
        <v>0</v>
      </c>
      <c r="DM49" s="1" t="s">
        <v>1269</v>
      </c>
      <c r="DN49">
        <v>0</v>
      </c>
      <c r="DO49">
        <v>0</v>
      </c>
      <c r="DP49">
        <v>0</v>
      </c>
      <c r="DQ49" s="1" t="s">
        <v>1270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s="1" t="s">
        <v>269</v>
      </c>
      <c r="EF49">
        <v>0</v>
      </c>
      <c r="EG49">
        <v>0</v>
      </c>
      <c r="EH49">
        <v>0</v>
      </c>
      <c r="EI49" s="1" t="s">
        <v>269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48</v>
      </c>
      <c r="IC49" s="1">
        <v>104.998637656667</v>
      </c>
      <c r="ID49" s="1">
        <v>88.114326932707101</v>
      </c>
      <c r="IE49" s="1">
        <v>69.429242217283104</v>
      </c>
      <c r="IF49" s="1">
        <v>79.9881047202811</v>
      </c>
      <c r="IG49" s="1">
        <v>20.0118952797188</v>
      </c>
      <c r="IH49" s="1">
        <v>20.0118952797188</v>
      </c>
      <c r="II49" s="1">
        <v>0.39018422001213099</v>
      </c>
      <c r="IJ49" s="1">
        <v>3.1214870784419202</v>
      </c>
      <c r="IK49" s="1">
        <v>16.777991381832202</v>
      </c>
      <c r="IL49">
        <v>299945984</v>
      </c>
      <c r="IM49">
        <v>9348820</v>
      </c>
      <c r="IN49">
        <v>9129</v>
      </c>
      <c r="IO49">
        <v>9573191680</v>
      </c>
      <c r="IP49" s="1">
        <v>0</v>
      </c>
      <c r="IQ49">
        <v>11821400064</v>
      </c>
      <c r="IR49" s="1">
        <v>43.262146726078797</v>
      </c>
      <c r="IT49">
        <v>0</v>
      </c>
      <c r="IU49" s="1">
        <v>36.429492104434203</v>
      </c>
      <c r="IV49">
        <v>0</v>
      </c>
      <c r="IW49" s="1">
        <v>0</v>
      </c>
      <c r="IX49" s="1">
        <v>36.9499134202118</v>
      </c>
      <c r="IY49">
        <v>0</v>
      </c>
      <c r="IZ49" s="1">
        <v>0</v>
      </c>
      <c r="JA49" s="1">
        <v>17.631797572528399</v>
      </c>
      <c r="JB49" s="1">
        <v>19.985224364537199</v>
      </c>
      <c r="JC49" s="1">
        <v>3.1225278946657902</v>
      </c>
      <c r="JD49" s="1">
        <v>16.913692762773</v>
      </c>
      <c r="JE49">
        <v>100</v>
      </c>
      <c r="JF49">
        <v>100</v>
      </c>
      <c r="JG49">
        <v>100</v>
      </c>
      <c r="JH49">
        <v>100</v>
      </c>
    </row>
    <row r="50" spans="1:268" x14ac:dyDescent="0.25">
      <c r="A50" s="1" t="s">
        <v>1271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 t="s">
        <v>269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 s="1" t="s">
        <v>1272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 s="1" t="s">
        <v>269</v>
      </c>
      <c r="CC50">
        <v>0</v>
      </c>
      <c r="CD50">
        <v>0</v>
      </c>
      <c r="CE50">
        <v>0</v>
      </c>
      <c r="CF50" s="1" t="s">
        <v>269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 s="1" t="s">
        <v>1273</v>
      </c>
      <c r="CQ50">
        <v>0</v>
      </c>
      <c r="CR50">
        <v>0</v>
      </c>
      <c r="CS50">
        <v>0</v>
      </c>
      <c r="CT50" s="1" t="s">
        <v>1274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 s="1" t="s">
        <v>269</v>
      </c>
      <c r="DD50">
        <v>0</v>
      </c>
      <c r="DE50">
        <v>0</v>
      </c>
      <c r="DF50">
        <v>0</v>
      </c>
      <c r="DG50">
        <v>0</v>
      </c>
      <c r="DH50" s="1" t="s">
        <v>269</v>
      </c>
      <c r="DI50">
        <v>0</v>
      </c>
      <c r="DJ50">
        <v>0</v>
      </c>
      <c r="DK50">
        <v>0</v>
      </c>
      <c r="DL50">
        <v>0</v>
      </c>
      <c r="DM50" s="1" t="s">
        <v>1275</v>
      </c>
      <c r="DN50">
        <v>0</v>
      </c>
      <c r="DO50">
        <v>0</v>
      </c>
      <c r="DP50">
        <v>0</v>
      </c>
      <c r="DQ50" s="1" t="s">
        <v>1276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s="1" t="s">
        <v>269</v>
      </c>
      <c r="EF50">
        <v>0</v>
      </c>
      <c r="EG50">
        <v>0</v>
      </c>
      <c r="EH50">
        <v>0</v>
      </c>
      <c r="EI50" s="1" t="s">
        <v>269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49</v>
      </c>
      <c r="IC50" s="1">
        <v>104.999913056681</v>
      </c>
      <c r="ID50" s="1">
        <v>88.841384240347494</v>
      </c>
      <c r="IE50" s="1">
        <v>67.418267439337598</v>
      </c>
      <c r="IF50" s="1">
        <v>79.398089797542198</v>
      </c>
      <c r="IG50" s="1">
        <v>20.601910202457699</v>
      </c>
      <c r="IH50" s="1">
        <v>20.601910202457699</v>
      </c>
      <c r="II50" s="1">
        <v>0.260321605893581</v>
      </c>
      <c r="IJ50" s="1">
        <v>1.95241037814358</v>
      </c>
      <c r="IK50" s="1">
        <v>19.0034772302314</v>
      </c>
      <c r="IL50">
        <v>299929600</v>
      </c>
      <c r="IM50">
        <v>9348396</v>
      </c>
      <c r="IN50">
        <v>9129</v>
      </c>
      <c r="IO50">
        <v>9572757504</v>
      </c>
      <c r="IP50" s="1">
        <v>0</v>
      </c>
      <c r="IQ50">
        <v>11822403584</v>
      </c>
      <c r="IR50" s="1">
        <v>43.265819256954302</v>
      </c>
      <c r="IT50">
        <v>0</v>
      </c>
      <c r="IU50" s="1">
        <v>27.064430632831598</v>
      </c>
      <c r="IV50">
        <v>0</v>
      </c>
      <c r="IW50" s="1">
        <v>0</v>
      </c>
      <c r="IX50" s="1">
        <v>48.403693247179703</v>
      </c>
      <c r="IY50">
        <v>0</v>
      </c>
      <c r="IZ50" s="1">
        <v>0</v>
      </c>
      <c r="JA50" s="1">
        <v>16.8819957181239</v>
      </c>
      <c r="JB50" s="1">
        <v>20.628352471022399</v>
      </c>
      <c r="JC50" s="1">
        <v>1.9517601589796301</v>
      </c>
      <c r="JD50" s="1">
        <v>18.8670293044994</v>
      </c>
      <c r="JE50">
        <v>100</v>
      </c>
      <c r="JF50">
        <v>100</v>
      </c>
      <c r="JG50">
        <v>100</v>
      </c>
      <c r="JH50">
        <v>100</v>
      </c>
    </row>
    <row r="51" spans="1:268" x14ac:dyDescent="0.25">
      <c r="A51" s="1" t="s">
        <v>1277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" t="s">
        <v>269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 s="1" t="s">
        <v>1278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 s="1" t="s">
        <v>269</v>
      </c>
      <c r="CC51">
        <v>0</v>
      </c>
      <c r="CD51">
        <v>0</v>
      </c>
      <c r="CE51">
        <v>0</v>
      </c>
      <c r="CF51" s="1" t="s">
        <v>269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 s="1" t="s">
        <v>1279</v>
      </c>
      <c r="CQ51">
        <v>0</v>
      </c>
      <c r="CR51">
        <v>0</v>
      </c>
      <c r="CS51">
        <v>0</v>
      </c>
      <c r="CT51" s="1" t="s">
        <v>1280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 s="1" t="s">
        <v>1281</v>
      </c>
      <c r="DD51">
        <v>0</v>
      </c>
      <c r="DE51">
        <v>0</v>
      </c>
      <c r="DF51">
        <v>0</v>
      </c>
      <c r="DG51">
        <v>0</v>
      </c>
      <c r="DH51" s="1" t="s">
        <v>269</v>
      </c>
      <c r="DI51">
        <v>0</v>
      </c>
      <c r="DJ51">
        <v>0</v>
      </c>
      <c r="DK51">
        <v>0</v>
      </c>
      <c r="DL51">
        <v>0</v>
      </c>
      <c r="DM51" s="1" t="s">
        <v>1282</v>
      </c>
      <c r="DN51">
        <v>0</v>
      </c>
      <c r="DO51">
        <v>0</v>
      </c>
      <c r="DP51">
        <v>0</v>
      </c>
      <c r="DQ51" s="1" t="s">
        <v>1283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s="1" t="s">
        <v>269</v>
      </c>
      <c r="EF51">
        <v>0</v>
      </c>
      <c r="EG51">
        <v>0</v>
      </c>
      <c r="EH51">
        <v>0</v>
      </c>
      <c r="EI51" s="1" t="s">
        <v>269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50</v>
      </c>
      <c r="IC51" s="1">
        <v>105.00024968963</v>
      </c>
      <c r="ID51" s="1">
        <v>88.298149846597696</v>
      </c>
      <c r="IE51" s="1">
        <v>68.466778829474293</v>
      </c>
      <c r="IF51" s="1">
        <v>78.843524719850294</v>
      </c>
      <c r="IG51" s="1">
        <v>21.1564752801496</v>
      </c>
      <c r="IH51" s="1">
        <v>21.1564752801496</v>
      </c>
      <c r="II51" s="1">
        <v>0.39031614415291599</v>
      </c>
      <c r="IJ51" s="1">
        <v>3.1225158304891201</v>
      </c>
      <c r="IK51" s="1">
        <v>17.954466025312399</v>
      </c>
      <c r="IL51">
        <v>299929600</v>
      </c>
      <c r="IM51">
        <v>9348448</v>
      </c>
      <c r="IN51">
        <v>9129</v>
      </c>
      <c r="IO51">
        <v>9572810752</v>
      </c>
      <c r="IP51" s="1">
        <v>0</v>
      </c>
      <c r="IQ51">
        <v>11822403584</v>
      </c>
      <c r="IR51" s="1">
        <v>43.265819256954302</v>
      </c>
      <c r="IT51">
        <v>0</v>
      </c>
      <c r="IU51" s="1">
        <v>31.2251791051293</v>
      </c>
      <c r="IV51">
        <v>0</v>
      </c>
      <c r="IW51" s="1">
        <v>0</v>
      </c>
      <c r="IX51" s="1">
        <v>45.796929354189601</v>
      </c>
      <c r="IY51">
        <v>0</v>
      </c>
      <c r="IZ51" s="1">
        <v>0.52041965175215499</v>
      </c>
      <c r="JA51" s="1">
        <v>17.441718910971002</v>
      </c>
      <c r="JB51" s="1">
        <v>21.156422759548398</v>
      </c>
      <c r="JC51" s="1">
        <v>3.1225179105129302</v>
      </c>
      <c r="JD51" s="1">
        <v>17.954477985449302</v>
      </c>
      <c r="JE51">
        <v>100</v>
      </c>
      <c r="JF51">
        <v>100</v>
      </c>
      <c r="JG51">
        <v>100</v>
      </c>
      <c r="JH51">
        <v>100</v>
      </c>
    </row>
    <row r="52" spans="1:268" x14ac:dyDescent="0.25">
      <c r="A52" s="1" t="s">
        <v>1284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 t="s">
        <v>269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 s="1" t="s">
        <v>1285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 s="1" t="s">
        <v>269</v>
      </c>
      <c r="CC52">
        <v>0</v>
      </c>
      <c r="CD52">
        <v>0</v>
      </c>
      <c r="CE52">
        <v>0</v>
      </c>
      <c r="CF52" s="1" t="s">
        <v>269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 s="1" t="s">
        <v>1286</v>
      </c>
      <c r="CQ52">
        <v>0</v>
      </c>
      <c r="CR52">
        <v>0</v>
      </c>
      <c r="CS52">
        <v>0</v>
      </c>
      <c r="CT52" s="1" t="s">
        <v>1287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 s="1" t="s">
        <v>1288</v>
      </c>
      <c r="DD52">
        <v>0</v>
      </c>
      <c r="DE52">
        <v>0</v>
      </c>
      <c r="DF52">
        <v>0</v>
      </c>
      <c r="DG52">
        <v>0</v>
      </c>
      <c r="DH52" s="1" t="s">
        <v>269</v>
      </c>
      <c r="DI52">
        <v>0</v>
      </c>
      <c r="DJ52">
        <v>0</v>
      </c>
      <c r="DK52">
        <v>0</v>
      </c>
      <c r="DL52">
        <v>0</v>
      </c>
      <c r="DM52" s="1" t="s">
        <v>1289</v>
      </c>
      <c r="DN52">
        <v>0</v>
      </c>
      <c r="DO52">
        <v>0</v>
      </c>
      <c r="DP52">
        <v>0</v>
      </c>
      <c r="DQ52" s="1" t="s">
        <v>1290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s="1" t="s">
        <v>269</v>
      </c>
      <c r="EF52">
        <v>0</v>
      </c>
      <c r="EG52">
        <v>0</v>
      </c>
      <c r="EH52">
        <v>0</v>
      </c>
      <c r="EI52" s="1" t="s">
        <v>269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51</v>
      </c>
      <c r="IC52" s="1">
        <v>105.000922357449</v>
      </c>
      <c r="ID52" s="1">
        <v>88.140237822273093</v>
      </c>
      <c r="IE52" s="1">
        <v>68.458736235902606</v>
      </c>
      <c r="IF52" s="1">
        <v>79.922860849790197</v>
      </c>
      <c r="IG52" s="1">
        <v>20.0771391502097</v>
      </c>
      <c r="IH52" s="1">
        <v>20.0771391502097</v>
      </c>
      <c r="II52" s="1">
        <v>0.13016585966965999</v>
      </c>
      <c r="IJ52" s="1">
        <v>2.6033505162798098</v>
      </c>
      <c r="IK52" s="1">
        <v>17.572617651032999</v>
      </c>
      <c r="IL52">
        <v>299900928</v>
      </c>
      <c r="IM52">
        <v>9348572</v>
      </c>
      <c r="IN52">
        <v>9129</v>
      </c>
      <c r="IO52">
        <v>9572937728</v>
      </c>
      <c r="IP52" s="1">
        <v>0</v>
      </c>
      <c r="IQ52">
        <v>11822403584</v>
      </c>
      <c r="IR52" s="1">
        <v>43.265819256954302</v>
      </c>
      <c r="IT52">
        <v>0</v>
      </c>
      <c r="IU52" s="1">
        <v>34.884851582055298</v>
      </c>
      <c r="IV52">
        <v>0</v>
      </c>
      <c r="IW52" s="1">
        <v>0</v>
      </c>
      <c r="IX52" s="1">
        <v>40.612215274631502</v>
      </c>
      <c r="IY52">
        <v>0</v>
      </c>
      <c r="IZ52" s="1">
        <v>0</v>
      </c>
      <c r="JA52" s="1">
        <v>17.599269749882701</v>
      </c>
      <c r="JB52" s="1">
        <v>20.077243017231499</v>
      </c>
      <c r="JC52" s="1">
        <v>2.6033471329892</v>
      </c>
      <c r="JD52" s="1">
        <v>17.572594813819201</v>
      </c>
      <c r="JE52">
        <v>100</v>
      </c>
      <c r="JF52">
        <v>100</v>
      </c>
      <c r="JG52">
        <v>100</v>
      </c>
      <c r="JH52">
        <v>100</v>
      </c>
    </row>
    <row r="53" spans="1:268" x14ac:dyDescent="0.25">
      <c r="A53" s="1" t="s">
        <v>1291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" t="s">
        <v>269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 s="1" t="s">
        <v>1292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 s="1" t="s">
        <v>269</v>
      </c>
      <c r="CC53">
        <v>0</v>
      </c>
      <c r="CD53">
        <v>0</v>
      </c>
      <c r="CE53">
        <v>0</v>
      </c>
      <c r="CF53" s="1" t="s">
        <v>269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 s="1" t="s">
        <v>1293</v>
      </c>
      <c r="CQ53">
        <v>0</v>
      </c>
      <c r="CR53">
        <v>0</v>
      </c>
      <c r="CS53">
        <v>0</v>
      </c>
      <c r="CT53" s="1" t="s">
        <v>1294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 s="1" t="s">
        <v>1295</v>
      </c>
      <c r="DD53">
        <v>0</v>
      </c>
      <c r="DE53">
        <v>0</v>
      </c>
      <c r="DF53">
        <v>0</v>
      </c>
      <c r="DG53">
        <v>0</v>
      </c>
      <c r="DH53" s="1" t="s">
        <v>269</v>
      </c>
      <c r="DI53">
        <v>0</v>
      </c>
      <c r="DJ53">
        <v>0</v>
      </c>
      <c r="DK53">
        <v>0</v>
      </c>
      <c r="DL53">
        <v>0</v>
      </c>
      <c r="DM53" s="1" t="s">
        <v>1296</v>
      </c>
      <c r="DN53">
        <v>0</v>
      </c>
      <c r="DO53">
        <v>0</v>
      </c>
      <c r="DP53">
        <v>0</v>
      </c>
      <c r="DQ53" s="1" t="s">
        <v>1297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s="1" t="s">
        <v>269</v>
      </c>
      <c r="EF53">
        <v>0</v>
      </c>
      <c r="EG53">
        <v>0</v>
      </c>
      <c r="EH53">
        <v>0</v>
      </c>
      <c r="EI53" s="1" t="s">
        <v>269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52</v>
      </c>
      <c r="IC53" s="1">
        <v>105.000922495168</v>
      </c>
      <c r="ID53" s="1">
        <v>88.148095085048098</v>
      </c>
      <c r="IE53" s="1">
        <v>68.416835227881407</v>
      </c>
      <c r="IF53" s="1">
        <v>80.155374677284001</v>
      </c>
      <c r="IG53" s="1">
        <v>19.844625322715899</v>
      </c>
      <c r="IH53" s="1">
        <v>19.844625322715899</v>
      </c>
      <c r="II53" s="1">
        <v>0.39036875003351901</v>
      </c>
      <c r="IJ53" s="1">
        <v>2.9928159798154601</v>
      </c>
      <c r="IK53" s="1">
        <v>16.7857829665273</v>
      </c>
      <c r="IL53">
        <v>299900928</v>
      </c>
      <c r="IM53">
        <v>9349224</v>
      </c>
      <c r="IN53">
        <v>9130</v>
      </c>
      <c r="IO53">
        <v>9573605376</v>
      </c>
      <c r="IP53" s="1">
        <v>0</v>
      </c>
      <c r="IQ53">
        <v>11825201152</v>
      </c>
      <c r="IR53" s="1">
        <v>43.276057355868602</v>
      </c>
      <c r="IT53">
        <v>0</v>
      </c>
      <c r="IU53" s="1">
        <v>28.636474933325101</v>
      </c>
      <c r="IV53">
        <v>0</v>
      </c>
      <c r="IW53" s="1">
        <v>0</v>
      </c>
      <c r="IX53" s="1">
        <v>41.1323912678669</v>
      </c>
      <c r="IY53">
        <v>0</v>
      </c>
      <c r="IZ53" s="1">
        <v>0</v>
      </c>
      <c r="JA53" s="1">
        <v>17.609151995794399</v>
      </c>
      <c r="JB53" s="1">
        <v>19.8178701866896</v>
      </c>
      <c r="JC53" s="1">
        <v>2.9938149546061599</v>
      </c>
      <c r="JD53" s="1">
        <v>16.791385908418398</v>
      </c>
      <c r="JE53">
        <v>100</v>
      </c>
      <c r="JF53">
        <v>100</v>
      </c>
      <c r="JG53">
        <v>100</v>
      </c>
      <c r="JH53">
        <v>100</v>
      </c>
    </row>
    <row r="54" spans="1:268" x14ac:dyDescent="0.25">
      <c r="A54" s="1" t="s">
        <v>1298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" t="s">
        <v>269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 s="1" t="s">
        <v>1299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 s="1" t="s">
        <v>269</v>
      </c>
      <c r="CC54">
        <v>0</v>
      </c>
      <c r="CD54">
        <v>0</v>
      </c>
      <c r="CE54">
        <v>0</v>
      </c>
      <c r="CF54" s="1" t="s">
        <v>269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 s="1" t="s">
        <v>1300</v>
      </c>
      <c r="CQ54">
        <v>0</v>
      </c>
      <c r="CR54">
        <v>0</v>
      </c>
      <c r="CS54">
        <v>0</v>
      </c>
      <c r="CT54" s="1" t="s">
        <v>1301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 s="1" t="s">
        <v>1302</v>
      </c>
      <c r="DD54">
        <v>0</v>
      </c>
      <c r="DE54">
        <v>0</v>
      </c>
      <c r="DF54">
        <v>0</v>
      </c>
      <c r="DG54">
        <v>0</v>
      </c>
      <c r="DH54" s="1" t="s">
        <v>269</v>
      </c>
      <c r="DI54">
        <v>0</v>
      </c>
      <c r="DJ54">
        <v>0</v>
      </c>
      <c r="DK54">
        <v>0</v>
      </c>
      <c r="DL54">
        <v>0</v>
      </c>
      <c r="DM54" s="1" t="s">
        <v>1303</v>
      </c>
      <c r="DN54">
        <v>0</v>
      </c>
      <c r="DO54">
        <v>0</v>
      </c>
      <c r="DP54">
        <v>0</v>
      </c>
      <c r="DQ54" s="1" t="s">
        <v>1304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s="1" t="s">
        <v>269</v>
      </c>
      <c r="EF54">
        <v>0</v>
      </c>
      <c r="EG54">
        <v>0</v>
      </c>
      <c r="EH54">
        <v>0</v>
      </c>
      <c r="EI54" s="1" t="s">
        <v>269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53</v>
      </c>
      <c r="IC54" s="1">
        <v>104.998840739405</v>
      </c>
      <c r="ID54" s="1">
        <v>88.673750340040797</v>
      </c>
      <c r="IE54" s="1">
        <v>67.893023560369599</v>
      </c>
      <c r="IF54" s="1">
        <v>78.123101231713804</v>
      </c>
      <c r="IG54" s="1">
        <v>21.8768987682862</v>
      </c>
      <c r="IH54" s="1">
        <v>21.8768987682862</v>
      </c>
      <c r="II54" s="1">
        <v>0.25997703683148299</v>
      </c>
      <c r="IJ54" s="1">
        <v>2.7297572228775402</v>
      </c>
      <c r="IK54" s="1">
        <v>18.9783236886982</v>
      </c>
      <c r="IL54">
        <v>300134400</v>
      </c>
      <c r="IM54">
        <v>9348080</v>
      </c>
      <c r="IN54">
        <v>9128</v>
      </c>
      <c r="IO54">
        <v>9572433920</v>
      </c>
      <c r="IP54" s="1">
        <v>0</v>
      </c>
      <c r="IQ54">
        <v>11823599616</v>
      </c>
      <c r="IR54" s="1">
        <v>43.270196310074503</v>
      </c>
      <c r="IT54">
        <v>0</v>
      </c>
      <c r="IU54" s="1">
        <v>40.023161122659701</v>
      </c>
      <c r="IV54">
        <v>0</v>
      </c>
      <c r="IW54" s="1">
        <v>0</v>
      </c>
      <c r="IX54" s="1">
        <v>35.864910616409396</v>
      </c>
      <c r="IY54">
        <v>0</v>
      </c>
      <c r="IZ54" s="1">
        <v>0.51978131328129495</v>
      </c>
      <c r="JA54" s="1">
        <v>17.0378925400952</v>
      </c>
      <c r="JB54" s="1">
        <v>21.902856016185101</v>
      </c>
      <c r="JC54" s="1">
        <v>2.7288502314266001</v>
      </c>
      <c r="JD54" s="1">
        <v>18.972017934767202</v>
      </c>
      <c r="JE54">
        <v>100</v>
      </c>
      <c r="JF54">
        <v>100</v>
      </c>
      <c r="JG54">
        <v>100</v>
      </c>
      <c r="JH54">
        <v>100</v>
      </c>
    </row>
    <row r="55" spans="1:268" x14ac:dyDescent="0.25">
      <c r="A55" s="1" t="s">
        <v>1305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" t="s">
        <v>269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 s="1" t="s">
        <v>1306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 s="1" t="s">
        <v>269</v>
      </c>
      <c r="CC55">
        <v>0</v>
      </c>
      <c r="CD55">
        <v>0</v>
      </c>
      <c r="CE55">
        <v>0</v>
      </c>
      <c r="CF55" s="1" t="s">
        <v>269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 s="1" t="s">
        <v>1307</v>
      </c>
      <c r="CQ55">
        <v>0</v>
      </c>
      <c r="CR55">
        <v>0</v>
      </c>
      <c r="CS55">
        <v>0</v>
      </c>
      <c r="CT55" s="1" t="s">
        <v>1308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 s="1" t="s">
        <v>1309</v>
      </c>
      <c r="DD55">
        <v>0</v>
      </c>
      <c r="DE55">
        <v>0</v>
      </c>
      <c r="DF55">
        <v>0</v>
      </c>
      <c r="DG55">
        <v>0</v>
      </c>
      <c r="DH55" s="1" t="s">
        <v>269</v>
      </c>
      <c r="DI55">
        <v>0</v>
      </c>
      <c r="DJ55">
        <v>0</v>
      </c>
      <c r="DK55">
        <v>0</v>
      </c>
      <c r="DL55">
        <v>0</v>
      </c>
      <c r="DM55" s="1" t="s">
        <v>1310</v>
      </c>
      <c r="DN55">
        <v>0</v>
      </c>
      <c r="DO55">
        <v>0</v>
      </c>
      <c r="DP55">
        <v>0</v>
      </c>
      <c r="DQ55" s="1" t="s">
        <v>1311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s="1" t="s">
        <v>269</v>
      </c>
      <c r="EF55">
        <v>0</v>
      </c>
      <c r="EG55">
        <v>0</v>
      </c>
      <c r="EH55">
        <v>0</v>
      </c>
      <c r="EI55" s="1" t="s">
        <v>269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54</v>
      </c>
      <c r="IC55" s="1">
        <v>105.00077476522701</v>
      </c>
      <c r="ID55" s="1">
        <v>88.2056927697774</v>
      </c>
      <c r="IE55" s="1">
        <v>67.795830166130102</v>
      </c>
      <c r="IF55" s="1">
        <v>78.722827955472297</v>
      </c>
      <c r="IG55" s="1">
        <v>21.2771720445276</v>
      </c>
      <c r="IH55" s="1">
        <v>21.2771720445276</v>
      </c>
      <c r="II55" s="1">
        <v>0.13076714336092099</v>
      </c>
      <c r="IJ55" s="1">
        <v>2.7461468350782599</v>
      </c>
      <c r="IK55" s="1">
        <v>18.438404899291999</v>
      </c>
      <c r="IL55">
        <v>300130304</v>
      </c>
      <c r="IM55">
        <v>9348336</v>
      </c>
      <c r="IN55">
        <v>9129</v>
      </c>
      <c r="IO55">
        <v>9572696064</v>
      </c>
      <c r="IP55" s="1">
        <v>0</v>
      </c>
      <c r="IQ55">
        <v>11833864192</v>
      </c>
      <c r="IR55" s="1">
        <v>43.3077610198659</v>
      </c>
      <c r="IT55">
        <v>0</v>
      </c>
      <c r="IU55" s="1">
        <v>36.627515828947203</v>
      </c>
      <c r="IV55">
        <v>0</v>
      </c>
      <c r="IW55" s="1">
        <v>0</v>
      </c>
      <c r="IX55" s="1">
        <v>42.383268316353202</v>
      </c>
      <c r="IY55">
        <v>0</v>
      </c>
      <c r="IZ55" s="1">
        <v>0</v>
      </c>
      <c r="JA55" s="1">
        <v>17.518528081206998</v>
      </c>
      <c r="JB55" s="1">
        <v>21.250840967763398</v>
      </c>
      <c r="JC55" s="1">
        <v>2.7470653615717602</v>
      </c>
      <c r="JD55" s="1">
        <v>18.444572145406202</v>
      </c>
      <c r="JE55">
        <v>100</v>
      </c>
      <c r="JF55">
        <v>100</v>
      </c>
      <c r="JG55">
        <v>100</v>
      </c>
      <c r="JH55">
        <v>100</v>
      </c>
    </row>
    <row r="56" spans="1:268" x14ac:dyDescent="0.25">
      <c r="A56" s="1" t="s">
        <v>1312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" t="s">
        <v>269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 s="1" t="s">
        <v>1313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 s="1" t="s">
        <v>269</v>
      </c>
      <c r="CC56">
        <v>0</v>
      </c>
      <c r="CD56">
        <v>0</v>
      </c>
      <c r="CE56">
        <v>0</v>
      </c>
      <c r="CF56" s="1" t="s">
        <v>269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 s="1" t="s">
        <v>1314</v>
      </c>
      <c r="CQ56">
        <v>0</v>
      </c>
      <c r="CR56">
        <v>0</v>
      </c>
      <c r="CS56">
        <v>0</v>
      </c>
      <c r="CT56" s="1" t="s">
        <v>1315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 s="1" t="s">
        <v>1316</v>
      </c>
      <c r="DD56">
        <v>0</v>
      </c>
      <c r="DE56">
        <v>0</v>
      </c>
      <c r="DF56">
        <v>0</v>
      </c>
      <c r="DG56">
        <v>0</v>
      </c>
      <c r="DH56" s="1" t="s">
        <v>269</v>
      </c>
      <c r="DI56">
        <v>0</v>
      </c>
      <c r="DJ56">
        <v>0</v>
      </c>
      <c r="DK56">
        <v>0</v>
      </c>
      <c r="DL56">
        <v>0</v>
      </c>
      <c r="DM56" s="1" t="s">
        <v>1317</v>
      </c>
      <c r="DN56">
        <v>0</v>
      </c>
      <c r="DO56">
        <v>0</v>
      </c>
      <c r="DP56">
        <v>0</v>
      </c>
      <c r="DQ56" s="1" t="s">
        <v>1318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s="1" t="s">
        <v>269</v>
      </c>
      <c r="EF56">
        <v>0</v>
      </c>
      <c r="EG56">
        <v>0</v>
      </c>
      <c r="EH56">
        <v>0</v>
      </c>
      <c r="EI56" s="1" t="s">
        <v>269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55</v>
      </c>
      <c r="IC56" s="1">
        <v>104.999926150069</v>
      </c>
      <c r="ID56" s="1">
        <v>87.899158736799393</v>
      </c>
      <c r="IE56" s="1">
        <v>69.455326712304995</v>
      </c>
      <c r="IF56" s="1">
        <v>80.680258294088702</v>
      </c>
      <c r="IG56" s="1">
        <v>19.319741705911198</v>
      </c>
      <c r="IH56" s="1">
        <v>19.189613922706702</v>
      </c>
      <c r="II56" s="1">
        <v>0.26025889772286698</v>
      </c>
      <c r="IJ56" s="1">
        <v>2.8628478749515298</v>
      </c>
      <c r="IK56" s="1">
        <v>16.786697237467902</v>
      </c>
      <c r="IL56">
        <v>300126208</v>
      </c>
      <c r="IM56">
        <v>9348896</v>
      </c>
      <c r="IN56">
        <v>9129</v>
      </c>
      <c r="IO56">
        <v>9573269504</v>
      </c>
      <c r="IP56" s="1">
        <v>0</v>
      </c>
      <c r="IQ56">
        <v>11814359040</v>
      </c>
      <c r="IR56" s="1">
        <v>43.236379056059803</v>
      </c>
      <c r="IT56">
        <v>0</v>
      </c>
      <c r="IU56" s="1">
        <v>32.2613388573847</v>
      </c>
      <c r="IV56">
        <v>0</v>
      </c>
      <c r="IW56" s="1">
        <v>0</v>
      </c>
      <c r="IX56" s="1">
        <v>43.188566534886</v>
      </c>
      <c r="IY56">
        <v>0</v>
      </c>
      <c r="IZ56" s="1">
        <v>0</v>
      </c>
      <c r="JA56" s="1">
        <v>17.8433593859532</v>
      </c>
      <c r="JB56" s="1">
        <v>19.2165684778595</v>
      </c>
      <c r="JC56" s="1">
        <v>2.8618929631550998</v>
      </c>
      <c r="JD56" s="1">
        <v>16.7810979824899</v>
      </c>
      <c r="JE56">
        <v>100</v>
      </c>
      <c r="JF56">
        <v>100</v>
      </c>
      <c r="JG56">
        <v>100</v>
      </c>
      <c r="JH56">
        <v>100</v>
      </c>
    </row>
    <row r="57" spans="1:268" x14ac:dyDescent="0.25">
      <c r="A57" s="1" t="s">
        <v>1319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" t="s">
        <v>269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 s="1" t="s">
        <v>1320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 s="1" t="s">
        <v>269</v>
      </c>
      <c r="CC57">
        <v>0</v>
      </c>
      <c r="CD57">
        <v>0</v>
      </c>
      <c r="CE57">
        <v>0</v>
      </c>
      <c r="CF57" s="1" t="s">
        <v>269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 s="1" t="s">
        <v>1321</v>
      </c>
      <c r="CQ57">
        <v>0</v>
      </c>
      <c r="CR57">
        <v>0</v>
      </c>
      <c r="CS57">
        <v>0</v>
      </c>
      <c r="CT57" s="1" t="s">
        <v>1322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 s="1" t="s">
        <v>1323</v>
      </c>
      <c r="DD57">
        <v>0</v>
      </c>
      <c r="DE57">
        <v>0</v>
      </c>
      <c r="DF57">
        <v>0</v>
      </c>
      <c r="DG57">
        <v>0</v>
      </c>
      <c r="DH57" s="1" t="s">
        <v>269</v>
      </c>
      <c r="DI57">
        <v>0</v>
      </c>
      <c r="DJ57">
        <v>0</v>
      </c>
      <c r="DK57">
        <v>0</v>
      </c>
      <c r="DL57">
        <v>0</v>
      </c>
      <c r="DM57" s="1" t="s">
        <v>1324</v>
      </c>
      <c r="DN57">
        <v>0</v>
      </c>
      <c r="DO57">
        <v>0</v>
      </c>
      <c r="DP57">
        <v>0</v>
      </c>
      <c r="DQ57" s="1" t="s">
        <v>1325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s="1" t="s">
        <v>269</v>
      </c>
      <c r="EF57">
        <v>0</v>
      </c>
      <c r="EG57">
        <v>0</v>
      </c>
      <c r="EH57">
        <v>0</v>
      </c>
      <c r="EI57" s="1" t="s">
        <v>269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56</v>
      </c>
      <c r="IC57" s="1">
        <v>104.999531292132</v>
      </c>
      <c r="ID57" s="1">
        <v>88.368965581838395</v>
      </c>
      <c r="IE57" s="1">
        <v>67.369703668219699</v>
      </c>
      <c r="IF57" s="1">
        <v>78.527802846280295</v>
      </c>
      <c r="IG57" s="1">
        <v>21.472197153719598</v>
      </c>
      <c r="IH57" s="1">
        <v>21.602857385604501</v>
      </c>
      <c r="II57" s="1">
        <v>0.13066357682970101</v>
      </c>
      <c r="IJ57" s="1">
        <v>3.3972095132904601</v>
      </c>
      <c r="IK57" s="1">
        <v>18.031342801310899</v>
      </c>
      <c r="IL57">
        <v>300126208</v>
      </c>
      <c r="IM57">
        <v>9348896</v>
      </c>
      <c r="IN57">
        <v>9129</v>
      </c>
      <c r="IO57">
        <v>9573269504</v>
      </c>
      <c r="IP57" s="1">
        <v>0</v>
      </c>
      <c r="IQ57">
        <v>11820384256</v>
      </c>
      <c r="IR57" s="1">
        <v>43.258429235606002</v>
      </c>
      <c r="IT57">
        <v>0</v>
      </c>
      <c r="IU57" s="1">
        <v>36.062701284228503</v>
      </c>
      <c r="IV57">
        <v>0</v>
      </c>
      <c r="IW57" s="1">
        <v>0</v>
      </c>
      <c r="IX57" s="1">
        <v>40.766531886519203</v>
      </c>
      <c r="IY57">
        <v>0</v>
      </c>
      <c r="IZ57" s="1">
        <v>0</v>
      </c>
      <c r="JA57" s="1">
        <v>17.361227464135698</v>
      </c>
      <c r="JB57" s="1">
        <v>21.6028232951553</v>
      </c>
      <c r="JC57" s="1">
        <v>3.3972109905432601</v>
      </c>
      <c r="JD57" s="1">
        <v>18.031350642114202</v>
      </c>
      <c r="JE57">
        <v>100</v>
      </c>
      <c r="JF57">
        <v>100</v>
      </c>
      <c r="JG57">
        <v>100</v>
      </c>
      <c r="JH57">
        <v>100</v>
      </c>
    </row>
    <row r="58" spans="1:268" x14ac:dyDescent="0.25">
      <c r="A58" s="1" t="s">
        <v>1326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1" t="s">
        <v>269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 s="1" t="s">
        <v>1327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 s="1" t="s">
        <v>269</v>
      </c>
      <c r="CC58">
        <v>0</v>
      </c>
      <c r="CD58">
        <v>0</v>
      </c>
      <c r="CE58">
        <v>0</v>
      </c>
      <c r="CF58" s="1" t="s">
        <v>269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 s="1" t="s">
        <v>1328</v>
      </c>
      <c r="CQ58">
        <v>0</v>
      </c>
      <c r="CR58">
        <v>0</v>
      </c>
      <c r="CS58">
        <v>0</v>
      </c>
      <c r="CT58" s="1" t="s">
        <v>1329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 s="1" t="s">
        <v>1330</v>
      </c>
      <c r="DD58">
        <v>0</v>
      </c>
      <c r="DE58">
        <v>0</v>
      </c>
      <c r="DF58">
        <v>0</v>
      </c>
      <c r="DG58">
        <v>0</v>
      </c>
      <c r="DH58" s="1" t="s">
        <v>269</v>
      </c>
      <c r="DI58">
        <v>0</v>
      </c>
      <c r="DJ58">
        <v>0</v>
      </c>
      <c r="DK58">
        <v>0</v>
      </c>
      <c r="DL58">
        <v>0</v>
      </c>
      <c r="DM58" s="1" t="s">
        <v>1331</v>
      </c>
      <c r="DN58">
        <v>0</v>
      </c>
      <c r="DO58">
        <v>0</v>
      </c>
      <c r="DP58">
        <v>0</v>
      </c>
      <c r="DQ58" s="1" t="s">
        <v>1332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s="1" t="s">
        <v>269</v>
      </c>
      <c r="EF58">
        <v>0</v>
      </c>
      <c r="EG58">
        <v>0</v>
      </c>
      <c r="EH58">
        <v>0</v>
      </c>
      <c r="EI58" s="1" t="s">
        <v>269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57</v>
      </c>
      <c r="IC58" s="1">
        <v>104.99870222259401</v>
      </c>
      <c r="ID58" s="1">
        <v>88.051429325587705</v>
      </c>
      <c r="IE58" s="1">
        <v>67.6673726772827</v>
      </c>
      <c r="IF58" s="1">
        <v>79.122014377491894</v>
      </c>
      <c r="IG58" s="1">
        <v>20.877985622508</v>
      </c>
      <c r="IH58" s="1">
        <v>20.877985622508</v>
      </c>
      <c r="II58" s="1">
        <v>0.38976194643963602</v>
      </c>
      <c r="IJ58" s="1">
        <v>3.5078708218879302</v>
      </c>
      <c r="IK58" s="1">
        <v>17.1495988149656</v>
      </c>
      <c r="IL58">
        <v>300122112</v>
      </c>
      <c r="IM58">
        <v>9348640</v>
      </c>
      <c r="IN58">
        <v>9129</v>
      </c>
      <c r="IO58">
        <v>9573007360</v>
      </c>
      <c r="IP58" s="1">
        <v>0</v>
      </c>
      <c r="IQ58">
        <v>11820032000</v>
      </c>
      <c r="IR58" s="1">
        <v>43.257140098897999</v>
      </c>
      <c r="IT58">
        <v>0</v>
      </c>
      <c r="IU58" s="1">
        <v>34.830470472444702</v>
      </c>
      <c r="IV58">
        <v>0</v>
      </c>
      <c r="IW58" s="1">
        <v>0</v>
      </c>
      <c r="IX58" s="1">
        <v>41.068763691389996</v>
      </c>
      <c r="IY58">
        <v>0</v>
      </c>
      <c r="IZ58" s="1">
        <v>0</v>
      </c>
      <c r="JA58" s="1">
        <v>17.701621137772801</v>
      </c>
      <c r="JB58" s="1">
        <v>20.851653121086301</v>
      </c>
      <c r="JC58" s="1">
        <v>3.50903827211188</v>
      </c>
      <c r="JD58" s="1">
        <v>17.155306352099601</v>
      </c>
      <c r="JE58">
        <v>100</v>
      </c>
      <c r="JF58">
        <v>100</v>
      </c>
      <c r="JG58">
        <v>100</v>
      </c>
      <c r="JH58">
        <v>100</v>
      </c>
    </row>
    <row r="59" spans="1:268" x14ac:dyDescent="0.25">
      <c r="A59" s="1" t="s">
        <v>1333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1" t="s">
        <v>269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 s="1" t="s">
        <v>1334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 s="1" t="s">
        <v>269</v>
      </c>
      <c r="CC59">
        <v>0</v>
      </c>
      <c r="CD59">
        <v>0</v>
      </c>
      <c r="CE59">
        <v>0</v>
      </c>
      <c r="CF59" s="1" t="s">
        <v>269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 s="1" t="s">
        <v>1335</v>
      </c>
      <c r="CQ59">
        <v>0</v>
      </c>
      <c r="CR59">
        <v>0</v>
      </c>
      <c r="CS59">
        <v>0</v>
      </c>
      <c r="CT59" s="1" t="s">
        <v>1336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 s="1" t="s">
        <v>1337</v>
      </c>
      <c r="DD59">
        <v>0</v>
      </c>
      <c r="DE59">
        <v>0</v>
      </c>
      <c r="DF59">
        <v>0</v>
      </c>
      <c r="DG59">
        <v>0</v>
      </c>
      <c r="DH59" s="1" t="s">
        <v>269</v>
      </c>
      <c r="DI59">
        <v>0</v>
      </c>
      <c r="DJ59">
        <v>0</v>
      </c>
      <c r="DK59">
        <v>0</v>
      </c>
      <c r="DL59">
        <v>0</v>
      </c>
      <c r="DM59" s="1" t="s">
        <v>1338</v>
      </c>
      <c r="DN59">
        <v>0</v>
      </c>
      <c r="DO59">
        <v>0</v>
      </c>
      <c r="DP59">
        <v>0</v>
      </c>
      <c r="DQ59" s="1" t="s">
        <v>1339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s="1" t="s">
        <v>269</v>
      </c>
      <c r="EF59">
        <v>0</v>
      </c>
      <c r="EG59">
        <v>0</v>
      </c>
      <c r="EH59">
        <v>0</v>
      </c>
      <c r="EI59" s="1" t="s">
        <v>269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58</v>
      </c>
      <c r="IC59" s="1">
        <v>105.001018143861</v>
      </c>
      <c r="ID59" s="1">
        <v>88.425488532400095</v>
      </c>
      <c r="IE59" s="1">
        <v>67.659249968379697</v>
      </c>
      <c r="IF59" s="1">
        <v>79.001018360697103</v>
      </c>
      <c r="IG59" s="1">
        <v>20.998981639302801</v>
      </c>
      <c r="IH59" s="1">
        <v>20.998981639302801</v>
      </c>
      <c r="II59" s="1">
        <v>0.514664614727669</v>
      </c>
      <c r="IJ59" s="1">
        <v>3.3453199957298398</v>
      </c>
      <c r="IK59" s="1">
        <v>17.755929208104501</v>
      </c>
      <c r="IL59">
        <v>300359680</v>
      </c>
      <c r="IM59">
        <v>9348840</v>
      </c>
      <c r="IN59">
        <v>9129</v>
      </c>
      <c r="IO59">
        <v>9573212160</v>
      </c>
      <c r="IP59" s="1">
        <v>0</v>
      </c>
      <c r="IQ59">
        <v>11819380736</v>
      </c>
      <c r="IR59" s="1">
        <v>43.254756704730603</v>
      </c>
      <c r="IT59">
        <v>0</v>
      </c>
      <c r="IU59" s="1">
        <v>31.384209168308299</v>
      </c>
      <c r="IV59">
        <v>0</v>
      </c>
      <c r="IW59" s="1">
        <v>0</v>
      </c>
      <c r="IX59" s="1">
        <v>44.761085207259399</v>
      </c>
      <c r="IY59">
        <v>0</v>
      </c>
      <c r="IZ59" s="1">
        <v>0</v>
      </c>
      <c r="JA59" s="1">
        <v>17.288794850319199</v>
      </c>
      <c r="JB59" s="1">
        <v>20.896359685279698</v>
      </c>
      <c r="JC59" s="1">
        <v>3.34421900973777</v>
      </c>
      <c r="JD59" s="1">
        <v>17.7500855132235</v>
      </c>
      <c r="JE59">
        <v>100</v>
      </c>
      <c r="JF59">
        <v>100</v>
      </c>
      <c r="JG59">
        <v>100</v>
      </c>
      <c r="JH59">
        <v>100</v>
      </c>
    </row>
    <row r="60" spans="1:268" x14ac:dyDescent="0.25">
      <c r="A60" s="1" t="s">
        <v>1340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1" t="s">
        <v>269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 s="1" t="s">
        <v>1341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 s="1" t="s">
        <v>269</v>
      </c>
      <c r="CC60">
        <v>0</v>
      </c>
      <c r="CD60">
        <v>0</v>
      </c>
      <c r="CE60">
        <v>0</v>
      </c>
      <c r="CF60" s="1" t="s">
        <v>269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 s="1" t="s">
        <v>1342</v>
      </c>
      <c r="CQ60">
        <v>0</v>
      </c>
      <c r="CR60">
        <v>0</v>
      </c>
      <c r="CS60">
        <v>0</v>
      </c>
      <c r="CT60" s="1" t="s">
        <v>1343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 s="1" t="s">
        <v>269</v>
      </c>
      <c r="DD60">
        <v>0</v>
      </c>
      <c r="DE60">
        <v>0</v>
      </c>
      <c r="DF60">
        <v>0</v>
      </c>
      <c r="DG60">
        <v>0</v>
      </c>
      <c r="DH60" s="1" t="s">
        <v>269</v>
      </c>
      <c r="DI60">
        <v>0</v>
      </c>
      <c r="DJ60">
        <v>0</v>
      </c>
      <c r="DK60">
        <v>0</v>
      </c>
      <c r="DL60">
        <v>0</v>
      </c>
      <c r="DM60" s="1" t="s">
        <v>1344</v>
      </c>
      <c r="DN60">
        <v>0</v>
      </c>
      <c r="DO60">
        <v>0</v>
      </c>
      <c r="DP60">
        <v>0</v>
      </c>
      <c r="DQ60" s="1" t="s">
        <v>1345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s="1" t="s">
        <v>269</v>
      </c>
      <c r="EF60">
        <v>0</v>
      </c>
      <c r="EG60">
        <v>0</v>
      </c>
      <c r="EH60">
        <v>0</v>
      </c>
      <c r="EI60" s="1" t="s">
        <v>269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59</v>
      </c>
      <c r="IC60" s="1">
        <v>105.00004987601299</v>
      </c>
      <c r="ID60" s="1">
        <v>88.520133453942805</v>
      </c>
      <c r="IE60" s="1">
        <v>66.064105439180693</v>
      </c>
      <c r="IF60" s="1">
        <v>77.511765744108004</v>
      </c>
      <c r="IG60" s="1">
        <v>22.4882342558919</v>
      </c>
      <c r="IH60" s="1">
        <v>22.4882342558919</v>
      </c>
      <c r="II60" s="1">
        <v>0.26319785204948798</v>
      </c>
      <c r="IJ60" s="1">
        <v>3.8163705391838301</v>
      </c>
      <c r="IK60" s="1">
        <v>18.6870474955136</v>
      </c>
      <c r="IL60">
        <v>300355584</v>
      </c>
      <c r="IM60">
        <v>9348560</v>
      </c>
      <c r="IN60">
        <v>9129</v>
      </c>
      <c r="IO60">
        <v>9572925440</v>
      </c>
      <c r="IP60" s="1">
        <v>0</v>
      </c>
      <c r="IQ60">
        <v>11820077056</v>
      </c>
      <c r="IR60" s="1">
        <v>43.257304989559799</v>
      </c>
      <c r="IT60">
        <v>0</v>
      </c>
      <c r="IU60" s="1">
        <v>39.492976072050404</v>
      </c>
      <c r="IV60">
        <v>0</v>
      </c>
      <c r="IW60" s="1">
        <v>0</v>
      </c>
      <c r="IX60" s="1">
        <v>42.125841143520397</v>
      </c>
      <c r="IY60">
        <v>0</v>
      </c>
      <c r="IZ60" s="1">
        <v>0</v>
      </c>
      <c r="JA60" s="1">
        <v>17.220208082782801</v>
      </c>
      <c r="JB60" s="1">
        <v>22.593766898781102</v>
      </c>
      <c r="JC60" s="1">
        <v>3.8176560386651799</v>
      </c>
      <c r="JD60" s="1">
        <v>18.693342007437099</v>
      </c>
      <c r="JE60">
        <v>100</v>
      </c>
      <c r="JF60">
        <v>100</v>
      </c>
      <c r="JG60">
        <v>100</v>
      </c>
      <c r="JH60">
        <v>100</v>
      </c>
    </row>
    <row r="61" spans="1:268" x14ac:dyDescent="0.25">
      <c r="A61" s="1" t="s">
        <v>1346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 t="s">
        <v>269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 s="1" t="s">
        <v>1347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 s="1" t="s">
        <v>269</v>
      </c>
      <c r="CC61">
        <v>0</v>
      </c>
      <c r="CD61">
        <v>0</v>
      </c>
      <c r="CE61">
        <v>0</v>
      </c>
      <c r="CF61" s="1" t="s">
        <v>269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 s="1" t="s">
        <v>1348</v>
      </c>
      <c r="CQ61">
        <v>0</v>
      </c>
      <c r="CR61">
        <v>0</v>
      </c>
      <c r="CS61">
        <v>0</v>
      </c>
      <c r="CT61" s="1" t="s">
        <v>1349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 s="1" t="s">
        <v>269</v>
      </c>
      <c r="DD61">
        <v>0</v>
      </c>
      <c r="DE61">
        <v>0</v>
      </c>
      <c r="DF61">
        <v>0</v>
      </c>
      <c r="DG61">
        <v>0</v>
      </c>
      <c r="DH61" s="1" t="s">
        <v>269</v>
      </c>
      <c r="DI61">
        <v>0</v>
      </c>
      <c r="DJ61">
        <v>0</v>
      </c>
      <c r="DK61">
        <v>0</v>
      </c>
      <c r="DL61">
        <v>0</v>
      </c>
      <c r="DM61" s="1" t="s">
        <v>1350</v>
      </c>
      <c r="DN61">
        <v>0</v>
      </c>
      <c r="DO61">
        <v>0</v>
      </c>
      <c r="DP61">
        <v>0</v>
      </c>
      <c r="DQ61" s="1" t="s">
        <v>1351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s="1" t="s">
        <v>269</v>
      </c>
      <c r="EF61">
        <v>0</v>
      </c>
      <c r="EG61">
        <v>0</v>
      </c>
      <c r="EH61">
        <v>0</v>
      </c>
      <c r="EI61" s="1" t="s">
        <v>269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60</v>
      </c>
      <c r="IC61" s="1">
        <v>105.00030343376299</v>
      </c>
      <c r="ID61" s="1">
        <v>88.043457342227597</v>
      </c>
      <c r="IE61" s="1">
        <v>69.608495069763606</v>
      </c>
      <c r="IF61" s="1">
        <v>80.869159139283795</v>
      </c>
      <c r="IG61" s="1">
        <v>19.130840860716098</v>
      </c>
      <c r="IH61" s="1">
        <v>19.130840860716098</v>
      </c>
      <c r="II61" s="1">
        <v>0.13022575297525099</v>
      </c>
      <c r="IJ61" s="1">
        <v>2.3440335499250802</v>
      </c>
      <c r="IK61" s="1">
        <v>17.059356946878601</v>
      </c>
      <c r="IL61">
        <v>300617728</v>
      </c>
      <c r="IM61">
        <v>9349380</v>
      </c>
      <c r="IN61">
        <v>9130</v>
      </c>
      <c r="IO61">
        <v>9573765120</v>
      </c>
      <c r="IP61" s="1">
        <v>0</v>
      </c>
      <c r="IQ61">
        <v>11818504192</v>
      </c>
      <c r="IR61" s="1">
        <v>43.251548857253802</v>
      </c>
      <c r="IT61">
        <v>0</v>
      </c>
      <c r="IU61" s="1">
        <v>39.588122176512599</v>
      </c>
      <c r="IV61">
        <v>0</v>
      </c>
      <c r="IW61" s="1">
        <v>0</v>
      </c>
      <c r="IX61" s="1">
        <v>34.3791587322346</v>
      </c>
      <c r="IY61">
        <v>0</v>
      </c>
      <c r="IZ61" s="1">
        <v>0</v>
      </c>
      <c r="JA61" s="1">
        <v>17.708495471002099</v>
      </c>
      <c r="JB61" s="1">
        <v>19.130840860716098</v>
      </c>
      <c r="JC61" s="1">
        <v>2.3440335499250802</v>
      </c>
      <c r="JD61" s="1">
        <v>17.059356946878601</v>
      </c>
      <c r="JE61">
        <v>100</v>
      </c>
      <c r="JF61">
        <v>100</v>
      </c>
      <c r="JG61">
        <v>100</v>
      </c>
      <c r="JH61">
        <v>100</v>
      </c>
    </row>
    <row r="62" spans="1:268" x14ac:dyDescent="0.25">
      <c r="A62" s="1" t="s">
        <v>1352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 t="s">
        <v>269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 s="1" t="s">
        <v>1353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 s="1" t="s">
        <v>269</v>
      </c>
      <c r="CC62">
        <v>0</v>
      </c>
      <c r="CD62">
        <v>0</v>
      </c>
      <c r="CE62">
        <v>0</v>
      </c>
      <c r="CF62" s="1" t="s">
        <v>269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 s="1" t="s">
        <v>1354</v>
      </c>
      <c r="CQ62">
        <v>0</v>
      </c>
      <c r="CR62">
        <v>0</v>
      </c>
      <c r="CS62">
        <v>0</v>
      </c>
      <c r="CT62" s="1" t="s">
        <v>1355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 s="1" t="s">
        <v>269</v>
      </c>
      <c r="DD62">
        <v>0</v>
      </c>
      <c r="DE62">
        <v>0</v>
      </c>
      <c r="DF62">
        <v>0</v>
      </c>
      <c r="DG62">
        <v>0</v>
      </c>
      <c r="DH62" s="1" t="s">
        <v>269</v>
      </c>
      <c r="DI62">
        <v>0</v>
      </c>
      <c r="DJ62">
        <v>0</v>
      </c>
      <c r="DK62">
        <v>0</v>
      </c>
      <c r="DL62">
        <v>0</v>
      </c>
      <c r="DM62" s="1" t="s">
        <v>1356</v>
      </c>
      <c r="DN62">
        <v>0</v>
      </c>
      <c r="DO62">
        <v>0</v>
      </c>
      <c r="DP62">
        <v>0</v>
      </c>
      <c r="DQ62" s="1" t="s">
        <v>1357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s="1" t="s">
        <v>269</v>
      </c>
      <c r="EF62">
        <v>0</v>
      </c>
      <c r="EG62">
        <v>0</v>
      </c>
      <c r="EH62">
        <v>0</v>
      </c>
      <c r="EI62" s="1" t="s">
        <v>269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61</v>
      </c>
      <c r="IC62" s="1">
        <v>104.99975387754399</v>
      </c>
      <c r="ID62" s="1">
        <v>88.193376577611005</v>
      </c>
      <c r="IE62" s="1">
        <v>69.004828563502301</v>
      </c>
      <c r="IF62" s="1">
        <v>79.244266418407705</v>
      </c>
      <c r="IG62" s="1">
        <v>20.755733581592199</v>
      </c>
      <c r="IH62" s="1">
        <v>20.755733581592199</v>
      </c>
      <c r="II62" s="1">
        <v>0.39229667479969099</v>
      </c>
      <c r="IJ62" s="1">
        <v>3.26915123124353</v>
      </c>
      <c r="IK62" s="1">
        <v>17.3918917810587</v>
      </c>
      <c r="IL62">
        <v>300617728</v>
      </c>
      <c r="IM62">
        <v>9349344</v>
      </c>
      <c r="IN62">
        <v>9130</v>
      </c>
      <c r="IO62">
        <v>9573728256</v>
      </c>
      <c r="IP62" s="1">
        <v>0</v>
      </c>
      <c r="IQ62">
        <v>11818344448</v>
      </c>
      <c r="IR62" s="1">
        <v>43.250964242790502</v>
      </c>
      <c r="IT62">
        <v>0</v>
      </c>
      <c r="IU62" s="1">
        <v>38.183705930981901</v>
      </c>
      <c r="IV62">
        <v>0</v>
      </c>
      <c r="IW62" s="1">
        <v>0</v>
      </c>
      <c r="IX62" s="1">
        <v>37.6606414661739</v>
      </c>
      <c r="IY62">
        <v>0</v>
      </c>
      <c r="IZ62" s="1">
        <v>0</v>
      </c>
      <c r="JA62" s="1">
        <v>17.551619767451299</v>
      </c>
      <c r="JB62" s="1">
        <v>20.755733581592199</v>
      </c>
      <c r="JC62" s="1">
        <v>3.26915123124353</v>
      </c>
      <c r="JD62" s="1">
        <v>17.3918917810587</v>
      </c>
      <c r="JE62">
        <v>100</v>
      </c>
      <c r="JF62">
        <v>100</v>
      </c>
      <c r="JG62">
        <v>100</v>
      </c>
      <c r="JH62">
        <v>100</v>
      </c>
    </row>
    <row r="63" spans="1:268" x14ac:dyDescent="0.25">
      <c r="A63" s="1" t="s">
        <v>1358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1" t="s">
        <v>269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 s="1" t="s">
        <v>1359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 s="1" t="s">
        <v>269</v>
      </c>
      <c r="CC63">
        <v>0</v>
      </c>
      <c r="CD63">
        <v>0</v>
      </c>
      <c r="CE63">
        <v>0</v>
      </c>
      <c r="CF63" s="1" t="s">
        <v>269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 s="1" t="s">
        <v>1360</v>
      </c>
      <c r="CQ63">
        <v>0</v>
      </c>
      <c r="CR63">
        <v>0</v>
      </c>
      <c r="CS63">
        <v>0</v>
      </c>
      <c r="CT63" s="1" t="s">
        <v>1361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 s="1" t="s">
        <v>1362</v>
      </c>
      <c r="DD63">
        <v>0</v>
      </c>
      <c r="DE63">
        <v>0</v>
      </c>
      <c r="DF63">
        <v>0</v>
      </c>
      <c r="DG63">
        <v>0</v>
      </c>
      <c r="DH63" s="1" t="s">
        <v>269</v>
      </c>
      <c r="DI63">
        <v>0</v>
      </c>
      <c r="DJ63">
        <v>0</v>
      </c>
      <c r="DK63">
        <v>0</v>
      </c>
      <c r="DL63">
        <v>0</v>
      </c>
      <c r="DM63" s="1" t="s">
        <v>1363</v>
      </c>
      <c r="DN63">
        <v>0</v>
      </c>
      <c r="DO63">
        <v>0</v>
      </c>
      <c r="DP63">
        <v>0</v>
      </c>
      <c r="DQ63" s="1" t="s">
        <v>1364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s="1" t="s">
        <v>269</v>
      </c>
      <c r="EF63">
        <v>0</v>
      </c>
      <c r="EG63">
        <v>0</v>
      </c>
      <c r="EH63">
        <v>0</v>
      </c>
      <c r="EI63" s="1" t="s">
        <v>269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62</v>
      </c>
      <c r="IC63" s="1">
        <v>105.000350274943</v>
      </c>
      <c r="ID63" s="1">
        <v>87.850487740013804</v>
      </c>
      <c r="IE63" s="1">
        <v>68.483725333758798</v>
      </c>
      <c r="IF63" s="1">
        <v>79.86517880708</v>
      </c>
      <c r="IG63" s="1">
        <v>20.134821192919901</v>
      </c>
      <c r="IH63" s="1">
        <v>20.134821192919901</v>
      </c>
      <c r="II63" s="1">
        <v>0.38958790842642899</v>
      </c>
      <c r="IJ63" s="1">
        <v>3.2465537138328</v>
      </c>
      <c r="IK63" s="1">
        <v>16.622346504182499</v>
      </c>
      <c r="IL63">
        <v>300609536</v>
      </c>
      <c r="IM63">
        <v>9349612</v>
      </c>
      <c r="IN63">
        <v>9130</v>
      </c>
      <c r="IO63">
        <v>9574002688</v>
      </c>
      <c r="IP63" s="1">
        <v>0</v>
      </c>
      <c r="IQ63">
        <v>11817246720</v>
      </c>
      <c r="IR63" s="1">
        <v>43.246946959580903</v>
      </c>
      <c r="IT63">
        <v>0</v>
      </c>
      <c r="IU63" s="1">
        <v>37.387840218129597</v>
      </c>
      <c r="IV63">
        <v>0</v>
      </c>
      <c r="IW63" s="1">
        <v>0</v>
      </c>
      <c r="IX63" s="1">
        <v>37.387840218129597</v>
      </c>
      <c r="IY63">
        <v>0</v>
      </c>
      <c r="IZ63" s="1">
        <v>0</v>
      </c>
      <c r="JA63" s="1">
        <v>17.885206170010498</v>
      </c>
      <c r="JB63" s="1">
        <v>20.161384529217401</v>
      </c>
      <c r="JC63" s="1">
        <v>3.2454739028388699</v>
      </c>
      <c r="JD63" s="1">
        <v>16.616817874724202</v>
      </c>
      <c r="JE63">
        <v>100</v>
      </c>
      <c r="JF63">
        <v>100</v>
      </c>
      <c r="JG63">
        <v>100</v>
      </c>
      <c r="JH63">
        <v>100</v>
      </c>
    </row>
    <row r="64" spans="1:268" x14ac:dyDescent="0.25">
      <c r="A64" s="1" t="s">
        <v>1365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1" t="s">
        <v>269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 s="1" t="s">
        <v>1366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 s="1" t="s">
        <v>269</v>
      </c>
      <c r="CC64">
        <v>0</v>
      </c>
      <c r="CD64">
        <v>0</v>
      </c>
      <c r="CE64">
        <v>0</v>
      </c>
      <c r="CF64" s="1" t="s">
        <v>269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 s="1" t="s">
        <v>1367</v>
      </c>
      <c r="CQ64">
        <v>0</v>
      </c>
      <c r="CR64">
        <v>0</v>
      </c>
      <c r="CS64">
        <v>0</v>
      </c>
      <c r="CT64" s="1" t="s">
        <v>1368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 s="1" t="s">
        <v>1369</v>
      </c>
      <c r="DD64">
        <v>0</v>
      </c>
      <c r="DE64">
        <v>0</v>
      </c>
      <c r="DF64">
        <v>0</v>
      </c>
      <c r="DG64">
        <v>0</v>
      </c>
      <c r="DH64" s="1" t="s">
        <v>269</v>
      </c>
      <c r="DI64">
        <v>0</v>
      </c>
      <c r="DJ64">
        <v>0</v>
      </c>
      <c r="DK64">
        <v>0</v>
      </c>
      <c r="DL64">
        <v>0</v>
      </c>
      <c r="DM64" s="1" t="s">
        <v>1370</v>
      </c>
      <c r="DN64">
        <v>0</v>
      </c>
      <c r="DO64">
        <v>0</v>
      </c>
      <c r="DP64">
        <v>0</v>
      </c>
      <c r="DQ64" s="1" t="s">
        <v>1371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s="1" t="s">
        <v>269</v>
      </c>
      <c r="EF64">
        <v>0</v>
      </c>
      <c r="EG64">
        <v>0</v>
      </c>
      <c r="EH64">
        <v>0</v>
      </c>
      <c r="EI64" s="1" t="s">
        <v>269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63</v>
      </c>
      <c r="IC64" s="1">
        <v>104.999358020607</v>
      </c>
      <c r="ID64" s="1">
        <v>88.595506156584605</v>
      </c>
      <c r="IE64" s="1">
        <v>67.226872195076197</v>
      </c>
      <c r="IF64" s="1">
        <v>78.663606817988097</v>
      </c>
      <c r="IG64" s="1">
        <v>21.3363931820118</v>
      </c>
      <c r="IH64" s="1">
        <v>21.3363931820118</v>
      </c>
      <c r="II64" s="1">
        <v>0.26004497571471102</v>
      </c>
      <c r="IJ64" s="1">
        <v>2.6004497571471101</v>
      </c>
      <c r="IK64" s="1">
        <v>18.983283227173899</v>
      </c>
      <c r="IL64">
        <v>300605440</v>
      </c>
      <c r="IM64">
        <v>9349556</v>
      </c>
      <c r="IN64">
        <v>9130</v>
      </c>
      <c r="IO64">
        <v>9573945344</v>
      </c>
      <c r="IP64" s="1">
        <v>0</v>
      </c>
      <c r="IQ64">
        <v>11817005056</v>
      </c>
      <c r="IR64" s="1">
        <v>43.246062552380799</v>
      </c>
      <c r="IT64">
        <v>0</v>
      </c>
      <c r="IU64" s="1">
        <v>35.377901920269203</v>
      </c>
      <c r="IV64">
        <v>0</v>
      </c>
      <c r="IW64" s="1">
        <v>0</v>
      </c>
      <c r="IX64" s="1">
        <v>44.222377400336498</v>
      </c>
      <c r="IY64">
        <v>0</v>
      </c>
      <c r="IZ64" s="1">
        <v>0.52026326353337105</v>
      </c>
      <c r="JA64" s="1">
        <v>17.133319783735601</v>
      </c>
      <c r="JB64" s="1">
        <v>21.180115574694199</v>
      </c>
      <c r="JC64" s="1">
        <v>2.6013163176668499</v>
      </c>
      <c r="JD64" s="1">
        <v>18.989609118968001</v>
      </c>
      <c r="JE64">
        <v>100</v>
      </c>
      <c r="JF64">
        <v>100</v>
      </c>
      <c r="JG64">
        <v>100</v>
      </c>
      <c r="JH64">
        <v>100</v>
      </c>
    </row>
    <row r="65" spans="1:268" x14ac:dyDescent="0.25">
      <c r="A65" s="1" t="s">
        <v>1372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" t="s">
        <v>269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 s="1" t="s">
        <v>1373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 s="1" t="s">
        <v>269</v>
      </c>
      <c r="CC65">
        <v>0</v>
      </c>
      <c r="CD65">
        <v>0</v>
      </c>
      <c r="CE65">
        <v>0</v>
      </c>
      <c r="CF65" s="1" t="s">
        <v>269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 s="1" t="s">
        <v>1374</v>
      </c>
      <c r="CQ65">
        <v>0</v>
      </c>
      <c r="CR65">
        <v>0</v>
      </c>
      <c r="CS65">
        <v>0</v>
      </c>
      <c r="CT65" s="1" t="s">
        <v>1375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 s="1" t="s">
        <v>1376</v>
      </c>
      <c r="DD65">
        <v>0</v>
      </c>
      <c r="DE65">
        <v>0</v>
      </c>
      <c r="DF65">
        <v>0</v>
      </c>
      <c r="DG65">
        <v>0</v>
      </c>
      <c r="DH65" s="1" t="s">
        <v>269</v>
      </c>
      <c r="DI65">
        <v>0</v>
      </c>
      <c r="DJ65">
        <v>0</v>
      </c>
      <c r="DK65">
        <v>0</v>
      </c>
      <c r="DL65">
        <v>0</v>
      </c>
      <c r="DM65" s="1" t="s">
        <v>1377</v>
      </c>
      <c r="DN65">
        <v>0</v>
      </c>
      <c r="DO65">
        <v>0</v>
      </c>
      <c r="DP65">
        <v>0</v>
      </c>
      <c r="DQ65" s="1" t="s">
        <v>1378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s="1" t="s">
        <v>269</v>
      </c>
      <c r="EF65">
        <v>0</v>
      </c>
      <c r="EG65">
        <v>0</v>
      </c>
      <c r="EH65">
        <v>0</v>
      </c>
      <c r="EI65" s="1" t="s">
        <v>269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64</v>
      </c>
      <c r="IC65" s="1">
        <v>105.000187585764</v>
      </c>
      <c r="ID65" s="1">
        <v>88.060278082646093</v>
      </c>
      <c r="IE65" s="1">
        <v>68.214489053002296</v>
      </c>
      <c r="IF65" s="1">
        <v>79.679125723886401</v>
      </c>
      <c r="IG65" s="1">
        <v>20.3208742761135</v>
      </c>
      <c r="IH65" s="1">
        <v>20.3208742761135</v>
      </c>
      <c r="II65" s="1">
        <v>0.130192983384112</v>
      </c>
      <c r="IJ65" s="1">
        <v>2.6038929975126202</v>
      </c>
      <c r="IK65" s="1">
        <v>17.576279399701701</v>
      </c>
      <c r="IL65">
        <v>300716032</v>
      </c>
      <c r="IM65">
        <v>9350028</v>
      </c>
      <c r="IN65">
        <v>9130</v>
      </c>
      <c r="IO65">
        <v>9574428672</v>
      </c>
      <c r="IP65" s="1">
        <v>0.33330956836110898</v>
      </c>
      <c r="IQ65">
        <v>11817865216</v>
      </c>
      <c r="IR65" s="1">
        <v>43.249210422683703</v>
      </c>
      <c r="IT65">
        <v>0</v>
      </c>
      <c r="IU65" s="1">
        <v>27.601265773633799</v>
      </c>
      <c r="IV65">
        <v>0</v>
      </c>
      <c r="IW65" s="1">
        <v>0</v>
      </c>
      <c r="IX65" s="1">
        <v>46.349295355724699</v>
      </c>
      <c r="IY65">
        <v>0</v>
      </c>
      <c r="IZ65" s="1">
        <v>0</v>
      </c>
      <c r="JA65" s="1">
        <v>17.693930367918298</v>
      </c>
      <c r="JB65" s="1">
        <v>20.451067259497599</v>
      </c>
      <c r="JC65" s="1">
        <v>2.6038929975126202</v>
      </c>
      <c r="JD65" s="1">
        <v>17.576279399701701</v>
      </c>
      <c r="JE65">
        <v>100</v>
      </c>
      <c r="JF65">
        <v>100</v>
      </c>
      <c r="JG65">
        <v>100</v>
      </c>
      <c r="JH65">
        <v>100</v>
      </c>
    </row>
    <row r="66" spans="1:268" x14ac:dyDescent="0.25">
      <c r="A66" s="1" t="s">
        <v>1379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" t="s">
        <v>269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 s="1" t="s">
        <v>1380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 s="1" t="s">
        <v>269</v>
      </c>
      <c r="CC66">
        <v>0</v>
      </c>
      <c r="CD66">
        <v>0</v>
      </c>
      <c r="CE66">
        <v>0</v>
      </c>
      <c r="CF66" s="1" t="s">
        <v>269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 s="1" t="s">
        <v>1381</v>
      </c>
      <c r="CQ66">
        <v>0</v>
      </c>
      <c r="CR66">
        <v>0</v>
      </c>
      <c r="CS66">
        <v>0</v>
      </c>
      <c r="CT66" s="1" t="s">
        <v>1382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 s="1" t="s">
        <v>269</v>
      </c>
      <c r="DD66">
        <v>0</v>
      </c>
      <c r="DE66">
        <v>0</v>
      </c>
      <c r="DF66">
        <v>0</v>
      </c>
      <c r="DG66">
        <v>0</v>
      </c>
      <c r="DH66" s="1" t="s">
        <v>269</v>
      </c>
      <c r="DI66">
        <v>0</v>
      </c>
      <c r="DJ66">
        <v>0</v>
      </c>
      <c r="DK66">
        <v>0</v>
      </c>
      <c r="DL66">
        <v>0</v>
      </c>
      <c r="DM66" s="1" t="s">
        <v>1383</v>
      </c>
      <c r="DN66">
        <v>0</v>
      </c>
      <c r="DO66">
        <v>0</v>
      </c>
      <c r="DP66">
        <v>0</v>
      </c>
      <c r="DQ66" s="1" t="s">
        <v>1384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s="1" t="s">
        <v>269</v>
      </c>
      <c r="EF66">
        <v>0</v>
      </c>
      <c r="EG66">
        <v>0</v>
      </c>
      <c r="EH66">
        <v>0</v>
      </c>
      <c r="EI66" s="1" t="s">
        <v>269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65</v>
      </c>
      <c r="IC66" s="1">
        <v>105.000761075653</v>
      </c>
      <c r="ID66" s="1">
        <v>87.988057142430904</v>
      </c>
      <c r="IE66" s="1">
        <v>68.157374521406496</v>
      </c>
      <c r="IF66" s="1">
        <v>80.394909955036596</v>
      </c>
      <c r="IG66" s="1">
        <v>19.605090044963301</v>
      </c>
      <c r="IH66" s="1">
        <v>19.605090044963301</v>
      </c>
      <c r="II66" s="1">
        <v>0.26017770211985902</v>
      </c>
      <c r="IJ66" s="1">
        <v>2.8619547233184499</v>
      </c>
      <c r="IK66" s="1">
        <v>16.9115506377908</v>
      </c>
      <c r="IL66">
        <v>299929600</v>
      </c>
      <c r="IM66">
        <v>9350468</v>
      </c>
      <c r="IN66">
        <v>9131</v>
      </c>
      <c r="IO66">
        <v>9574879232</v>
      </c>
      <c r="IP66" s="1">
        <v>0</v>
      </c>
      <c r="IQ66">
        <v>11817865216</v>
      </c>
      <c r="IR66" s="1">
        <v>43.249210422683703</v>
      </c>
      <c r="IT66">
        <v>0</v>
      </c>
      <c r="IU66" s="1">
        <v>34.343456679821401</v>
      </c>
      <c r="IV66">
        <v>0</v>
      </c>
      <c r="IW66" s="1">
        <v>0</v>
      </c>
      <c r="IX66" s="1">
        <v>38.506299913739198</v>
      </c>
      <c r="IY66">
        <v>0</v>
      </c>
      <c r="IZ66" s="1">
        <v>0</v>
      </c>
      <c r="JA66" s="1">
        <v>17.775613691344901</v>
      </c>
      <c r="JB66" s="1">
        <v>19.605090044963301</v>
      </c>
      <c r="JC66" s="1">
        <v>2.8619547233184499</v>
      </c>
      <c r="JD66" s="1">
        <v>16.9115506377908</v>
      </c>
      <c r="JE66">
        <v>100</v>
      </c>
      <c r="JF66">
        <v>100</v>
      </c>
      <c r="JG66">
        <v>100</v>
      </c>
      <c r="JH66">
        <v>100</v>
      </c>
    </row>
    <row r="67" spans="1:268" x14ac:dyDescent="0.25">
      <c r="A67" s="1" t="s">
        <v>1385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" t="s">
        <v>269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 s="1" t="s">
        <v>1386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 s="1" t="s">
        <v>269</v>
      </c>
      <c r="CC67">
        <v>0</v>
      </c>
      <c r="CD67">
        <v>0</v>
      </c>
      <c r="CE67">
        <v>0</v>
      </c>
      <c r="CF67" s="1" t="s">
        <v>269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 s="1" t="s">
        <v>1387</v>
      </c>
      <c r="CQ67">
        <v>0</v>
      </c>
      <c r="CR67">
        <v>0</v>
      </c>
      <c r="CS67">
        <v>0</v>
      </c>
      <c r="CT67" s="1" t="s">
        <v>1388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 s="1" t="s">
        <v>1389</v>
      </c>
      <c r="DD67">
        <v>0</v>
      </c>
      <c r="DE67">
        <v>0</v>
      </c>
      <c r="DF67">
        <v>0</v>
      </c>
      <c r="DG67">
        <v>0</v>
      </c>
      <c r="DH67" s="1" t="s">
        <v>269</v>
      </c>
      <c r="DI67">
        <v>0</v>
      </c>
      <c r="DJ67">
        <v>0</v>
      </c>
      <c r="DK67">
        <v>0</v>
      </c>
      <c r="DL67">
        <v>0</v>
      </c>
      <c r="DM67" s="1" t="s">
        <v>1390</v>
      </c>
      <c r="DN67">
        <v>0</v>
      </c>
      <c r="DO67">
        <v>0</v>
      </c>
      <c r="DP67">
        <v>0</v>
      </c>
      <c r="DQ67" s="1" t="s">
        <v>1391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s="1" t="s">
        <v>269</v>
      </c>
      <c r="EF67">
        <v>0</v>
      </c>
      <c r="EG67">
        <v>0</v>
      </c>
      <c r="EH67">
        <v>0</v>
      </c>
      <c r="EI67" s="1" t="s">
        <v>269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66</v>
      </c>
      <c r="IC67" s="1">
        <v>104.999288716046</v>
      </c>
      <c r="ID67" s="1">
        <v>88.356479601245397</v>
      </c>
      <c r="IE67" s="1">
        <v>68.192438395473502</v>
      </c>
      <c r="IF67" s="1">
        <v>79.499425018509797</v>
      </c>
      <c r="IG67" s="1">
        <v>20.5005749814901</v>
      </c>
      <c r="IH67" s="1">
        <v>20.5005749814901</v>
      </c>
      <c r="II67" s="1">
        <v>0.130115293415099</v>
      </c>
      <c r="IJ67" s="1">
        <v>3.5130662894834201</v>
      </c>
      <c r="IK67" s="1">
        <v>16.914771634886002</v>
      </c>
      <c r="IL67">
        <v>299405312</v>
      </c>
      <c r="IM67">
        <v>9351468</v>
      </c>
      <c r="IN67">
        <v>9132</v>
      </c>
      <c r="IO67">
        <v>9575903232</v>
      </c>
      <c r="IP67" s="1">
        <v>0</v>
      </c>
      <c r="IQ67">
        <v>11816951808</v>
      </c>
      <c r="IR67" s="1">
        <v>43.245867673131997</v>
      </c>
      <c r="IT67">
        <v>0</v>
      </c>
      <c r="IU67" s="1">
        <v>33.309088757929302</v>
      </c>
      <c r="IV67">
        <v>0</v>
      </c>
      <c r="IW67" s="1">
        <v>0</v>
      </c>
      <c r="IX67" s="1">
        <v>42.677269971096997</v>
      </c>
      <c r="IY67">
        <v>0</v>
      </c>
      <c r="IZ67" s="1">
        <v>0</v>
      </c>
      <c r="JA67" s="1">
        <v>17.371665743560701</v>
      </c>
      <c r="JB67" s="1">
        <v>20.5005749814901</v>
      </c>
      <c r="JC67" s="1">
        <v>3.5130662894834201</v>
      </c>
      <c r="JD67" s="1">
        <v>16.914771634886002</v>
      </c>
      <c r="JE67">
        <v>100</v>
      </c>
      <c r="JF67">
        <v>100</v>
      </c>
      <c r="JG67">
        <v>100</v>
      </c>
      <c r="JH67">
        <v>100</v>
      </c>
    </row>
    <row r="68" spans="1:268" x14ac:dyDescent="0.25">
      <c r="A68" s="1" t="s">
        <v>1392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" t="s">
        <v>269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 s="1" t="s">
        <v>1393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 s="1" t="s">
        <v>269</v>
      </c>
      <c r="CC68">
        <v>0</v>
      </c>
      <c r="CD68">
        <v>0</v>
      </c>
      <c r="CE68">
        <v>0</v>
      </c>
      <c r="CF68" s="1" t="s">
        <v>269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 s="1" t="s">
        <v>1394</v>
      </c>
      <c r="CQ68">
        <v>0</v>
      </c>
      <c r="CR68">
        <v>0</v>
      </c>
      <c r="CS68">
        <v>0</v>
      </c>
      <c r="CT68" s="1" t="s">
        <v>1395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 s="1" t="s">
        <v>1396</v>
      </c>
      <c r="DD68">
        <v>0</v>
      </c>
      <c r="DE68">
        <v>0</v>
      </c>
      <c r="DF68">
        <v>0</v>
      </c>
      <c r="DG68">
        <v>0</v>
      </c>
      <c r="DH68" s="1" t="s">
        <v>269</v>
      </c>
      <c r="DI68">
        <v>0</v>
      </c>
      <c r="DJ68">
        <v>0</v>
      </c>
      <c r="DK68">
        <v>0</v>
      </c>
      <c r="DL68">
        <v>0</v>
      </c>
      <c r="DM68" s="1" t="s">
        <v>1397</v>
      </c>
      <c r="DN68">
        <v>0</v>
      </c>
      <c r="DO68">
        <v>0</v>
      </c>
      <c r="DP68">
        <v>0</v>
      </c>
      <c r="DQ68" s="1" t="s">
        <v>1398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s="1" t="s">
        <v>269</v>
      </c>
      <c r="EF68">
        <v>0</v>
      </c>
      <c r="EG68">
        <v>0</v>
      </c>
      <c r="EH68">
        <v>0</v>
      </c>
      <c r="EI68" s="1" t="s">
        <v>269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67</v>
      </c>
      <c r="IC68" s="1">
        <v>105.000044798337</v>
      </c>
      <c r="ID68" s="1">
        <v>87.868766672682696</v>
      </c>
      <c r="IE68" s="1">
        <v>68.204138172590902</v>
      </c>
      <c r="IF68" s="1">
        <v>79.502618230435701</v>
      </c>
      <c r="IG68" s="1">
        <v>20.4973817695642</v>
      </c>
      <c r="IH68" s="1">
        <v>20.4973817695642</v>
      </c>
      <c r="II68" s="1">
        <v>0.39228098200294997</v>
      </c>
      <c r="IJ68" s="1">
        <v>4.1843483279176699</v>
      </c>
      <c r="IK68" s="1">
        <v>16.214349770680901</v>
      </c>
      <c r="IL68">
        <v>299143168</v>
      </c>
      <c r="IM68">
        <v>9351616</v>
      </c>
      <c r="IN68">
        <v>9132</v>
      </c>
      <c r="IO68">
        <v>9576054784</v>
      </c>
      <c r="IP68" s="1">
        <v>0.33472587105964402</v>
      </c>
      <c r="IQ68">
        <v>11816951808</v>
      </c>
      <c r="IR68" s="1">
        <v>43.245867673131997</v>
      </c>
      <c r="IT68">
        <v>0</v>
      </c>
      <c r="IU68" s="1">
        <v>37.136091410269302</v>
      </c>
      <c r="IV68">
        <v>0</v>
      </c>
      <c r="IW68" s="1">
        <v>0.52304354098970796</v>
      </c>
      <c r="IX68" s="1">
        <v>38.182178492248703</v>
      </c>
      <c r="IY68">
        <v>0</v>
      </c>
      <c r="IZ68" s="1">
        <v>0</v>
      </c>
      <c r="JA68" s="1">
        <v>17.8930801925335</v>
      </c>
      <c r="JB68" s="1">
        <v>20.4973817695642</v>
      </c>
      <c r="JC68" s="1">
        <v>4.1843483279176699</v>
      </c>
      <c r="JD68" s="1">
        <v>16.214349770680901</v>
      </c>
      <c r="JE68">
        <v>100</v>
      </c>
      <c r="JF68">
        <v>100</v>
      </c>
      <c r="JG68">
        <v>100</v>
      </c>
      <c r="JH68">
        <v>100</v>
      </c>
    </row>
    <row r="69" spans="1:268" x14ac:dyDescent="0.25">
      <c r="A69" s="1" t="s">
        <v>1399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 t="s">
        <v>269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 s="1" t="s">
        <v>1400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 s="1" t="s">
        <v>269</v>
      </c>
      <c r="CC69">
        <v>0</v>
      </c>
      <c r="CD69">
        <v>0</v>
      </c>
      <c r="CE69">
        <v>0</v>
      </c>
      <c r="CF69" s="1" t="s">
        <v>269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 s="1" t="s">
        <v>1401</v>
      </c>
      <c r="CQ69">
        <v>0</v>
      </c>
      <c r="CR69">
        <v>0</v>
      </c>
      <c r="CS69">
        <v>0</v>
      </c>
      <c r="CT69" s="1" t="s">
        <v>1402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 s="1" t="s">
        <v>1403</v>
      </c>
      <c r="DD69">
        <v>0</v>
      </c>
      <c r="DE69">
        <v>0</v>
      </c>
      <c r="DF69">
        <v>0</v>
      </c>
      <c r="DG69">
        <v>0</v>
      </c>
      <c r="DH69" s="1" t="s">
        <v>269</v>
      </c>
      <c r="DI69">
        <v>0</v>
      </c>
      <c r="DJ69">
        <v>0</v>
      </c>
      <c r="DK69">
        <v>0</v>
      </c>
      <c r="DL69">
        <v>0</v>
      </c>
      <c r="DM69" s="1" t="s">
        <v>1404</v>
      </c>
      <c r="DN69">
        <v>0</v>
      </c>
      <c r="DO69">
        <v>0</v>
      </c>
      <c r="DP69">
        <v>0</v>
      </c>
      <c r="DQ69" s="1" t="s">
        <v>1405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s="1" t="s">
        <v>269</v>
      </c>
      <c r="EF69">
        <v>0</v>
      </c>
      <c r="EG69">
        <v>0</v>
      </c>
      <c r="EH69">
        <v>0</v>
      </c>
      <c r="EI69" s="1" t="s">
        <v>269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68</v>
      </c>
      <c r="IC69" s="1">
        <v>104.999898290394</v>
      </c>
      <c r="ID69" s="1">
        <v>88.218820095007999</v>
      </c>
      <c r="IE69" s="1">
        <v>69.139483028582006</v>
      </c>
      <c r="IF69" s="1">
        <v>80.078163419377702</v>
      </c>
      <c r="IG69" s="1">
        <v>19.921836580622202</v>
      </c>
      <c r="IH69" s="1">
        <v>19.921836580622202</v>
      </c>
      <c r="II69" s="1">
        <v>0.129577974789432</v>
      </c>
      <c r="IJ69" s="1">
        <v>2.7211042990411398</v>
      </c>
      <c r="IK69" s="1">
        <v>17.233648397696999</v>
      </c>
      <c r="IL69">
        <v>299098112</v>
      </c>
      <c r="IM69">
        <v>9346280</v>
      </c>
      <c r="IN69">
        <v>9127</v>
      </c>
      <c r="IO69">
        <v>9570590720</v>
      </c>
      <c r="IP69" s="1">
        <v>6.3024686736623803</v>
      </c>
      <c r="IQ69">
        <v>11817914368</v>
      </c>
      <c r="IR69" s="1">
        <v>43.249390307639104</v>
      </c>
      <c r="IT69">
        <v>0</v>
      </c>
      <c r="IU69" s="1">
        <v>36.281368539523903</v>
      </c>
      <c r="IV69">
        <v>0</v>
      </c>
      <c r="IW69" s="1">
        <v>0</v>
      </c>
      <c r="IX69" s="1">
        <v>38.872894863775599</v>
      </c>
      <c r="IY69">
        <v>0</v>
      </c>
      <c r="IZ69" s="1">
        <v>0</v>
      </c>
      <c r="JA69" s="1">
        <v>17.514272965990099</v>
      </c>
      <c r="JB69" s="1">
        <v>19.921836580622202</v>
      </c>
      <c r="JC69" s="1">
        <v>2.7211042990411398</v>
      </c>
      <c r="JD69" s="1">
        <v>17.233648397696999</v>
      </c>
      <c r="JE69">
        <v>100</v>
      </c>
      <c r="JF69">
        <v>100</v>
      </c>
      <c r="JG69">
        <v>100</v>
      </c>
      <c r="JH69">
        <v>100</v>
      </c>
    </row>
    <row r="70" spans="1:268" x14ac:dyDescent="0.25">
      <c r="A70" s="1" t="s">
        <v>1406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" t="s">
        <v>269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 s="1" t="s">
        <v>1407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 s="1" t="s">
        <v>269</v>
      </c>
      <c r="CC70">
        <v>0</v>
      </c>
      <c r="CD70">
        <v>0</v>
      </c>
      <c r="CE70">
        <v>0</v>
      </c>
      <c r="CF70" s="1" t="s">
        <v>269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 s="1" t="s">
        <v>1408</v>
      </c>
      <c r="CQ70">
        <v>0</v>
      </c>
      <c r="CR70">
        <v>0</v>
      </c>
      <c r="CS70">
        <v>0</v>
      </c>
      <c r="CT70" s="1" t="s">
        <v>1409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 s="1" t="s">
        <v>1410</v>
      </c>
      <c r="DD70">
        <v>0</v>
      </c>
      <c r="DE70">
        <v>0</v>
      </c>
      <c r="DF70">
        <v>0</v>
      </c>
      <c r="DG70">
        <v>0</v>
      </c>
      <c r="DH70" s="1" t="s">
        <v>269</v>
      </c>
      <c r="DI70">
        <v>0</v>
      </c>
      <c r="DJ70">
        <v>0</v>
      </c>
      <c r="DK70">
        <v>0</v>
      </c>
      <c r="DL70">
        <v>0</v>
      </c>
      <c r="DM70" s="1" t="s">
        <v>1411</v>
      </c>
      <c r="DN70">
        <v>0</v>
      </c>
      <c r="DO70">
        <v>0</v>
      </c>
      <c r="DP70">
        <v>0</v>
      </c>
      <c r="DQ70" s="1" t="s">
        <v>1412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s="1" t="s">
        <v>269</v>
      </c>
      <c r="EF70">
        <v>0</v>
      </c>
      <c r="EG70">
        <v>0</v>
      </c>
      <c r="EH70">
        <v>0</v>
      </c>
      <c r="EI70" s="1" t="s">
        <v>269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69</v>
      </c>
      <c r="IC70" s="1">
        <v>105.00036049049299</v>
      </c>
      <c r="ID70" s="1">
        <v>89.009312793491304</v>
      </c>
      <c r="IE70" s="1">
        <v>64.805123049723804</v>
      </c>
      <c r="IF70" s="1">
        <v>73.435000762140703</v>
      </c>
      <c r="IG70" s="1">
        <v>26.564999237859201</v>
      </c>
      <c r="IH70" s="1">
        <v>26.564999237859201</v>
      </c>
      <c r="II70" s="1">
        <v>0.52081560824213202</v>
      </c>
      <c r="IJ70" s="1">
        <v>5.0779505137508396</v>
      </c>
      <c r="IK70" s="1">
        <v>21.483645506597899</v>
      </c>
      <c r="IL70">
        <v>299098112</v>
      </c>
      <c r="IM70">
        <v>9345652</v>
      </c>
      <c r="IN70">
        <v>9126</v>
      </c>
      <c r="IO70">
        <v>9569947648</v>
      </c>
      <c r="IP70" s="1">
        <v>0</v>
      </c>
      <c r="IQ70">
        <v>11819925504</v>
      </c>
      <c r="IR70" s="1">
        <v>43.256750363683501</v>
      </c>
      <c r="IT70">
        <v>0</v>
      </c>
      <c r="IU70" s="1">
        <v>44.269326700581203</v>
      </c>
      <c r="IV70">
        <v>0</v>
      </c>
      <c r="IW70" s="1">
        <v>0</v>
      </c>
      <c r="IX70" s="1">
        <v>46.352589133549799</v>
      </c>
      <c r="IY70">
        <v>0</v>
      </c>
      <c r="IZ70" s="1">
        <v>0</v>
      </c>
      <c r="JA70" s="1">
        <v>16.7047581480643</v>
      </c>
      <c r="JB70" s="1">
        <v>26.564999237859201</v>
      </c>
      <c r="JC70" s="1">
        <v>5.0779505137508396</v>
      </c>
      <c r="JD70" s="1">
        <v>21.483645506597899</v>
      </c>
      <c r="JE70">
        <v>100</v>
      </c>
      <c r="JF70">
        <v>100</v>
      </c>
      <c r="JG70">
        <v>100</v>
      </c>
      <c r="JH70">
        <v>100</v>
      </c>
    </row>
    <row r="71" spans="1:268" x14ac:dyDescent="0.25">
      <c r="A71" s="1" t="s">
        <v>1413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1" t="s">
        <v>269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 s="1" t="s">
        <v>1414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 s="1" t="s">
        <v>269</v>
      </c>
      <c r="CC71">
        <v>0</v>
      </c>
      <c r="CD71">
        <v>0</v>
      </c>
      <c r="CE71">
        <v>0</v>
      </c>
      <c r="CF71" s="1" t="s">
        <v>269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 s="1" t="s">
        <v>1415</v>
      </c>
      <c r="CQ71">
        <v>0</v>
      </c>
      <c r="CR71">
        <v>0</v>
      </c>
      <c r="CS71">
        <v>0</v>
      </c>
      <c r="CT71" s="1" t="s">
        <v>1416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 s="1" t="s">
        <v>1417</v>
      </c>
      <c r="DD71">
        <v>0</v>
      </c>
      <c r="DE71">
        <v>0</v>
      </c>
      <c r="DF71">
        <v>0</v>
      </c>
      <c r="DG71">
        <v>0</v>
      </c>
      <c r="DH71" s="1" t="s">
        <v>269</v>
      </c>
      <c r="DI71">
        <v>0</v>
      </c>
      <c r="DJ71">
        <v>0</v>
      </c>
      <c r="DK71">
        <v>0</v>
      </c>
      <c r="DL71">
        <v>0</v>
      </c>
      <c r="DM71" s="1" t="s">
        <v>1418</v>
      </c>
      <c r="DN71">
        <v>0</v>
      </c>
      <c r="DO71">
        <v>0</v>
      </c>
      <c r="DP71">
        <v>0</v>
      </c>
      <c r="DQ71" s="1" t="s">
        <v>1419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s="1" t="s">
        <v>269</v>
      </c>
      <c r="EF71">
        <v>0</v>
      </c>
      <c r="EG71">
        <v>0</v>
      </c>
      <c r="EH71">
        <v>0</v>
      </c>
      <c r="EI71" s="1" t="s">
        <v>269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70</v>
      </c>
      <c r="IC71" s="1">
        <v>104.999944889105</v>
      </c>
      <c r="ID71" s="1">
        <v>87.690493380051194</v>
      </c>
      <c r="IE71" s="1">
        <v>67.954952558684099</v>
      </c>
      <c r="IF71" s="1">
        <v>79.703329760728707</v>
      </c>
      <c r="IG71" s="1">
        <v>20.296670239271201</v>
      </c>
      <c r="IH71" s="1">
        <v>20.296670239271201</v>
      </c>
      <c r="II71" s="1">
        <v>0.13065952386575</v>
      </c>
      <c r="IJ71" s="1">
        <v>2.0905791412650099</v>
      </c>
      <c r="IK71" s="1">
        <v>18.0312450934107</v>
      </c>
      <c r="IL71">
        <v>299094016</v>
      </c>
      <c r="IM71">
        <v>9345696</v>
      </c>
      <c r="IN71">
        <v>9126</v>
      </c>
      <c r="IO71">
        <v>9569992704</v>
      </c>
      <c r="IP71" s="1">
        <v>0</v>
      </c>
      <c r="IQ71">
        <v>11820404736</v>
      </c>
      <c r="IR71" s="1">
        <v>43.258504183790301</v>
      </c>
      <c r="IT71">
        <v>0</v>
      </c>
      <c r="IU71" s="1">
        <v>36.062490186821499</v>
      </c>
      <c r="IV71">
        <v>0</v>
      </c>
      <c r="IW71" s="1">
        <v>0</v>
      </c>
      <c r="IX71" s="1">
        <v>37.6304245427702</v>
      </c>
      <c r="IY71">
        <v>0</v>
      </c>
      <c r="IZ71" s="1">
        <v>0</v>
      </c>
      <c r="JA71" s="1">
        <v>18.064199310530299</v>
      </c>
      <c r="JB71" s="1">
        <v>20.296670239271201</v>
      </c>
      <c r="JC71" s="1">
        <v>2.0905791412650099</v>
      </c>
      <c r="JD71" s="1">
        <v>18.0312450934107</v>
      </c>
      <c r="JE71">
        <v>100</v>
      </c>
      <c r="JF71">
        <v>100</v>
      </c>
      <c r="JG71">
        <v>100</v>
      </c>
      <c r="JH71">
        <v>100</v>
      </c>
    </row>
    <row r="72" spans="1:268" x14ac:dyDescent="0.25">
      <c r="A72" s="1" t="s">
        <v>1420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 t="s">
        <v>269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 s="1" t="s">
        <v>1421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s="1" t="s">
        <v>269</v>
      </c>
      <c r="CC72">
        <v>0</v>
      </c>
      <c r="CD72">
        <v>0</v>
      </c>
      <c r="CE72">
        <v>0</v>
      </c>
      <c r="CF72" s="1" t="s">
        <v>269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 s="1" t="s">
        <v>1422</v>
      </c>
      <c r="CQ72">
        <v>0</v>
      </c>
      <c r="CR72">
        <v>0</v>
      </c>
      <c r="CS72">
        <v>0</v>
      </c>
      <c r="CT72" s="1" t="s">
        <v>1423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 s="1" t="s">
        <v>1424</v>
      </c>
      <c r="DD72">
        <v>0</v>
      </c>
      <c r="DE72">
        <v>0</v>
      </c>
      <c r="DF72">
        <v>0</v>
      </c>
      <c r="DG72">
        <v>0</v>
      </c>
      <c r="DH72" s="1" t="s">
        <v>269</v>
      </c>
      <c r="DI72">
        <v>0</v>
      </c>
      <c r="DJ72">
        <v>0</v>
      </c>
      <c r="DK72">
        <v>0</v>
      </c>
      <c r="DL72">
        <v>0</v>
      </c>
      <c r="DM72" s="1" t="s">
        <v>1425</v>
      </c>
      <c r="DN72">
        <v>0</v>
      </c>
      <c r="DO72">
        <v>0</v>
      </c>
      <c r="DP72">
        <v>0</v>
      </c>
      <c r="DQ72" s="1" t="s">
        <v>1426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s="1" t="s">
        <v>269</v>
      </c>
      <c r="EF72">
        <v>0</v>
      </c>
      <c r="EG72">
        <v>0</v>
      </c>
      <c r="EH72">
        <v>0</v>
      </c>
      <c r="EI72" s="1" t="s">
        <v>269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71</v>
      </c>
      <c r="IC72" s="1">
        <v>104.99952546983501</v>
      </c>
      <c r="ID72" s="1">
        <v>88.117650378481699</v>
      </c>
      <c r="IE72" s="1">
        <v>68.673052248476495</v>
      </c>
      <c r="IF72" s="1">
        <v>78.768179883088905</v>
      </c>
      <c r="IG72" s="1">
        <v>21.231820116910999</v>
      </c>
      <c r="IH72" s="1">
        <v>21.231820116910999</v>
      </c>
      <c r="II72" s="1">
        <v>0.129982158606916</v>
      </c>
      <c r="IJ72" s="1">
        <v>4.4193368251237999</v>
      </c>
      <c r="IK72" s="1">
        <v>17.1574253210688</v>
      </c>
      <c r="IL72">
        <v>299057152</v>
      </c>
      <c r="IM72">
        <v>9346244</v>
      </c>
      <c r="IN72">
        <v>9127</v>
      </c>
      <c r="IO72">
        <v>9570553856</v>
      </c>
      <c r="IP72" s="1">
        <v>0</v>
      </c>
      <c r="IQ72">
        <v>11821002752</v>
      </c>
      <c r="IR72" s="1">
        <v>43.260692698708802</v>
      </c>
      <c r="IT72">
        <v>0</v>
      </c>
      <c r="IU72" s="1">
        <v>30.675396786153399</v>
      </c>
      <c r="IV72">
        <v>0</v>
      </c>
      <c r="IW72" s="1">
        <v>0</v>
      </c>
      <c r="IX72" s="1">
        <v>50.432432004353899</v>
      </c>
      <c r="IY72">
        <v>0</v>
      </c>
      <c r="IZ72" s="1">
        <v>0.51992197942632901</v>
      </c>
      <c r="JA72" s="1">
        <v>17.641510118297301</v>
      </c>
      <c r="JB72" s="1">
        <v>21.231820116910999</v>
      </c>
      <c r="JC72" s="1">
        <v>4.4193368251237999</v>
      </c>
      <c r="JD72" s="1">
        <v>17.1574253210688</v>
      </c>
      <c r="JE72">
        <v>100</v>
      </c>
      <c r="JF72">
        <v>100</v>
      </c>
      <c r="JG72">
        <v>100</v>
      </c>
      <c r="JH72">
        <v>100</v>
      </c>
    </row>
    <row r="73" spans="1:268" x14ac:dyDescent="0.25">
      <c r="A73" s="1" t="s">
        <v>1427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1" t="s">
        <v>269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 s="1" t="s">
        <v>1428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 s="1" t="s">
        <v>269</v>
      </c>
      <c r="CC73">
        <v>0</v>
      </c>
      <c r="CD73">
        <v>0</v>
      </c>
      <c r="CE73">
        <v>0</v>
      </c>
      <c r="CF73" s="1" t="s">
        <v>269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 s="1" t="s">
        <v>1429</v>
      </c>
      <c r="CQ73">
        <v>0</v>
      </c>
      <c r="CR73">
        <v>0</v>
      </c>
      <c r="CS73">
        <v>0</v>
      </c>
      <c r="CT73" s="1" t="s">
        <v>1430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 s="1" t="s">
        <v>1431</v>
      </c>
      <c r="DD73">
        <v>0</v>
      </c>
      <c r="DE73">
        <v>0</v>
      </c>
      <c r="DF73">
        <v>0</v>
      </c>
      <c r="DG73">
        <v>0</v>
      </c>
      <c r="DH73" s="1" t="s">
        <v>269</v>
      </c>
      <c r="DI73">
        <v>0</v>
      </c>
      <c r="DJ73">
        <v>0</v>
      </c>
      <c r="DK73">
        <v>0</v>
      </c>
      <c r="DL73">
        <v>0</v>
      </c>
      <c r="DM73" s="1" t="s">
        <v>1432</v>
      </c>
      <c r="DN73">
        <v>0</v>
      </c>
      <c r="DO73">
        <v>0</v>
      </c>
      <c r="DP73">
        <v>0</v>
      </c>
      <c r="DQ73" s="1" t="s">
        <v>1433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s="1" t="s">
        <v>269</v>
      </c>
      <c r="EF73">
        <v>0</v>
      </c>
      <c r="EG73">
        <v>0</v>
      </c>
      <c r="EH73">
        <v>0</v>
      </c>
      <c r="EI73" s="1" t="s">
        <v>269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72</v>
      </c>
      <c r="IC73" s="1">
        <v>104.99916545360099</v>
      </c>
      <c r="ID73" s="1">
        <v>87.858956713270402</v>
      </c>
      <c r="IE73" s="1">
        <v>69.936141359392195</v>
      </c>
      <c r="IF73" s="1">
        <v>80.949591536794401</v>
      </c>
      <c r="IG73" s="1">
        <v>19.0504084632055</v>
      </c>
      <c r="IH73" s="1">
        <v>19.0504084632055</v>
      </c>
      <c r="II73" s="1">
        <v>0.26028807568101098</v>
      </c>
      <c r="IJ73" s="1">
        <v>2.86316883249112</v>
      </c>
      <c r="IK73" s="1">
        <v>16.137860692222599</v>
      </c>
      <c r="IL73">
        <v>299057152</v>
      </c>
      <c r="IM73">
        <v>9346168</v>
      </c>
      <c r="IN73">
        <v>9127</v>
      </c>
      <c r="IO73">
        <v>9570476032</v>
      </c>
      <c r="IP73" s="1">
        <v>0</v>
      </c>
      <c r="IQ73">
        <v>11821969408</v>
      </c>
      <c r="IR73" s="1">
        <v>43.264230327509303</v>
      </c>
      <c r="IT73">
        <v>0</v>
      </c>
      <c r="IU73" s="1">
        <v>31.755145233083301</v>
      </c>
      <c r="IV73">
        <v>0</v>
      </c>
      <c r="IW73" s="1">
        <v>0</v>
      </c>
      <c r="IX73" s="1">
        <v>38.522635200789601</v>
      </c>
      <c r="IY73">
        <v>0</v>
      </c>
      <c r="IZ73" s="1">
        <v>0</v>
      </c>
      <c r="JA73" s="1">
        <v>17.894749397306001</v>
      </c>
      <c r="JB73" s="1">
        <v>19.0504084632055</v>
      </c>
      <c r="JC73" s="1">
        <v>2.86316883249112</v>
      </c>
      <c r="JD73" s="1">
        <v>16.137860692222599</v>
      </c>
      <c r="JE73">
        <v>100</v>
      </c>
      <c r="JF73">
        <v>100</v>
      </c>
      <c r="JG73">
        <v>100</v>
      </c>
      <c r="JH73">
        <v>100</v>
      </c>
    </row>
    <row r="74" spans="1:268" x14ac:dyDescent="0.25">
      <c r="A74" s="1" t="s">
        <v>1434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1" t="s">
        <v>269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1" t="s">
        <v>1435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 s="1" t="s">
        <v>269</v>
      </c>
      <c r="CC74">
        <v>0</v>
      </c>
      <c r="CD74">
        <v>0</v>
      </c>
      <c r="CE74">
        <v>0</v>
      </c>
      <c r="CF74" s="1" t="s">
        <v>269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 s="1" t="s">
        <v>1436</v>
      </c>
      <c r="CQ74">
        <v>0</v>
      </c>
      <c r="CR74">
        <v>0</v>
      </c>
      <c r="CS74">
        <v>0</v>
      </c>
      <c r="CT74" s="1" t="s">
        <v>1437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 s="1" t="s">
        <v>269</v>
      </c>
      <c r="DD74">
        <v>0</v>
      </c>
      <c r="DE74">
        <v>0</v>
      </c>
      <c r="DF74">
        <v>0</v>
      </c>
      <c r="DG74">
        <v>0</v>
      </c>
      <c r="DH74" s="1" t="s">
        <v>269</v>
      </c>
      <c r="DI74">
        <v>0</v>
      </c>
      <c r="DJ74">
        <v>0</v>
      </c>
      <c r="DK74">
        <v>0</v>
      </c>
      <c r="DL74">
        <v>0</v>
      </c>
      <c r="DM74" s="1" t="s">
        <v>1438</v>
      </c>
      <c r="DN74">
        <v>0</v>
      </c>
      <c r="DO74">
        <v>0</v>
      </c>
      <c r="DP74">
        <v>0</v>
      </c>
      <c r="DQ74" s="1" t="s">
        <v>1439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s="1" t="s">
        <v>269</v>
      </c>
      <c r="EF74">
        <v>0</v>
      </c>
      <c r="EG74">
        <v>0</v>
      </c>
      <c r="EH74">
        <v>0</v>
      </c>
      <c r="EI74" s="1" t="s">
        <v>269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73</v>
      </c>
      <c r="IC74" s="1">
        <v>105.001011883256</v>
      </c>
      <c r="ID74" s="1">
        <v>88.198882731799401</v>
      </c>
      <c r="IE74" s="1">
        <v>67.941329770749604</v>
      </c>
      <c r="IF74" s="1">
        <v>78.795405513021706</v>
      </c>
      <c r="IG74" s="1">
        <v>21.204594486978198</v>
      </c>
      <c r="IH74" s="1">
        <v>21.204594486978198</v>
      </c>
      <c r="II74" s="1">
        <v>0.26134462301962202</v>
      </c>
      <c r="IJ74" s="1">
        <v>4.1815139683139497</v>
      </c>
      <c r="IK74" s="1">
        <v>16.856726512160002</v>
      </c>
      <c r="IL74">
        <v>299298816</v>
      </c>
      <c r="IM74">
        <v>9345492</v>
      </c>
      <c r="IN74">
        <v>9126</v>
      </c>
      <c r="IO74">
        <v>9569783808</v>
      </c>
      <c r="IP74" s="1">
        <v>0</v>
      </c>
      <c r="IQ74">
        <v>11820621824</v>
      </c>
      <c r="IR74" s="1">
        <v>43.259298648512697</v>
      </c>
      <c r="IT74">
        <v>0</v>
      </c>
      <c r="IU74" s="1">
        <v>28.225219286119199</v>
      </c>
      <c r="IV74">
        <v>0</v>
      </c>
      <c r="IW74" s="1">
        <v>0</v>
      </c>
      <c r="IX74" s="1">
        <v>43.383207421257303</v>
      </c>
      <c r="IY74">
        <v>0</v>
      </c>
      <c r="IZ74" s="1">
        <v>0.52268924603924405</v>
      </c>
      <c r="JA74" s="1">
        <v>17.551158899905801</v>
      </c>
      <c r="JB74" s="1">
        <v>21.204594486978198</v>
      </c>
      <c r="JC74" s="1">
        <v>4.1815139683139497</v>
      </c>
      <c r="JD74" s="1">
        <v>16.856726512160002</v>
      </c>
      <c r="JE74">
        <v>100</v>
      </c>
      <c r="JF74">
        <v>100</v>
      </c>
      <c r="JG74">
        <v>100</v>
      </c>
      <c r="JH74">
        <v>100</v>
      </c>
    </row>
    <row r="75" spans="1:268" x14ac:dyDescent="0.25">
      <c r="A75" s="1" t="s">
        <v>1440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" t="s">
        <v>269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 s="1" t="s">
        <v>1441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 s="1" t="s">
        <v>269</v>
      </c>
      <c r="CC75">
        <v>0</v>
      </c>
      <c r="CD75">
        <v>0</v>
      </c>
      <c r="CE75">
        <v>0</v>
      </c>
      <c r="CF75" s="1" t="s">
        <v>269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 s="1" t="s">
        <v>1442</v>
      </c>
      <c r="CQ75">
        <v>0</v>
      </c>
      <c r="CR75">
        <v>0</v>
      </c>
      <c r="CS75">
        <v>0</v>
      </c>
      <c r="CT75" s="1" t="s">
        <v>1443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 s="1" t="s">
        <v>269</v>
      </c>
      <c r="DD75">
        <v>0</v>
      </c>
      <c r="DE75">
        <v>0</v>
      </c>
      <c r="DF75">
        <v>0</v>
      </c>
      <c r="DG75">
        <v>0</v>
      </c>
      <c r="DH75" s="1" t="s">
        <v>269</v>
      </c>
      <c r="DI75">
        <v>0</v>
      </c>
      <c r="DJ75">
        <v>0</v>
      </c>
      <c r="DK75">
        <v>0</v>
      </c>
      <c r="DL75">
        <v>0</v>
      </c>
      <c r="DM75" s="1" t="s">
        <v>1444</v>
      </c>
      <c r="DN75">
        <v>0</v>
      </c>
      <c r="DO75">
        <v>0</v>
      </c>
      <c r="DP75">
        <v>0</v>
      </c>
      <c r="DQ75" s="1" t="s">
        <v>1445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s="1" t="s">
        <v>269</v>
      </c>
      <c r="EF75">
        <v>0</v>
      </c>
      <c r="EG75">
        <v>0</v>
      </c>
      <c r="EH75">
        <v>0</v>
      </c>
      <c r="EI75" s="1" t="s">
        <v>269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74</v>
      </c>
      <c r="IC75" s="1">
        <v>105.00014226450899</v>
      </c>
      <c r="ID75" s="1">
        <v>88.001821352697505</v>
      </c>
      <c r="IE75" s="1">
        <v>68.045100868600201</v>
      </c>
      <c r="IF75" s="1">
        <v>80.601946673208602</v>
      </c>
      <c r="IG75" s="1">
        <v>19.398053326791299</v>
      </c>
      <c r="IH75" s="1">
        <v>19.398053326791299</v>
      </c>
      <c r="II75" s="1">
        <v>0</v>
      </c>
      <c r="IJ75" s="1">
        <v>2.5875424824794799</v>
      </c>
      <c r="IK75" s="1">
        <v>16.689650668019802</v>
      </c>
      <c r="IL75">
        <v>299298816</v>
      </c>
      <c r="IM75">
        <v>9345692</v>
      </c>
      <c r="IN75">
        <v>9126</v>
      </c>
      <c r="IO75">
        <v>9569988608</v>
      </c>
      <c r="IP75" s="1">
        <v>0</v>
      </c>
      <c r="IQ75">
        <v>11820564480</v>
      </c>
      <c r="IR75" s="1">
        <v>43.2590887749705</v>
      </c>
      <c r="IT75">
        <v>0</v>
      </c>
      <c r="IU75" s="1">
        <v>33.638052272233203</v>
      </c>
      <c r="IV75">
        <v>0</v>
      </c>
      <c r="IW75" s="1">
        <v>0</v>
      </c>
      <c r="IX75" s="1">
        <v>38.295628740696301</v>
      </c>
      <c r="IY75">
        <v>0</v>
      </c>
      <c r="IZ75" s="1">
        <v>0</v>
      </c>
      <c r="JA75" s="1">
        <v>17.7401382670092</v>
      </c>
      <c r="JB75" s="1">
        <v>19.398053326791299</v>
      </c>
      <c r="JC75" s="1">
        <v>2.5875424824794799</v>
      </c>
      <c r="JD75" s="1">
        <v>16.689650668019802</v>
      </c>
      <c r="JE75">
        <v>100</v>
      </c>
      <c r="JF75">
        <v>100</v>
      </c>
      <c r="JG75">
        <v>100</v>
      </c>
      <c r="JH75">
        <v>100</v>
      </c>
    </row>
    <row r="76" spans="1:268" x14ac:dyDescent="0.25">
      <c r="A76" s="1" t="s">
        <v>1446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1" t="s">
        <v>269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 s="1" t="s">
        <v>1447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 s="1" t="s">
        <v>269</v>
      </c>
      <c r="CC76">
        <v>0</v>
      </c>
      <c r="CD76">
        <v>0</v>
      </c>
      <c r="CE76">
        <v>0</v>
      </c>
      <c r="CF76" s="1" t="s">
        <v>269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 s="1" t="s">
        <v>1448</v>
      </c>
      <c r="CQ76">
        <v>0</v>
      </c>
      <c r="CR76">
        <v>0</v>
      </c>
      <c r="CS76">
        <v>0</v>
      </c>
      <c r="CT76" s="1" t="s">
        <v>1449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 s="1" t="s">
        <v>269</v>
      </c>
      <c r="DD76">
        <v>0</v>
      </c>
      <c r="DE76">
        <v>0</v>
      </c>
      <c r="DF76">
        <v>0</v>
      </c>
      <c r="DG76">
        <v>0</v>
      </c>
      <c r="DH76" s="1" t="s">
        <v>269</v>
      </c>
      <c r="DI76">
        <v>0</v>
      </c>
      <c r="DJ76">
        <v>0</v>
      </c>
      <c r="DK76">
        <v>0</v>
      </c>
      <c r="DL76">
        <v>0</v>
      </c>
      <c r="DM76" s="1" t="s">
        <v>1450</v>
      </c>
      <c r="DN76">
        <v>0</v>
      </c>
      <c r="DO76">
        <v>0</v>
      </c>
      <c r="DP76">
        <v>0</v>
      </c>
      <c r="DQ76" s="1" t="s">
        <v>1451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s="1" t="s">
        <v>269</v>
      </c>
      <c r="EF76">
        <v>0</v>
      </c>
      <c r="EG76">
        <v>0</v>
      </c>
      <c r="EH76">
        <v>0</v>
      </c>
      <c r="EI76" s="1" t="s">
        <v>269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75</v>
      </c>
      <c r="IC76" s="1">
        <v>104.999732888061</v>
      </c>
      <c r="ID76" s="1">
        <v>87.988908815274897</v>
      </c>
      <c r="IE76" s="1">
        <v>67.797988571453004</v>
      </c>
      <c r="IF76" s="1">
        <v>78.452607629111398</v>
      </c>
      <c r="IG76" s="1">
        <v>21.547392370888499</v>
      </c>
      <c r="IH76" s="1">
        <v>21.547392370888499</v>
      </c>
      <c r="II76" s="1">
        <v>0.13075267239288901</v>
      </c>
      <c r="IJ76" s="1">
        <v>2.87659561306742</v>
      </c>
      <c r="IK76" s="1">
        <v>18.697869811282601</v>
      </c>
      <c r="IL76">
        <v>299552768</v>
      </c>
      <c r="IM76">
        <v>9345384</v>
      </c>
      <c r="IN76">
        <v>9126</v>
      </c>
      <c r="IO76">
        <v>9569673216</v>
      </c>
      <c r="IP76" s="1">
        <v>0</v>
      </c>
      <c r="IQ76">
        <v>11821555712</v>
      </c>
      <c r="IR76" s="1">
        <v>43.262716346248602</v>
      </c>
      <c r="IT76">
        <v>0</v>
      </c>
      <c r="IU76" s="1">
        <v>32.9390915165162</v>
      </c>
      <c r="IV76">
        <v>0</v>
      </c>
      <c r="IW76" s="1">
        <v>0</v>
      </c>
      <c r="IX76" s="1">
        <v>46.010159578625903</v>
      </c>
      <c r="IY76">
        <v>0</v>
      </c>
      <c r="IZ76" s="1">
        <v>0</v>
      </c>
      <c r="JA76" s="1">
        <v>17.756327785612299</v>
      </c>
      <c r="JB76" s="1">
        <v>21.312170266100001</v>
      </c>
      <c r="JC76" s="1">
        <v>2.87563497366411</v>
      </c>
      <c r="JD76" s="1">
        <v>18.691625655719999</v>
      </c>
      <c r="JE76">
        <v>100</v>
      </c>
      <c r="JF76">
        <v>100</v>
      </c>
      <c r="JG76">
        <v>100</v>
      </c>
      <c r="JH76">
        <v>100</v>
      </c>
    </row>
    <row r="77" spans="1:268" x14ac:dyDescent="0.25">
      <c r="A77" s="1" t="s">
        <v>1452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" t="s">
        <v>269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 s="1" t="s">
        <v>1453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 s="1" t="s">
        <v>269</v>
      </c>
      <c r="CC77">
        <v>0</v>
      </c>
      <c r="CD77">
        <v>0</v>
      </c>
      <c r="CE77">
        <v>0</v>
      </c>
      <c r="CF77" s="1" t="s">
        <v>269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 s="1" t="s">
        <v>1454</v>
      </c>
      <c r="CQ77">
        <v>0</v>
      </c>
      <c r="CR77">
        <v>0</v>
      </c>
      <c r="CS77">
        <v>0</v>
      </c>
      <c r="CT77" s="1" t="s">
        <v>1455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 s="1" t="s">
        <v>1456</v>
      </c>
      <c r="DD77">
        <v>0</v>
      </c>
      <c r="DE77">
        <v>0</v>
      </c>
      <c r="DF77">
        <v>0</v>
      </c>
      <c r="DG77">
        <v>0</v>
      </c>
      <c r="DH77" s="1" t="s">
        <v>269</v>
      </c>
      <c r="DI77">
        <v>0</v>
      </c>
      <c r="DJ77">
        <v>0</v>
      </c>
      <c r="DK77">
        <v>0</v>
      </c>
      <c r="DL77">
        <v>0</v>
      </c>
      <c r="DM77" s="1" t="s">
        <v>1457</v>
      </c>
      <c r="DN77">
        <v>0</v>
      </c>
      <c r="DO77">
        <v>0</v>
      </c>
      <c r="DP77">
        <v>0</v>
      </c>
      <c r="DQ77" s="1" t="s">
        <v>1458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s="1" t="s">
        <v>269</v>
      </c>
      <c r="EF77">
        <v>0</v>
      </c>
      <c r="EG77">
        <v>0</v>
      </c>
      <c r="EH77">
        <v>0</v>
      </c>
      <c r="EI77" s="1" t="s">
        <v>269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76</v>
      </c>
      <c r="IC77" s="1">
        <v>105.000417334782</v>
      </c>
      <c r="ID77" s="1">
        <v>88.3070999251686</v>
      </c>
      <c r="IE77" s="1">
        <v>68.831292292369497</v>
      </c>
      <c r="IF77" s="1">
        <v>79.319515494387502</v>
      </c>
      <c r="IG77" s="1">
        <v>20.680484505612402</v>
      </c>
      <c r="IH77" s="1">
        <v>20.680484505612402</v>
      </c>
      <c r="II77" s="1">
        <v>0.65016162747825501</v>
      </c>
      <c r="IJ77" s="1">
        <v>4.1610237636400003</v>
      </c>
      <c r="IK77" s="1">
        <v>16.774128711583199</v>
      </c>
      <c r="IL77">
        <v>299524096</v>
      </c>
      <c r="IM77">
        <v>9345116</v>
      </c>
      <c r="IN77">
        <v>9126</v>
      </c>
      <c r="IO77">
        <v>9569398784</v>
      </c>
      <c r="IP77" s="1">
        <v>0</v>
      </c>
      <c r="IQ77">
        <v>11821555712</v>
      </c>
      <c r="IR77" s="1">
        <v>43.262716346248602</v>
      </c>
      <c r="IT77">
        <v>0</v>
      </c>
      <c r="IU77" s="1">
        <v>33.277048533443804</v>
      </c>
      <c r="IV77">
        <v>0</v>
      </c>
      <c r="IW77" s="1">
        <v>0</v>
      </c>
      <c r="IX77" s="1">
        <v>40.5564029001347</v>
      </c>
      <c r="IY77">
        <v>0</v>
      </c>
      <c r="IZ77" s="1">
        <v>0</v>
      </c>
      <c r="JA77" s="1">
        <v>17.430195234447101</v>
      </c>
      <c r="JB77" s="1">
        <v>20.9670097330708</v>
      </c>
      <c r="JC77" s="1">
        <v>4.1596310666804799</v>
      </c>
      <c r="JD77" s="1">
        <v>16.768514401408101</v>
      </c>
      <c r="JE77">
        <v>100</v>
      </c>
      <c r="JF77">
        <v>100</v>
      </c>
      <c r="JG77">
        <v>100</v>
      </c>
      <c r="JH77">
        <v>100</v>
      </c>
    </row>
    <row r="78" spans="1:268" x14ac:dyDescent="0.25">
      <c r="A78" s="1" t="s">
        <v>1459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" t="s">
        <v>269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 s="1" t="s">
        <v>1460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 s="1" t="s">
        <v>269</v>
      </c>
      <c r="CC78">
        <v>0</v>
      </c>
      <c r="CD78">
        <v>0</v>
      </c>
      <c r="CE78">
        <v>0</v>
      </c>
      <c r="CF78" s="1" t="s">
        <v>269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 s="1" t="s">
        <v>1461</v>
      </c>
      <c r="CQ78">
        <v>0</v>
      </c>
      <c r="CR78">
        <v>0</v>
      </c>
      <c r="CS78">
        <v>0</v>
      </c>
      <c r="CT78" s="1" t="s">
        <v>1462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 s="1" t="s">
        <v>1463</v>
      </c>
      <c r="DD78">
        <v>0</v>
      </c>
      <c r="DE78">
        <v>0</v>
      </c>
      <c r="DF78">
        <v>0</v>
      </c>
      <c r="DG78">
        <v>0</v>
      </c>
      <c r="DH78" s="1" t="s">
        <v>269</v>
      </c>
      <c r="DI78">
        <v>0</v>
      </c>
      <c r="DJ78">
        <v>0</v>
      </c>
      <c r="DK78">
        <v>0</v>
      </c>
      <c r="DL78">
        <v>0</v>
      </c>
      <c r="DM78" s="1" t="s">
        <v>1464</v>
      </c>
      <c r="DN78">
        <v>0</v>
      </c>
      <c r="DO78">
        <v>0</v>
      </c>
      <c r="DP78">
        <v>0</v>
      </c>
      <c r="DQ78" s="1" t="s">
        <v>1465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s="1" t="s">
        <v>269</v>
      </c>
      <c r="EF78">
        <v>0</v>
      </c>
      <c r="EG78">
        <v>0</v>
      </c>
      <c r="EH78">
        <v>0</v>
      </c>
      <c r="EI78" s="1" t="s">
        <v>269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77</v>
      </c>
      <c r="IC78" s="1">
        <v>105.000540513761</v>
      </c>
      <c r="ID78" s="1">
        <v>88.063483303484205</v>
      </c>
      <c r="IE78" s="1">
        <v>69.672062062051296</v>
      </c>
      <c r="IF78" s="1">
        <v>80.489647010395103</v>
      </c>
      <c r="IG78" s="1">
        <v>19.510352989604801</v>
      </c>
      <c r="IH78" s="1">
        <v>19.510352989604801</v>
      </c>
      <c r="II78" s="1">
        <v>0.39009354728676299</v>
      </c>
      <c r="IJ78" s="1">
        <v>3.9009521169299899</v>
      </c>
      <c r="IK78" s="1">
        <v>15.4737750660827</v>
      </c>
      <c r="IL78">
        <v>299520000</v>
      </c>
      <c r="IM78">
        <v>9345032</v>
      </c>
      <c r="IN78">
        <v>9126</v>
      </c>
      <c r="IO78">
        <v>9569312768</v>
      </c>
      <c r="IP78" s="1">
        <v>0</v>
      </c>
      <c r="IQ78">
        <v>11822342144</v>
      </c>
      <c r="IR78" s="1">
        <v>43.265594412401597</v>
      </c>
      <c r="IT78">
        <v>0</v>
      </c>
      <c r="IU78" s="1">
        <v>31.2284471667137</v>
      </c>
      <c r="IV78">
        <v>0</v>
      </c>
      <c r="IW78" s="1">
        <v>0</v>
      </c>
      <c r="IX78" s="1">
        <v>41.6379295556183</v>
      </c>
      <c r="IY78">
        <v>0</v>
      </c>
      <c r="IZ78" s="1">
        <v>0</v>
      </c>
      <c r="JA78" s="1">
        <v>17.691356681996599</v>
      </c>
      <c r="JB78" s="1">
        <v>19.456628350333499</v>
      </c>
      <c r="JC78" s="1">
        <v>3.90355589583922</v>
      </c>
      <c r="JD78" s="1">
        <v>15.484103387978299</v>
      </c>
      <c r="JE78">
        <v>100</v>
      </c>
      <c r="JF78">
        <v>100</v>
      </c>
      <c r="JG78">
        <v>100</v>
      </c>
      <c r="JH78">
        <v>100</v>
      </c>
    </row>
    <row r="79" spans="1:268" x14ac:dyDescent="0.25">
      <c r="A79" s="1" t="s">
        <v>1466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 t="s">
        <v>269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 s="1" t="s">
        <v>1467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 s="1" t="s">
        <v>269</v>
      </c>
      <c r="CC79">
        <v>0</v>
      </c>
      <c r="CD79">
        <v>0</v>
      </c>
      <c r="CE79">
        <v>0</v>
      </c>
      <c r="CF79" s="1" t="s">
        <v>269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 s="1" t="s">
        <v>1468</v>
      </c>
      <c r="CQ79">
        <v>0</v>
      </c>
      <c r="CR79">
        <v>0</v>
      </c>
      <c r="CS79">
        <v>0</v>
      </c>
      <c r="CT79" s="1" t="s">
        <v>1469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 s="1" t="s">
        <v>1470</v>
      </c>
      <c r="DD79">
        <v>0</v>
      </c>
      <c r="DE79">
        <v>0</v>
      </c>
      <c r="DF79">
        <v>0</v>
      </c>
      <c r="DG79">
        <v>0</v>
      </c>
      <c r="DH79" s="1" t="s">
        <v>269</v>
      </c>
      <c r="DI79">
        <v>0</v>
      </c>
      <c r="DJ79">
        <v>0</v>
      </c>
      <c r="DK79">
        <v>0</v>
      </c>
      <c r="DL79">
        <v>0</v>
      </c>
      <c r="DM79" s="1" t="s">
        <v>1471</v>
      </c>
      <c r="DN79">
        <v>0</v>
      </c>
      <c r="DO79">
        <v>0</v>
      </c>
      <c r="DP79">
        <v>0</v>
      </c>
      <c r="DQ79" s="1" t="s">
        <v>1472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s="1" t="s">
        <v>269</v>
      </c>
      <c r="EF79">
        <v>0</v>
      </c>
      <c r="EG79">
        <v>0</v>
      </c>
      <c r="EH79">
        <v>0</v>
      </c>
      <c r="EI79" s="1" t="s">
        <v>269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78</v>
      </c>
      <c r="IC79" s="1">
        <v>104.99811854323301</v>
      </c>
      <c r="ID79" s="1">
        <v>88.295679935772995</v>
      </c>
      <c r="IE79" s="1">
        <v>68.686259450056795</v>
      </c>
      <c r="IF79" s="1">
        <v>79.8383956685893</v>
      </c>
      <c r="IG79" s="1">
        <v>20.161604331410601</v>
      </c>
      <c r="IH79" s="1">
        <v>20.161604331410601</v>
      </c>
      <c r="II79" s="1">
        <v>0.13067008064260299</v>
      </c>
      <c r="IJ79" s="1">
        <v>3.00537505855617</v>
      </c>
      <c r="IK79" s="1">
        <v>16.986893051307401</v>
      </c>
      <c r="IL79">
        <v>299511808</v>
      </c>
      <c r="IM79">
        <v>9345248</v>
      </c>
      <c r="IN79">
        <v>9126</v>
      </c>
      <c r="IO79">
        <v>9569533952</v>
      </c>
      <c r="IP79" s="1">
        <v>0</v>
      </c>
      <c r="IQ79">
        <v>11820900352</v>
      </c>
      <c r="IR79" s="1">
        <v>43.260317957787798</v>
      </c>
      <c r="IT79">
        <v>0</v>
      </c>
      <c r="IU79" s="1">
        <v>35.541806999658597</v>
      </c>
      <c r="IV79">
        <v>0</v>
      </c>
      <c r="IW79" s="1">
        <v>0</v>
      </c>
      <c r="IX79" s="1">
        <v>38.155175161398198</v>
      </c>
      <c r="IY79">
        <v>0</v>
      </c>
      <c r="IZ79" s="1">
        <v>0.52267363234792097</v>
      </c>
      <c r="JA79" s="1">
        <v>17.458386481575801</v>
      </c>
      <c r="JB79" s="1">
        <v>20.161604331410601</v>
      </c>
      <c r="JC79" s="1">
        <v>3.00537505855617</v>
      </c>
      <c r="JD79" s="1">
        <v>16.986893051307401</v>
      </c>
      <c r="JE79">
        <v>100</v>
      </c>
      <c r="JF79">
        <v>100</v>
      </c>
      <c r="JG79">
        <v>100</v>
      </c>
      <c r="JH79">
        <v>100</v>
      </c>
    </row>
    <row r="80" spans="1:268" x14ac:dyDescent="0.25">
      <c r="A80" s="1" t="s">
        <v>1473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 t="s">
        <v>269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 s="1" t="s">
        <v>1474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 s="1" t="s">
        <v>269</v>
      </c>
      <c r="CC80">
        <v>0</v>
      </c>
      <c r="CD80">
        <v>0</v>
      </c>
      <c r="CE80">
        <v>0</v>
      </c>
      <c r="CF80" s="1" t="s">
        <v>269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 s="1" t="s">
        <v>1475</v>
      </c>
      <c r="CQ80">
        <v>0</v>
      </c>
      <c r="CR80">
        <v>0</v>
      </c>
      <c r="CS80">
        <v>0</v>
      </c>
      <c r="CT80" s="1" t="s">
        <v>1476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 s="1" t="s">
        <v>1477</v>
      </c>
      <c r="DD80">
        <v>0</v>
      </c>
      <c r="DE80">
        <v>0</v>
      </c>
      <c r="DF80">
        <v>0</v>
      </c>
      <c r="DG80">
        <v>0</v>
      </c>
      <c r="DH80" s="1" t="s">
        <v>269</v>
      </c>
      <c r="DI80">
        <v>0</v>
      </c>
      <c r="DJ80">
        <v>0</v>
      </c>
      <c r="DK80">
        <v>0</v>
      </c>
      <c r="DL80">
        <v>0</v>
      </c>
      <c r="DM80" s="1" t="s">
        <v>1478</v>
      </c>
      <c r="DN80">
        <v>0</v>
      </c>
      <c r="DO80">
        <v>0</v>
      </c>
      <c r="DP80">
        <v>0</v>
      </c>
      <c r="DQ80" s="1" t="s">
        <v>1479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s="1" t="s">
        <v>269</v>
      </c>
      <c r="EF80">
        <v>0</v>
      </c>
      <c r="EG80">
        <v>0</v>
      </c>
      <c r="EH80">
        <v>0</v>
      </c>
      <c r="EI80" s="1" t="s">
        <v>269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79</v>
      </c>
      <c r="IC80" s="1">
        <v>105.001404480228</v>
      </c>
      <c r="ID80" s="1">
        <v>88.829110201054306</v>
      </c>
      <c r="IE80" s="1">
        <v>68.292966880966901</v>
      </c>
      <c r="IF80" s="1">
        <v>78.049372759441795</v>
      </c>
      <c r="IG80" s="1">
        <v>21.950627240558099</v>
      </c>
      <c r="IH80" s="1">
        <v>21.950627240558099</v>
      </c>
      <c r="II80" s="1">
        <v>0.39024519874392299</v>
      </c>
      <c r="IJ80" s="1">
        <v>4.5528784125808199</v>
      </c>
      <c r="IK80" s="1">
        <v>17.821275111792499</v>
      </c>
      <c r="IL80">
        <v>299511808</v>
      </c>
      <c r="IM80">
        <v>9339180</v>
      </c>
      <c r="IN80">
        <v>9120</v>
      </c>
      <c r="IO80">
        <v>9563320320</v>
      </c>
      <c r="IP80" s="1">
        <v>0.33301084563042399</v>
      </c>
      <c r="IQ80">
        <v>11819069440</v>
      </c>
      <c r="IR80" s="1">
        <v>43.253617464390899</v>
      </c>
      <c r="IT80">
        <v>0</v>
      </c>
      <c r="IU80" s="1">
        <v>34.341724014154401</v>
      </c>
      <c r="IV80">
        <v>0</v>
      </c>
      <c r="IW80" s="1">
        <v>0</v>
      </c>
      <c r="IX80" s="1">
        <v>45.268636200476202</v>
      </c>
      <c r="IY80">
        <v>0</v>
      </c>
      <c r="IZ80" s="1">
        <v>0</v>
      </c>
      <c r="JA80" s="1">
        <v>16.906704633433598</v>
      </c>
      <c r="JB80" s="1">
        <v>21.950627240558099</v>
      </c>
      <c r="JC80" s="1">
        <v>4.5528784125808199</v>
      </c>
      <c r="JD80" s="1">
        <v>17.821275111792499</v>
      </c>
      <c r="JE80">
        <v>100</v>
      </c>
      <c r="JF80">
        <v>100</v>
      </c>
      <c r="JG80">
        <v>100</v>
      </c>
      <c r="JH80">
        <v>100</v>
      </c>
    </row>
    <row r="81" spans="1:268" x14ac:dyDescent="0.25">
      <c r="A81" s="1" t="s">
        <v>1480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" t="s">
        <v>269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 s="1" t="s">
        <v>1481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 s="1" t="s">
        <v>269</v>
      </c>
      <c r="CC81">
        <v>0</v>
      </c>
      <c r="CD81">
        <v>0</v>
      </c>
      <c r="CE81">
        <v>0</v>
      </c>
      <c r="CF81" s="1" t="s">
        <v>269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 s="1" t="s">
        <v>1482</v>
      </c>
      <c r="CQ81">
        <v>0</v>
      </c>
      <c r="CR81">
        <v>0</v>
      </c>
      <c r="CS81">
        <v>0</v>
      </c>
      <c r="CT81" s="1" t="s">
        <v>1483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 s="1" t="s">
        <v>269</v>
      </c>
      <c r="DD81">
        <v>0</v>
      </c>
      <c r="DE81">
        <v>0</v>
      </c>
      <c r="DF81">
        <v>0</v>
      </c>
      <c r="DG81">
        <v>0</v>
      </c>
      <c r="DH81" s="1" t="s">
        <v>269</v>
      </c>
      <c r="DI81">
        <v>0</v>
      </c>
      <c r="DJ81">
        <v>0</v>
      </c>
      <c r="DK81">
        <v>0</v>
      </c>
      <c r="DL81">
        <v>0</v>
      </c>
      <c r="DM81" s="1" t="s">
        <v>1484</v>
      </c>
      <c r="DN81">
        <v>0</v>
      </c>
      <c r="DO81">
        <v>0</v>
      </c>
      <c r="DP81">
        <v>0</v>
      </c>
      <c r="DQ81" s="1" t="s">
        <v>1485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s="1" t="s">
        <v>269</v>
      </c>
      <c r="EF81">
        <v>0</v>
      </c>
      <c r="EG81">
        <v>0</v>
      </c>
      <c r="EH81">
        <v>0</v>
      </c>
      <c r="EI81" s="1" t="s">
        <v>269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80</v>
      </c>
      <c r="IC81" s="1">
        <v>104.99996941163199</v>
      </c>
      <c r="ID81" s="1">
        <v>87.789099071547199</v>
      </c>
      <c r="IE81" s="1">
        <v>68.1382305584888</v>
      </c>
      <c r="IF81" s="1">
        <v>79.6096523745979</v>
      </c>
      <c r="IG81" s="1">
        <v>20.390347625402001</v>
      </c>
      <c r="IH81" s="1">
        <v>20.390347625402001</v>
      </c>
      <c r="II81" s="1">
        <v>0.390245059031608</v>
      </c>
      <c r="IJ81" s="1">
        <v>2.47154316032828</v>
      </c>
      <c r="IK81" s="1">
        <v>17.821113327314301</v>
      </c>
      <c r="IL81">
        <v>299769856</v>
      </c>
      <c r="IM81">
        <v>9339048</v>
      </c>
      <c r="IN81">
        <v>9120</v>
      </c>
      <c r="IO81">
        <v>9563185152</v>
      </c>
      <c r="IP81" s="1">
        <v>0</v>
      </c>
      <c r="IQ81">
        <v>11818721280</v>
      </c>
      <c r="IR81" s="1">
        <v>43.252343321976298</v>
      </c>
      <c r="IT81">
        <v>0</v>
      </c>
      <c r="IU81" s="1">
        <v>40.064988449961</v>
      </c>
      <c r="IV81">
        <v>0</v>
      </c>
      <c r="IW81" s="1">
        <v>0</v>
      </c>
      <c r="IX81" s="1">
        <v>36.4227167726918</v>
      </c>
      <c r="IY81">
        <v>0</v>
      </c>
      <c r="IZ81" s="1">
        <v>0</v>
      </c>
      <c r="JA81" s="1">
        <v>17.9821525191233</v>
      </c>
      <c r="JB81" s="1">
        <v>20.390347625402001</v>
      </c>
      <c r="JC81" s="1">
        <v>2.47154316032828</v>
      </c>
      <c r="JD81" s="1">
        <v>17.821113327314301</v>
      </c>
      <c r="JE81">
        <v>100</v>
      </c>
      <c r="JF81">
        <v>100</v>
      </c>
      <c r="JG81">
        <v>100</v>
      </c>
      <c r="JH81">
        <v>100</v>
      </c>
    </row>
    <row r="82" spans="1:268" x14ac:dyDescent="0.25">
      <c r="A82" s="1" t="s">
        <v>1486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 t="s">
        <v>269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 s="1" t="s">
        <v>1487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 s="1" t="s">
        <v>269</v>
      </c>
      <c r="CC82">
        <v>0</v>
      </c>
      <c r="CD82">
        <v>0</v>
      </c>
      <c r="CE82">
        <v>0</v>
      </c>
      <c r="CF82" s="1" t="s">
        <v>269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 s="1" t="s">
        <v>1488</v>
      </c>
      <c r="CQ82">
        <v>0</v>
      </c>
      <c r="CR82">
        <v>0</v>
      </c>
      <c r="CS82">
        <v>0</v>
      </c>
      <c r="CT82" s="1" t="s">
        <v>1489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 s="1" t="s">
        <v>269</v>
      </c>
      <c r="DD82">
        <v>0</v>
      </c>
      <c r="DE82">
        <v>0</v>
      </c>
      <c r="DF82">
        <v>0</v>
      </c>
      <c r="DG82">
        <v>0</v>
      </c>
      <c r="DH82" s="1" t="s">
        <v>269</v>
      </c>
      <c r="DI82">
        <v>0</v>
      </c>
      <c r="DJ82">
        <v>0</v>
      </c>
      <c r="DK82">
        <v>0</v>
      </c>
      <c r="DL82">
        <v>0</v>
      </c>
      <c r="DM82" s="1" t="s">
        <v>1490</v>
      </c>
      <c r="DN82">
        <v>0</v>
      </c>
      <c r="DO82">
        <v>0</v>
      </c>
      <c r="DP82">
        <v>0</v>
      </c>
      <c r="DQ82" s="1" t="s">
        <v>1491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s="1" t="s">
        <v>269</v>
      </c>
      <c r="EF82">
        <v>0</v>
      </c>
      <c r="EG82">
        <v>0</v>
      </c>
      <c r="EH82">
        <v>0</v>
      </c>
      <c r="EI82" s="1" t="s">
        <v>269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81</v>
      </c>
      <c r="IC82" s="1">
        <v>104.999105746301</v>
      </c>
      <c r="ID82" s="1">
        <v>87.647224044546206</v>
      </c>
      <c r="IE82" s="1">
        <v>69.7236892376811</v>
      </c>
      <c r="IF82" s="1">
        <v>79.692661785154399</v>
      </c>
      <c r="IG82" s="1">
        <v>20.307338214845501</v>
      </c>
      <c r="IH82" s="1">
        <v>20.307338214845501</v>
      </c>
      <c r="II82" s="1">
        <v>0.26128741568903002</v>
      </c>
      <c r="IJ82" s="1">
        <v>3.0048036081843899</v>
      </c>
      <c r="IK82" s="1">
        <v>17.114327399870898</v>
      </c>
      <c r="IL82">
        <v>299765760</v>
      </c>
      <c r="IM82">
        <v>9338660</v>
      </c>
      <c r="IN82">
        <v>9119</v>
      </c>
      <c r="IO82">
        <v>9562787840</v>
      </c>
      <c r="IP82" s="1">
        <v>0</v>
      </c>
      <c r="IQ82">
        <v>11818332160</v>
      </c>
      <c r="IR82" s="1">
        <v>43.250919283193198</v>
      </c>
      <c r="IT82">
        <v>0</v>
      </c>
      <c r="IU82" s="1">
        <v>33.4447892081959</v>
      </c>
      <c r="IV82">
        <v>0</v>
      </c>
      <c r="IW82" s="1">
        <v>0</v>
      </c>
      <c r="IX82" s="1">
        <v>40.760836847488797</v>
      </c>
      <c r="IY82">
        <v>0</v>
      </c>
      <c r="IZ82" s="1">
        <v>0</v>
      </c>
      <c r="JA82" s="1">
        <v>18.116614220777802</v>
      </c>
      <c r="JB82" s="1">
        <v>20.307338214845501</v>
      </c>
      <c r="JC82" s="1">
        <v>3.0048036081843899</v>
      </c>
      <c r="JD82" s="1">
        <v>17.114327399870898</v>
      </c>
      <c r="JE82">
        <v>100</v>
      </c>
      <c r="JF82">
        <v>100</v>
      </c>
      <c r="JG82">
        <v>100</v>
      </c>
      <c r="JH82">
        <v>100</v>
      </c>
    </row>
    <row r="83" spans="1:268" x14ac:dyDescent="0.25">
      <c r="A83" s="1" t="s">
        <v>1492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" t="s">
        <v>269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 s="1" t="s">
        <v>1493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 s="1" t="s">
        <v>269</v>
      </c>
      <c r="CC83">
        <v>0</v>
      </c>
      <c r="CD83">
        <v>0</v>
      </c>
      <c r="CE83">
        <v>0</v>
      </c>
      <c r="CF83" s="1" t="s">
        <v>269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 s="1" t="s">
        <v>1494</v>
      </c>
      <c r="CQ83">
        <v>0</v>
      </c>
      <c r="CR83">
        <v>0</v>
      </c>
      <c r="CS83">
        <v>0</v>
      </c>
      <c r="CT83" s="1" t="s">
        <v>1495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 s="1" t="s">
        <v>269</v>
      </c>
      <c r="DD83">
        <v>0</v>
      </c>
      <c r="DE83">
        <v>0</v>
      </c>
      <c r="DF83">
        <v>0</v>
      </c>
      <c r="DG83">
        <v>0</v>
      </c>
      <c r="DH83" s="1" t="s">
        <v>269</v>
      </c>
      <c r="DI83">
        <v>0</v>
      </c>
      <c r="DJ83">
        <v>0</v>
      </c>
      <c r="DK83">
        <v>0</v>
      </c>
      <c r="DL83">
        <v>0</v>
      </c>
      <c r="DM83" s="1" t="s">
        <v>1496</v>
      </c>
      <c r="DN83">
        <v>0</v>
      </c>
      <c r="DO83">
        <v>0</v>
      </c>
      <c r="DP83">
        <v>0</v>
      </c>
      <c r="DQ83" s="1" t="s">
        <v>1497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s="1" t="s">
        <v>269</v>
      </c>
      <c r="EF83">
        <v>0</v>
      </c>
      <c r="EG83">
        <v>0</v>
      </c>
      <c r="EH83">
        <v>0</v>
      </c>
      <c r="EI83" s="1" t="s">
        <v>269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82</v>
      </c>
      <c r="IC83" s="1">
        <v>105.001311900625</v>
      </c>
      <c r="ID83" s="1">
        <v>89.468834986960999</v>
      </c>
      <c r="IE83" s="1">
        <v>68.882773686958899</v>
      </c>
      <c r="IF83" s="1">
        <v>78.751657870544804</v>
      </c>
      <c r="IG83" s="1">
        <v>21.2483421294551</v>
      </c>
      <c r="IH83" s="1">
        <v>21.2483421294551</v>
      </c>
      <c r="II83" s="1">
        <v>0</v>
      </c>
      <c r="IJ83" s="1">
        <v>3.6386904626654299</v>
      </c>
      <c r="IK83" s="1">
        <v>17.413732928470299</v>
      </c>
      <c r="IL83">
        <v>299888640</v>
      </c>
      <c r="IM83">
        <v>9335776</v>
      </c>
      <c r="IN83">
        <v>9116</v>
      </c>
      <c r="IO83">
        <v>9559834624</v>
      </c>
      <c r="IP83" s="1">
        <v>0</v>
      </c>
      <c r="IQ83">
        <v>11818917888</v>
      </c>
      <c r="IR83" s="1">
        <v>43.253062838514502</v>
      </c>
      <c r="IT83">
        <v>0</v>
      </c>
      <c r="IU83" s="1">
        <v>33.268027087226798</v>
      </c>
      <c r="IV83">
        <v>0</v>
      </c>
      <c r="IW83" s="1">
        <v>0</v>
      </c>
      <c r="IX83" s="1">
        <v>43.144472628747302</v>
      </c>
      <c r="IY83">
        <v>0</v>
      </c>
      <c r="IZ83" s="1">
        <v>0</v>
      </c>
      <c r="JA83" s="1">
        <v>16.242438884388601</v>
      </c>
      <c r="JB83" s="1">
        <v>21.2483421294551</v>
      </c>
      <c r="JC83" s="1">
        <v>3.6386904626654299</v>
      </c>
      <c r="JD83" s="1">
        <v>17.413732928470299</v>
      </c>
      <c r="JE83">
        <v>100</v>
      </c>
      <c r="JF83">
        <v>100</v>
      </c>
      <c r="JG83">
        <v>100</v>
      </c>
      <c r="JH83">
        <v>100</v>
      </c>
    </row>
    <row r="84" spans="1:268" x14ac:dyDescent="0.25">
      <c r="A84" s="1" t="s">
        <v>1498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" t="s">
        <v>269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 s="1" t="s">
        <v>1499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 s="1" t="s">
        <v>269</v>
      </c>
      <c r="CC84">
        <v>0</v>
      </c>
      <c r="CD84">
        <v>0</v>
      </c>
      <c r="CE84">
        <v>0</v>
      </c>
      <c r="CF84" s="1" t="s">
        <v>269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 s="1" t="s">
        <v>1500</v>
      </c>
      <c r="CQ84">
        <v>0</v>
      </c>
      <c r="CR84">
        <v>0</v>
      </c>
      <c r="CS84">
        <v>0</v>
      </c>
      <c r="CT84" s="1" t="s">
        <v>1501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 s="1" t="s">
        <v>1502</v>
      </c>
      <c r="DD84">
        <v>0</v>
      </c>
      <c r="DE84">
        <v>0</v>
      </c>
      <c r="DF84">
        <v>0</v>
      </c>
      <c r="DG84">
        <v>0</v>
      </c>
      <c r="DH84" s="1" t="s">
        <v>269</v>
      </c>
      <c r="DI84">
        <v>0</v>
      </c>
      <c r="DJ84">
        <v>0</v>
      </c>
      <c r="DK84">
        <v>0</v>
      </c>
      <c r="DL84">
        <v>0</v>
      </c>
      <c r="DM84" s="1" t="s">
        <v>1503</v>
      </c>
      <c r="DN84">
        <v>0</v>
      </c>
      <c r="DO84">
        <v>0</v>
      </c>
      <c r="DP84">
        <v>0</v>
      </c>
      <c r="DQ84" s="1" t="s">
        <v>1504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s="1" t="s">
        <v>269</v>
      </c>
      <c r="EF84">
        <v>0</v>
      </c>
      <c r="EG84">
        <v>0</v>
      </c>
      <c r="EH84">
        <v>0</v>
      </c>
      <c r="EI84" s="1" t="s">
        <v>269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83</v>
      </c>
      <c r="IC84" s="1">
        <v>104.99941618651501</v>
      </c>
      <c r="ID84" s="1">
        <v>88.356147280644606</v>
      </c>
      <c r="IE84" s="1">
        <v>67.456489618291101</v>
      </c>
      <c r="IF84" s="1">
        <v>78.781385165337198</v>
      </c>
      <c r="IG84" s="1">
        <v>21.218614834662699</v>
      </c>
      <c r="IH84" s="1">
        <v>21.218614834662699</v>
      </c>
      <c r="II84" s="1">
        <v>0.26129812103823902</v>
      </c>
      <c r="IJ84" s="1">
        <v>3.26622818528597</v>
      </c>
      <c r="IK84" s="1">
        <v>18.290868472676699</v>
      </c>
      <c r="IL84">
        <v>300023808</v>
      </c>
      <c r="IM84">
        <v>9335888</v>
      </c>
      <c r="IN84">
        <v>9117</v>
      </c>
      <c r="IO84">
        <v>9559949312</v>
      </c>
      <c r="IP84" s="1">
        <v>0</v>
      </c>
      <c r="IQ84">
        <v>11818676224</v>
      </c>
      <c r="IR84" s="1">
        <v>43.252178431314398</v>
      </c>
      <c r="IT84">
        <v>0</v>
      </c>
      <c r="IU84" s="1">
        <v>39.717314397812402</v>
      </c>
      <c r="IV84">
        <v>0</v>
      </c>
      <c r="IW84" s="1">
        <v>0</v>
      </c>
      <c r="IX84" s="1">
        <v>37.104333187430001</v>
      </c>
      <c r="IY84">
        <v>0</v>
      </c>
      <c r="IZ84" s="1">
        <v>0</v>
      </c>
      <c r="JA84" s="1">
        <v>17.382842033220101</v>
      </c>
      <c r="JB84" s="1">
        <v>21.218614834662699</v>
      </c>
      <c r="JC84" s="1">
        <v>3.26622818528597</v>
      </c>
      <c r="JD84" s="1">
        <v>18.290868472676699</v>
      </c>
      <c r="JE84">
        <v>100</v>
      </c>
      <c r="JF84">
        <v>100</v>
      </c>
      <c r="JG84">
        <v>100</v>
      </c>
      <c r="JH84">
        <v>100</v>
      </c>
    </row>
    <row r="85" spans="1:268" x14ac:dyDescent="0.25">
      <c r="A85" s="1" t="s">
        <v>1505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 t="s">
        <v>269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 s="1" t="s">
        <v>1506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 s="1" t="s">
        <v>269</v>
      </c>
      <c r="CC85">
        <v>0</v>
      </c>
      <c r="CD85">
        <v>0</v>
      </c>
      <c r="CE85">
        <v>0</v>
      </c>
      <c r="CF85" s="1" t="s">
        <v>269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 s="1" t="s">
        <v>1507</v>
      </c>
      <c r="CQ85">
        <v>0</v>
      </c>
      <c r="CR85">
        <v>0</v>
      </c>
      <c r="CS85">
        <v>0</v>
      </c>
      <c r="CT85" s="1" t="s">
        <v>1508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 s="1" t="s">
        <v>269</v>
      </c>
      <c r="DD85">
        <v>0</v>
      </c>
      <c r="DE85">
        <v>0</v>
      </c>
      <c r="DF85">
        <v>0</v>
      </c>
      <c r="DG85">
        <v>0</v>
      </c>
      <c r="DH85" s="1" t="s">
        <v>269</v>
      </c>
      <c r="DI85">
        <v>0</v>
      </c>
      <c r="DJ85">
        <v>0</v>
      </c>
      <c r="DK85">
        <v>0</v>
      </c>
      <c r="DL85">
        <v>0</v>
      </c>
      <c r="DM85" s="1" t="s">
        <v>1509</v>
      </c>
      <c r="DN85">
        <v>0</v>
      </c>
      <c r="DO85">
        <v>0</v>
      </c>
      <c r="DP85">
        <v>0</v>
      </c>
      <c r="DQ85" s="1" t="s">
        <v>1510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s="1" t="s">
        <v>269</v>
      </c>
      <c r="EF85">
        <v>0</v>
      </c>
      <c r="EG85">
        <v>0</v>
      </c>
      <c r="EH85">
        <v>0</v>
      </c>
      <c r="EI85" s="1" t="s">
        <v>269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84</v>
      </c>
      <c r="IC85" s="1">
        <v>104.999973511921</v>
      </c>
      <c r="ID85" s="1">
        <v>88.186701145218194</v>
      </c>
      <c r="IE85" s="1">
        <v>69.704512385741594</v>
      </c>
      <c r="IF85" s="1">
        <v>80.186162014735203</v>
      </c>
      <c r="IG85" s="1">
        <v>19.813837985264701</v>
      </c>
      <c r="IH85" s="1">
        <v>19.813837985264701</v>
      </c>
      <c r="II85" s="1">
        <v>0.12933086392235699</v>
      </c>
      <c r="IJ85" s="1">
        <v>2.9746462902516702</v>
      </c>
      <c r="IK85" s="1">
        <v>16.683893344383801</v>
      </c>
      <c r="IL85">
        <v>300101632</v>
      </c>
      <c r="IM85">
        <v>9335996</v>
      </c>
      <c r="IN85">
        <v>9117</v>
      </c>
      <c r="IO85">
        <v>9560059904</v>
      </c>
      <c r="IP85" s="1">
        <v>0.33104467802147702</v>
      </c>
      <c r="IQ85">
        <v>11817627648</v>
      </c>
      <c r="IR85" s="1">
        <v>43.2483410097771</v>
      </c>
      <c r="IT85">
        <v>0</v>
      </c>
      <c r="IU85" s="1">
        <v>37.247765581038301</v>
      </c>
      <c r="IV85">
        <v>0</v>
      </c>
      <c r="IW85" s="1">
        <v>0</v>
      </c>
      <c r="IX85" s="1">
        <v>35.178445270980603</v>
      </c>
      <c r="IY85">
        <v>0</v>
      </c>
      <c r="IZ85" s="1">
        <v>0</v>
      </c>
      <c r="JA85" s="1">
        <v>17.574336772907799</v>
      </c>
      <c r="JB85" s="1">
        <v>19.813837985264701</v>
      </c>
      <c r="JC85" s="1">
        <v>2.9746462902516702</v>
      </c>
      <c r="JD85" s="1">
        <v>16.683893344383801</v>
      </c>
      <c r="JE85">
        <v>100</v>
      </c>
      <c r="JF85">
        <v>100</v>
      </c>
      <c r="JG85">
        <v>100</v>
      </c>
      <c r="JH85">
        <v>100</v>
      </c>
    </row>
    <row r="86" spans="1:268" x14ac:dyDescent="0.25">
      <c r="A86" s="1" t="s">
        <v>1511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1" t="s">
        <v>269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 s="1" t="s">
        <v>1512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 s="1" t="s">
        <v>269</v>
      </c>
      <c r="CC86">
        <v>0</v>
      </c>
      <c r="CD86">
        <v>0</v>
      </c>
      <c r="CE86">
        <v>0</v>
      </c>
      <c r="CF86" s="1" t="s">
        <v>269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 s="1" t="s">
        <v>1513</v>
      </c>
      <c r="CQ86">
        <v>0</v>
      </c>
      <c r="CR86">
        <v>0</v>
      </c>
      <c r="CS86">
        <v>0</v>
      </c>
      <c r="CT86" s="1" t="s">
        <v>1514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 s="1" t="s">
        <v>269</v>
      </c>
      <c r="DD86">
        <v>0</v>
      </c>
      <c r="DE86">
        <v>0</v>
      </c>
      <c r="DF86">
        <v>0</v>
      </c>
      <c r="DG86">
        <v>0</v>
      </c>
      <c r="DH86" s="1" t="s">
        <v>269</v>
      </c>
      <c r="DI86">
        <v>0</v>
      </c>
      <c r="DJ86">
        <v>0</v>
      </c>
      <c r="DK86">
        <v>0</v>
      </c>
      <c r="DL86">
        <v>0</v>
      </c>
      <c r="DM86" s="1" t="s">
        <v>1515</v>
      </c>
      <c r="DN86">
        <v>0</v>
      </c>
      <c r="DO86">
        <v>0</v>
      </c>
      <c r="DP86">
        <v>0</v>
      </c>
      <c r="DQ86" s="1" t="s">
        <v>1516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s="1" t="s">
        <v>269</v>
      </c>
      <c r="EF86">
        <v>0</v>
      </c>
      <c r="EG86">
        <v>0</v>
      </c>
      <c r="EH86">
        <v>0</v>
      </c>
      <c r="EI86" s="1" t="s">
        <v>269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85</v>
      </c>
      <c r="IC86" s="1">
        <v>104.999987291921</v>
      </c>
      <c r="ID86" s="1">
        <v>88.106170060414001</v>
      </c>
      <c r="IE86" s="1">
        <v>68.108174798206605</v>
      </c>
      <c r="IF86" s="1">
        <v>79.526598034931695</v>
      </c>
      <c r="IG86" s="1">
        <v>20.473401965068199</v>
      </c>
      <c r="IH86" s="1">
        <v>20.473401965068199</v>
      </c>
      <c r="II86" s="1">
        <v>0.26031620196712002</v>
      </c>
      <c r="IJ86" s="1">
        <v>2.9936379886455802</v>
      </c>
      <c r="IK86" s="1">
        <v>17.441185531797</v>
      </c>
      <c r="IL86">
        <v>300068864</v>
      </c>
      <c r="IM86">
        <v>9335900</v>
      </c>
      <c r="IN86">
        <v>9117</v>
      </c>
      <c r="IO86">
        <v>9559961600</v>
      </c>
      <c r="IP86" s="1">
        <v>0</v>
      </c>
      <c r="IQ86">
        <v>11817627648</v>
      </c>
      <c r="IR86" s="1">
        <v>43.2483410097771</v>
      </c>
      <c r="IT86">
        <v>0</v>
      </c>
      <c r="IU86" s="1">
        <v>38.006165487199603</v>
      </c>
      <c r="IV86">
        <v>0</v>
      </c>
      <c r="IW86" s="1">
        <v>0</v>
      </c>
      <c r="IX86" s="1">
        <v>37.485533083265402</v>
      </c>
      <c r="IY86">
        <v>0</v>
      </c>
      <c r="IZ86" s="1">
        <v>0</v>
      </c>
      <c r="JA86" s="1">
        <v>17.647872431099699</v>
      </c>
      <c r="JB86" s="1">
        <v>20.473401965068199</v>
      </c>
      <c r="JC86" s="1">
        <v>2.9936379886455802</v>
      </c>
      <c r="JD86" s="1">
        <v>17.441185531797</v>
      </c>
      <c r="JE86">
        <v>100</v>
      </c>
      <c r="JF86">
        <v>100</v>
      </c>
      <c r="JG86">
        <v>100</v>
      </c>
      <c r="JH86">
        <v>100</v>
      </c>
    </row>
    <row r="87" spans="1:268" x14ac:dyDescent="0.25">
      <c r="A87" s="1" t="s">
        <v>1517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" t="s">
        <v>269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 s="1" t="s">
        <v>1518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 s="1" t="s">
        <v>269</v>
      </c>
      <c r="CC87">
        <v>0</v>
      </c>
      <c r="CD87">
        <v>0</v>
      </c>
      <c r="CE87">
        <v>0</v>
      </c>
      <c r="CF87" s="1" t="s">
        <v>269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 s="1" t="s">
        <v>1519</v>
      </c>
      <c r="CQ87">
        <v>0</v>
      </c>
      <c r="CR87">
        <v>0</v>
      </c>
      <c r="CS87">
        <v>0</v>
      </c>
      <c r="CT87" s="1" t="s">
        <v>1520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 s="1" t="s">
        <v>1521</v>
      </c>
      <c r="DD87">
        <v>0</v>
      </c>
      <c r="DE87">
        <v>0</v>
      </c>
      <c r="DF87">
        <v>0</v>
      </c>
      <c r="DG87">
        <v>0</v>
      </c>
      <c r="DH87" s="1" t="s">
        <v>269</v>
      </c>
      <c r="DI87">
        <v>0</v>
      </c>
      <c r="DJ87">
        <v>0</v>
      </c>
      <c r="DK87">
        <v>0</v>
      </c>
      <c r="DL87">
        <v>0</v>
      </c>
      <c r="DM87" s="1" t="s">
        <v>1522</v>
      </c>
      <c r="DN87">
        <v>0</v>
      </c>
      <c r="DO87">
        <v>0</v>
      </c>
      <c r="DP87">
        <v>0</v>
      </c>
      <c r="DQ87" s="1" t="s">
        <v>1523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s="1" t="s">
        <v>269</v>
      </c>
      <c r="EF87">
        <v>0</v>
      </c>
      <c r="EG87">
        <v>0</v>
      </c>
      <c r="EH87">
        <v>0</v>
      </c>
      <c r="EI87" s="1" t="s">
        <v>269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86</v>
      </c>
      <c r="IC87" s="1">
        <v>105.000058166147</v>
      </c>
      <c r="ID87" s="1">
        <v>88.4648456684575</v>
      </c>
      <c r="IE87" s="1">
        <v>66.494607211762201</v>
      </c>
      <c r="IF87" s="1">
        <v>76.857943227841801</v>
      </c>
      <c r="IG87" s="1">
        <v>23.142056772158099</v>
      </c>
      <c r="IH87" s="1">
        <v>23.142056772158099</v>
      </c>
      <c r="II87" s="1">
        <v>0.91033261374671504</v>
      </c>
      <c r="IJ87" s="1">
        <v>4.1615129103613704</v>
      </c>
      <c r="IK87" s="1">
        <v>18.856857039680101</v>
      </c>
      <c r="IL87">
        <v>300068864</v>
      </c>
      <c r="IM87">
        <v>9335576</v>
      </c>
      <c r="IN87">
        <v>9116</v>
      </c>
      <c r="IO87">
        <v>9559629824</v>
      </c>
      <c r="IP87" s="1">
        <v>0.33274531690081599</v>
      </c>
      <c r="IQ87">
        <v>11818729472</v>
      </c>
      <c r="IR87" s="1">
        <v>43.2523733105632</v>
      </c>
      <c r="IT87">
        <v>0</v>
      </c>
      <c r="IU87" s="1">
        <v>41.067577695116</v>
      </c>
      <c r="IV87">
        <v>0</v>
      </c>
      <c r="IW87" s="1">
        <v>0</v>
      </c>
      <c r="IX87" s="1">
        <v>39.5080494282128</v>
      </c>
      <c r="IY87">
        <v>0</v>
      </c>
      <c r="IZ87" s="1">
        <v>0</v>
      </c>
      <c r="JA87" s="1">
        <v>17.2722704462556</v>
      </c>
      <c r="JB87" s="1">
        <v>23.193231191523498</v>
      </c>
      <c r="JC87" s="1">
        <v>4.1587420450750399</v>
      </c>
      <c r="JD87" s="1">
        <v>18.9742605806548</v>
      </c>
      <c r="JE87">
        <v>100</v>
      </c>
      <c r="JF87">
        <v>100</v>
      </c>
      <c r="JG87">
        <v>100</v>
      </c>
      <c r="JH87">
        <v>100</v>
      </c>
    </row>
    <row r="88" spans="1:268" x14ac:dyDescent="0.25">
      <c r="A88" s="1" t="s">
        <v>1524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1" t="s">
        <v>269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 s="1" t="s">
        <v>1525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 s="1" t="s">
        <v>269</v>
      </c>
      <c r="CC88">
        <v>0</v>
      </c>
      <c r="CD88">
        <v>0</v>
      </c>
      <c r="CE88">
        <v>0</v>
      </c>
      <c r="CF88" s="1" t="s">
        <v>269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 s="1" t="s">
        <v>1526</v>
      </c>
      <c r="CQ88">
        <v>0</v>
      </c>
      <c r="CR88">
        <v>0</v>
      </c>
      <c r="CS88">
        <v>0</v>
      </c>
      <c r="CT88" s="1" t="s">
        <v>1527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 s="1" t="s">
        <v>1528</v>
      </c>
      <c r="DD88">
        <v>0</v>
      </c>
      <c r="DE88">
        <v>0</v>
      </c>
      <c r="DF88">
        <v>0</v>
      </c>
      <c r="DG88">
        <v>0</v>
      </c>
      <c r="DH88" s="1" t="s">
        <v>269</v>
      </c>
      <c r="DI88">
        <v>0</v>
      </c>
      <c r="DJ88">
        <v>0</v>
      </c>
      <c r="DK88">
        <v>0</v>
      </c>
      <c r="DL88">
        <v>0</v>
      </c>
      <c r="DM88" s="1" t="s">
        <v>1529</v>
      </c>
      <c r="DN88">
        <v>0</v>
      </c>
      <c r="DO88">
        <v>0</v>
      </c>
      <c r="DP88">
        <v>0</v>
      </c>
      <c r="DQ88" s="1" t="s">
        <v>1530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s="1" t="s">
        <v>269</v>
      </c>
      <c r="EF88">
        <v>0</v>
      </c>
      <c r="EG88">
        <v>0</v>
      </c>
      <c r="EH88">
        <v>0</v>
      </c>
      <c r="EI88" s="1" t="s">
        <v>269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87</v>
      </c>
      <c r="IC88" s="1">
        <v>104.999721289985</v>
      </c>
      <c r="ID88" s="1">
        <v>87.760067238987006</v>
      </c>
      <c r="IE88" s="1">
        <v>68.386013690920194</v>
      </c>
      <c r="IF88" s="1">
        <v>79.7607998612595</v>
      </c>
      <c r="IG88" s="1">
        <v>20.239200138740401</v>
      </c>
      <c r="IH88" s="1">
        <v>20.239200138740401</v>
      </c>
      <c r="II88" s="1">
        <v>0</v>
      </c>
      <c r="IJ88" s="1">
        <v>3.79190520498079</v>
      </c>
      <c r="IK88" s="1">
        <v>16.867446165842999</v>
      </c>
      <c r="IL88">
        <v>300318720</v>
      </c>
      <c r="IM88">
        <v>9335376</v>
      </c>
      <c r="IN88">
        <v>9116</v>
      </c>
      <c r="IO88">
        <v>9559425024</v>
      </c>
      <c r="IP88" s="1">
        <v>0</v>
      </c>
      <c r="IQ88">
        <v>11818729472</v>
      </c>
      <c r="IR88" s="1">
        <v>43.2523733105632</v>
      </c>
      <c r="IT88">
        <v>0</v>
      </c>
      <c r="IU88" s="1">
        <v>31.915067096060501</v>
      </c>
      <c r="IV88">
        <v>0</v>
      </c>
      <c r="IW88" s="1">
        <v>0</v>
      </c>
      <c r="IX88" s="1">
        <v>46.564606090973598</v>
      </c>
      <c r="IY88">
        <v>0</v>
      </c>
      <c r="IZ88" s="1">
        <v>0</v>
      </c>
      <c r="JA88" s="1">
        <v>18.010401072232401</v>
      </c>
      <c r="JB88" s="1">
        <v>20.212332259848498</v>
      </c>
      <c r="JC88" s="1">
        <v>3.7931825298069501</v>
      </c>
      <c r="JD88" s="1">
        <v>16.7423302799006</v>
      </c>
      <c r="JE88">
        <v>100</v>
      </c>
      <c r="JF88">
        <v>100</v>
      </c>
      <c r="JG88">
        <v>100</v>
      </c>
      <c r="JH88">
        <v>100</v>
      </c>
    </row>
    <row r="89" spans="1:268" x14ac:dyDescent="0.25">
      <c r="A89" s="1" t="s">
        <v>1531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" t="s">
        <v>269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 s="1" t="s">
        <v>1532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 s="1" t="s">
        <v>269</v>
      </c>
      <c r="CC89">
        <v>0</v>
      </c>
      <c r="CD89">
        <v>0</v>
      </c>
      <c r="CE89">
        <v>0</v>
      </c>
      <c r="CF89" s="1" t="s">
        <v>269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 s="1" t="s">
        <v>1533</v>
      </c>
      <c r="CQ89">
        <v>0</v>
      </c>
      <c r="CR89">
        <v>0</v>
      </c>
      <c r="CS89">
        <v>0</v>
      </c>
      <c r="CT89" s="1" t="s">
        <v>1534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 s="1" t="s">
        <v>269</v>
      </c>
      <c r="DD89">
        <v>0</v>
      </c>
      <c r="DE89">
        <v>0</v>
      </c>
      <c r="DF89">
        <v>0</v>
      </c>
      <c r="DG89">
        <v>0</v>
      </c>
      <c r="DH89" s="1" t="s">
        <v>269</v>
      </c>
      <c r="DI89">
        <v>0</v>
      </c>
      <c r="DJ89">
        <v>0</v>
      </c>
      <c r="DK89">
        <v>0</v>
      </c>
      <c r="DL89">
        <v>0</v>
      </c>
      <c r="DM89" s="1" t="s">
        <v>1535</v>
      </c>
      <c r="DN89">
        <v>0</v>
      </c>
      <c r="DO89">
        <v>0</v>
      </c>
      <c r="DP89">
        <v>0</v>
      </c>
      <c r="DQ89" s="1" t="s">
        <v>1536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s="1" t="s">
        <v>269</v>
      </c>
      <c r="EF89">
        <v>0</v>
      </c>
      <c r="EG89">
        <v>0</v>
      </c>
      <c r="EH89">
        <v>0</v>
      </c>
      <c r="EI89" s="1" t="s">
        <v>269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88</v>
      </c>
      <c r="IC89" s="1">
        <v>105.000579780748</v>
      </c>
      <c r="ID89" s="1">
        <v>88.2007265899083</v>
      </c>
      <c r="IE89" s="1">
        <v>67.145035572852905</v>
      </c>
      <c r="IF89" s="1">
        <v>77.912301649167304</v>
      </c>
      <c r="IG89" s="1">
        <v>22.0876983508326</v>
      </c>
      <c r="IH89" s="1">
        <v>22.0876983508326</v>
      </c>
      <c r="II89" s="1">
        <v>0.26014124645766701</v>
      </c>
      <c r="IJ89" s="1">
        <v>3.5119084920824801</v>
      </c>
      <c r="IK89" s="1">
        <v>18.470028498494301</v>
      </c>
      <c r="IL89">
        <v>300335104</v>
      </c>
      <c r="IM89">
        <v>9333876</v>
      </c>
      <c r="IN89">
        <v>9115</v>
      </c>
      <c r="IO89">
        <v>9557889024</v>
      </c>
      <c r="IP89" s="1">
        <v>0</v>
      </c>
      <c r="IQ89">
        <v>11819876352</v>
      </c>
      <c r="IR89" s="1">
        <v>43.256570478728101</v>
      </c>
      <c r="IT89">
        <v>0</v>
      </c>
      <c r="IU89" s="1">
        <v>35.911393613889103</v>
      </c>
      <c r="IV89">
        <v>0</v>
      </c>
      <c r="IW89" s="1">
        <v>0</v>
      </c>
      <c r="IX89" s="1">
        <v>45.800038232206397</v>
      </c>
      <c r="IY89">
        <v>0</v>
      </c>
      <c r="IZ89" s="1">
        <v>0</v>
      </c>
      <c r="JA89" s="1">
        <v>17.560387516954702</v>
      </c>
      <c r="JB89" s="1">
        <v>22.061868423718199</v>
      </c>
      <c r="JC89" s="1">
        <v>3.5130727798581298</v>
      </c>
      <c r="JD89" s="1">
        <v>18.476151786856001</v>
      </c>
      <c r="JE89">
        <v>100</v>
      </c>
      <c r="JF89">
        <v>100</v>
      </c>
      <c r="JG89">
        <v>100</v>
      </c>
      <c r="JH89">
        <v>100</v>
      </c>
    </row>
    <row r="90" spans="1:268" x14ac:dyDescent="0.25">
      <c r="A90" s="1" t="s">
        <v>1537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" t="s">
        <v>269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 s="1" t="s">
        <v>1538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 s="1" t="s">
        <v>269</v>
      </c>
      <c r="CC90">
        <v>0</v>
      </c>
      <c r="CD90">
        <v>0</v>
      </c>
      <c r="CE90">
        <v>0</v>
      </c>
      <c r="CF90" s="1" t="s">
        <v>269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 s="1" t="s">
        <v>1539</v>
      </c>
      <c r="CQ90">
        <v>0</v>
      </c>
      <c r="CR90">
        <v>0</v>
      </c>
      <c r="CS90">
        <v>0</v>
      </c>
      <c r="CT90" s="1" t="s">
        <v>1540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 s="1" t="s">
        <v>1541</v>
      </c>
      <c r="DD90">
        <v>0</v>
      </c>
      <c r="DE90">
        <v>0</v>
      </c>
      <c r="DF90">
        <v>0</v>
      </c>
      <c r="DG90">
        <v>0</v>
      </c>
      <c r="DH90" s="1" t="s">
        <v>269</v>
      </c>
      <c r="DI90">
        <v>0</v>
      </c>
      <c r="DJ90">
        <v>0</v>
      </c>
      <c r="DK90">
        <v>0</v>
      </c>
      <c r="DL90">
        <v>0</v>
      </c>
      <c r="DM90" s="1" t="s">
        <v>1542</v>
      </c>
      <c r="DN90">
        <v>0</v>
      </c>
      <c r="DO90">
        <v>0</v>
      </c>
      <c r="DP90">
        <v>0</v>
      </c>
      <c r="DQ90" s="1" t="s">
        <v>1543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s="1" t="s">
        <v>269</v>
      </c>
      <c r="EF90">
        <v>0</v>
      </c>
      <c r="EG90">
        <v>0</v>
      </c>
      <c r="EH90">
        <v>0</v>
      </c>
      <c r="EI90" s="1" t="s">
        <v>269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89</v>
      </c>
      <c r="IC90" s="1">
        <v>105.00032425008401</v>
      </c>
      <c r="ID90" s="1">
        <v>87.970237834733595</v>
      </c>
      <c r="IE90" s="1">
        <v>70.961315162778106</v>
      </c>
      <c r="IF90" s="1">
        <v>82.740912511817498</v>
      </c>
      <c r="IG90" s="1">
        <v>17.259087488182399</v>
      </c>
      <c r="IH90" s="1">
        <v>17.259087488182399</v>
      </c>
      <c r="II90" s="1">
        <v>0.26060129399675303</v>
      </c>
      <c r="IJ90" s="1">
        <v>2.9969132131143801</v>
      </c>
      <c r="IK90" s="1">
        <v>14.3330711698214</v>
      </c>
      <c r="IL90">
        <v>300302336</v>
      </c>
      <c r="IM90">
        <v>9333864</v>
      </c>
      <c r="IN90">
        <v>9115</v>
      </c>
      <c r="IO90">
        <v>9557876736</v>
      </c>
      <c r="IP90" s="1">
        <v>0</v>
      </c>
      <c r="IQ90">
        <v>11821780992</v>
      </c>
      <c r="IR90" s="1">
        <v>43.263540799558001</v>
      </c>
      <c r="IT90">
        <v>0</v>
      </c>
      <c r="IU90" s="1">
        <v>32.314560455597402</v>
      </c>
      <c r="IV90">
        <v>0</v>
      </c>
      <c r="IW90" s="1">
        <v>0</v>
      </c>
      <c r="IX90" s="1">
        <v>31.272155279610399</v>
      </c>
      <c r="IY90">
        <v>0</v>
      </c>
      <c r="IZ90" s="1">
        <v>0</v>
      </c>
      <c r="JA90" s="1">
        <v>17.781564312263001</v>
      </c>
      <c r="JB90" s="1">
        <v>17.259087488182399</v>
      </c>
      <c r="JC90" s="1">
        <v>2.9969132131143801</v>
      </c>
      <c r="JD90" s="1">
        <v>14.3330711698214</v>
      </c>
      <c r="JE90">
        <v>100</v>
      </c>
      <c r="JF90">
        <v>100</v>
      </c>
      <c r="JG90">
        <v>100</v>
      </c>
      <c r="JH90">
        <v>100</v>
      </c>
    </row>
    <row r="91" spans="1:268" x14ac:dyDescent="0.25">
      <c r="A91" s="1" t="s">
        <v>1544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1" t="s">
        <v>269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 s="1" t="s">
        <v>1545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 s="1" t="s">
        <v>269</v>
      </c>
      <c r="CC91">
        <v>0</v>
      </c>
      <c r="CD91">
        <v>0</v>
      </c>
      <c r="CE91">
        <v>0</v>
      </c>
      <c r="CF91" s="1" t="s">
        <v>269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 s="1" t="s">
        <v>1546</v>
      </c>
      <c r="CQ91">
        <v>0</v>
      </c>
      <c r="CR91">
        <v>0</v>
      </c>
      <c r="CS91">
        <v>0</v>
      </c>
      <c r="CT91" s="1" t="s">
        <v>1547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 s="1" t="s">
        <v>1548</v>
      </c>
      <c r="DD91">
        <v>0</v>
      </c>
      <c r="DE91">
        <v>0</v>
      </c>
      <c r="DF91">
        <v>0</v>
      </c>
      <c r="DG91">
        <v>0</v>
      </c>
      <c r="DH91" s="1" t="s">
        <v>269</v>
      </c>
      <c r="DI91">
        <v>0</v>
      </c>
      <c r="DJ91">
        <v>0</v>
      </c>
      <c r="DK91">
        <v>0</v>
      </c>
      <c r="DL91">
        <v>0</v>
      </c>
      <c r="DM91" s="1" t="s">
        <v>1549</v>
      </c>
      <c r="DN91">
        <v>0</v>
      </c>
      <c r="DO91">
        <v>0</v>
      </c>
      <c r="DP91">
        <v>0</v>
      </c>
      <c r="DQ91" s="1" t="s">
        <v>1550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s="1" t="s">
        <v>269</v>
      </c>
      <c r="EF91">
        <v>0</v>
      </c>
      <c r="EG91">
        <v>0</v>
      </c>
      <c r="EH91">
        <v>0</v>
      </c>
      <c r="EI91" s="1" t="s">
        <v>269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90</v>
      </c>
      <c r="IC91" s="1">
        <v>104.999810421251</v>
      </c>
      <c r="ID91" s="1">
        <v>88.616944710216103</v>
      </c>
      <c r="IE91" s="1">
        <v>67.650452810722697</v>
      </c>
      <c r="IF91" s="1">
        <v>78.257529220018895</v>
      </c>
      <c r="IG91" s="1">
        <v>21.742470779981002</v>
      </c>
      <c r="IH91" s="1">
        <v>21.742470779981002</v>
      </c>
      <c r="II91" s="1">
        <v>0.26129392618464098</v>
      </c>
      <c r="IJ91" s="1">
        <v>3.52746967577378</v>
      </c>
      <c r="IK91" s="1">
        <v>18.029280906740201</v>
      </c>
      <c r="IL91">
        <v>300285952</v>
      </c>
      <c r="IM91">
        <v>9331312</v>
      </c>
      <c r="IN91">
        <v>9112</v>
      </c>
      <c r="IO91">
        <v>9555263488</v>
      </c>
      <c r="IP91" s="1">
        <v>0</v>
      </c>
      <c r="IQ91">
        <v>11822092288</v>
      </c>
      <c r="IR91" s="1">
        <v>43.264680016614598</v>
      </c>
      <c r="IT91">
        <v>0</v>
      </c>
      <c r="IU91" s="1">
        <v>34.479302187738</v>
      </c>
      <c r="IV91">
        <v>0</v>
      </c>
      <c r="IW91" s="1">
        <v>0</v>
      </c>
      <c r="IX91" s="1">
        <v>44.405161908450502</v>
      </c>
      <c r="IY91">
        <v>0</v>
      </c>
      <c r="IZ91" s="1">
        <v>0</v>
      </c>
      <c r="JA91" s="1">
        <v>17.104936907808501</v>
      </c>
      <c r="JB91" s="1">
        <v>21.768554662424101</v>
      </c>
      <c r="JC91" s="1">
        <v>3.5262939409242202</v>
      </c>
      <c r="JD91" s="1">
        <v>18.0232715981357</v>
      </c>
      <c r="JE91">
        <v>100</v>
      </c>
      <c r="JF91">
        <v>100</v>
      </c>
      <c r="JG91">
        <v>100</v>
      </c>
      <c r="JH91">
        <v>100</v>
      </c>
    </row>
    <row r="92" spans="1:268" x14ac:dyDescent="0.25">
      <c r="A92" s="1" t="s">
        <v>1551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" t="s">
        <v>269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" t="s">
        <v>1552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 s="1" t="s">
        <v>269</v>
      </c>
      <c r="CC92">
        <v>0</v>
      </c>
      <c r="CD92">
        <v>0</v>
      </c>
      <c r="CE92">
        <v>0</v>
      </c>
      <c r="CF92" s="1" t="s">
        <v>269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 s="1" t="s">
        <v>1553</v>
      </c>
      <c r="CQ92">
        <v>0</v>
      </c>
      <c r="CR92">
        <v>0</v>
      </c>
      <c r="CS92">
        <v>0</v>
      </c>
      <c r="CT92" s="1" t="s">
        <v>1554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 s="1" t="s">
        <v>269</v>
      </c>
      <c r="DD92">
        <v>0</v>
      </c>
      <c r="DE92">
        <v>0</v>
      </c>
      <c r="DF92">
        <v>0</v>
      </c>
      <c r="DG92">
        <v>0</v>
      </c>
      <c r="DH92" s="1" t="s">
        <v>269</v>
      </c>
      <c r="DI92">
        <v>0</v>
      </c>
      <c r="DJ92">
        <v>0</v>
      </c>
      <c r="DK92">
        <v>0</v>
      </c>
      <c r="DL92">
        <v>0</v>
      </c>
      <c r="DM92" s="1" t="s">
        <v>1555</v>
      </c>
      <c r="DN92">
        <v>0</v>
      </c>
      <c r="DO92">
        <v>0</v>
      </c>
      <c r="DP92">
        <v>0</v>
      </c>
      <c r="DQ92" s="1" t="s">
        <v>1556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s="1" t="s">
        <v>269</v>
      </c>
      <c r="EF92">
        <v>0</v>
      </c>
      <c r="EG92">
        <v>0</v>
      </c>
      <c r="EH92">
        <v>0</v>
      </c>
      <c r="EI92" s="1" t="s">
        <v>269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91</v>
      </c>
      <c r="IC92" s="1">
        <v>105.00016073432</v>
      </c>
      <c r="ID92" s="1">
        <v>88.021143064394195</v>
      </c>
      <c r="IE92" s="1">
        <v>68.610371972857294</v>
      </c>
      <c r="IF92" s="1">
        <v>80.6145328010236</v>
      </c>
      <c r="IG92" s="1">
        <v>19.385467198976301</v>
      </c>
      <c r="IH92" s="1">
        <v>19.385467198976301</v>
      </c>
      <c r="II92" s="1">
        <v>0</v>
      </c>
      <c r="IJ92" s="1">
        <v>2.3404219200297098</v>
      </c>
      <c r="IK92" s="1">
        <v>16.903047200214601</v>
      </c>
      <c r="IL92">
        <v>300294144</v>
      </c>
      <c r="IM92">
        <v>9331360</v>
      </c>
      <c r="IN92">
        <v>9112</v>
      </c>
      <c r="IO92">
        <v>9555312640</v>
      </c>
      <c r="IP92" s="1">
        <v>0</v>
      </c>
      <c r="IQ92">
        <v>11822891008</v>
      </c>
      <c r="IR92" s="1">
        <v>43.267603065647997</v>
      </c>
      <c r="IT92">
        <v>0</v>
      </c>
      <c r="IU92" s="1">
        <v>30.165393900628899</v>
      </c>
      <c r="IV92">
        <v>0</v>
      </c>
      <c r="IW92" s="1">
        <v>0</v>
      </c>
      <c r="IX92" s="1">
        <v>39.527067869789597</v>
      </c>
      <c r="IY92">
        <v>0</v>
      </c>
      <c r="IZ92" s="1">
        <v>0</v>
      </c>
      <c r="JA92" s="1">
        <v>17.7334903010061</v>
      </c>
      <c r="JB92" s="1">
        <v>19.3855852655606</v>
      </c>
      <c r="JC92" s="1">
        <v>2.3404184922901701</v>
      </c>
      <c r="JD92" s="1">
        <v>16.903022444317902</v>
      </c>
      <c r="JE92">
        <v>100</v>
      </c>
      <c r="JF92">
        <v>100</v>
      </c>
      <c r="JG92">
        <v>100</v>
      </c>
      <c r="JH92">
        <v>100</v>
      </c>
    </row>
    <row r="93" spans="1:268" x14ac:dyDescent="0.25">
      <c r="A93" s="1" t="s">
        <v>1557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1" t="s">
        <v>269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 s="1" t="s">
        <v>1558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 s="1" t="s">
        <v>269</v>
      </c>
      <c r="CC93">
        <v>0</v>
      </c>
      <c r="CD93">
        <v>0</v>
      </c>
      <c r="CE93">
        <v>0</v>
      </c>
      <c r="CF93" s="1" t="s">
        <v>269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 s="1" t="s">
        <v>1559</v>
      </c>
      <c r="CQ93">
        <v>0</v>
      </c>
      <c r="CR93">
        <v>0</v>
      </c>
      <c r="CS93">
        <v>0</v>
      </c>
      <c r="CT93" s="1" t="s">
        <v>1560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 s="1" t="s">
        <v>269</v>
      </c>
      <c r="DD93">
        <v>0</v>
      </c>
      <c r="DE93">
        <v>0</v>
      </c>
      <c r="DF93">
        <v>0</v>
      </c>
      <c r="DG93">
        <v>0</v>
      </c>
      <c r="DH93" s="1" t="s">
        <v>269</v>
      </c>
      <c r="DI93">
        <v>0</v>
      </c>
      <c r="DJ93">
        <v>0</v>
      </c>
      <c r="DK93">
        <v>0</v>
      </c>
      <c r="DL93">
        <v>0</v>
      </c>
      <c r="DM93" s="1" t="s">
        <v>1561</v>
      </c>
      <c r="DN93">
        <v>0</v>
      </c>
      <c r="DO93">
        <v>0</v>
      </c>
      <c r="DP93">
        <v>0</v>
      </c>
      <c r="DQ93" s="1" t="s">
        <v>1562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s="1" t="s">
        <v>269</v>
      </c>
      <c r="EF93">
        <v>0</v>
      </c>
      <c r="EG93">
        <v>0</v>
      </c>
      <c r="EH93">
        <v>0</v>
      </c>
      <c r="EI93" s="1" t="s">
        <v>269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92</v>
      </c>
      <c r="IC93" s="1">
        <v>105.00042062240701</v>
      </c>
      <c r="ID93" s="1">
        <v>88.708686398158093</v>
      </c>
      <c r="IE93" s="1">
        <v>69.298690032052093</v>
      </c>
      <c r="IF93" s="1">
        <v>79.831848365169193</v>
      </c>
      <c r="IG93" s="1">
        <v>20.037495620354299</v>
      </c>
      <c r="IH93" s="1">
        <v>20.1681516348307</v>
      </c>
      <c r="II93" s="1">
        <v>0.261315373789691</v>
      </c>
      <c r="IJ93" s="1">
        <v>3.5277558737424402</v>
      </c>
      <c r="IK93" s="1">
        <v>16.985499296329898</v>
      </c>
      <c r="IL93">
        <v>300548096</v>
      </c>
      <c r="IM93">
        <v>9330676</v>
      </c>
      <c r="IN93">
        <v>9111</v>
      </c>
      <c r="IO93">
        <v>9554612224</v>
      </c>
      <c r="IP93" s="1">
        <v>0</v>
      </c>
      <c r="IQ93">
        <v>11823955968</v>
      </c>
      <c r="IR93" s="1">
        <v>43.2715004410761</v>
      </c>
      <c r="IT93">
        <v>0</v>
      </c>
      <c r="IU93" s="1">
        <v>31.368350695952401</v>
      </c>
      <c r="IV93">
        <v>0</v>
      </c>
      <c r="IW93" s="1">
        <v>0</v>
      </c>
      <c r="IX93" s="1">
        <v>40.256050059805602</v>
      </c>
      <c r="IY93">
        <v>0</v>
      </c>
      <c r="IZ93" s="1">
        <v>0.52280584493254001</v>
      </c>
      <c r="JA93" s="1">
        <v>17.0383177703931</v>
      </c>
      <c r="JB93" s="1">
        <v>20.141405513575599</v>
      </c>
      <c r="JC93" s="1">
        <v>3.5289377803159399</v>
      </c>
      <c r="JD93" s="1">
        <v>16.991189960307501</v>
      </c>
      <c r="JE93">
        <v>100</v>
      </c>
      <c r="JF93">
        <v>100</v>
      </c>
      <c r="JG93">
        <v>100</v>
      </c>
      <c r="JH93">
        <v>100</v>
      </c>
    </row>
    <row r="94" spans="1:268" x14ac:dyDescent="0.25">
      <c r="A94" s="1" t="s">
        <v>1563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 t="s">
        <v>269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" t="s">
        <v>1564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 s="1" t="s">
        <v>1565</v>
      </c>
      <c r="CC94">
        <v>0</v>
      </c>
      <c r="CD94">
        <v>0</v>
      </c>
      <c r="CE94">
        <v>0</v>
      </c>
      <c r="CF94" s="1" t="s">
        <v>1566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 s="1" t="s">
        <v>1567</v>
      </c>
      <c r="CQ94">
        <v>0</v>
      </c>
      <c r="CR94">
        <v>0</v>
      </c>
      <c r="CS94">
        <v>0</v>
      </c>
      <c r="CT94" s="1" t="s">
        <v>1568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 s="1" t="s">
        <v>1569</v>
      </c>
      <c r="DD94">
        <v>0</v>
      </c>
      <c r="DE94">
        <v>0</v>
      </c>
      <c r="DF94">
        <v>0</v>
      </c>
      <c r="DG94">
        <v>0</v>
      </c>
      <c r="DH94" s="1" t="s">
        <v>269</v>
      </c>
      <c r="DI94">
        <v>0</v>
      </c>
      <c r="DJ94">
        <v>0</v>
      </c>
      <c r="DK94">
        <v>0</v>
      </c>
      <c r="DL94">
        <v>0</v>
      </c>
      <c r="DM94" s="1" t="s">
        <v>1570</v>
      </c>
      <c r="DN94">
        <v>0</v>
      </c>
      <c r="DO94">
        <v>0</v>
      </c>
      <c r="DP94">
        <v>0</v>
      </c>
      <c r="DQ94" s="1" t="s">
        <v>1571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s="1" t="s">
        <v>269</v>
      </c>
      <c r="EF94">
        <v>0</v>
      </c>
      <c r="EG94">
        <v>0</v>
      </c>
      <c r="EH94">
        <v>0</v>
      </c>
      <c r="EI94" s="1" t="s">
        <v>269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93</v>
      </c>
      <c r="IC94" s="1">
        <v>104.998780202509</v>
      </c>
      <c r="ID94" s="1">
        <v>88.197749406757595</v>
      </c>
      <c r="IE94" s="1">
        <v>66.251706769992296</v>
      </c>
      <c r="IF94" s="1">
        <v>77.105427909347299</v>
      </c>
      <c r="IG94" s="1">
        <v>22.894568761986498</v>
      </c>
      <c r="IH94" s="1">
        <v>22.894572090652598</v>
      </c>
      <c r="II94" s="1">
        <v>0.26005203903433499</v>
      </c>
      <c r="IJ94" s="1">
        <v>3.3806765074463501</v>
      </c>
      <c r="IK94" s="1">
        <v>19.373878572391</v>
      </c>
      <c r="IL94">
        <v>300548096</v>
      </c>
      <c r="IM94">
        <v>9332916</v>
      </c>
      <c r="IN94">
        <v>9114</v>
      </c>
      <c r="IO94">
        <v>9556905984</v>
      </c>
      <c r="IP94" s="1">
        <v>0</v>
      </c>
      <c r="IQ94">
        <v>11817803776</v>
      </c>
      <c r="IR94" s="1">
        <v>43.248985578131098</v>
      </c>
      <c r="IT94">
        <v>0</v>
      </c>
      <c r="IU94" s="1">
        <v>41.088222167424902</v>
      </c>
      <c r="IV94">
        <v>0</v>
      </c>
      <c r="IW94" s="1">
        <v>0</v>
      </c>
      <c r="IX94" s="1">
        <v>41.6083262454936</v>
      </c>
      <c r="IY94">
        <v>0</v>
      </c>
      <c r="IZ94" s="1">
        <v>0</v>
      </c>
      <c r="JA94" s="1">
        <v>17.539427384216999</v>
      </c>
      <c r="JB94" s="1">
        <v>22.894572090652598</v>
      </c>
      <c r="JC94" s="1">
        <v>3.3806765074463501</v>
      </c>
      <c r="JD94" s="1">
        <v>19.373878572391</v>
      </c>
      <c r="JE94">
        <v>100</v>
      </c>
      <c r="JF94">
        <v>100</v>
      </c>
      <c r="JG94">
        <v>100</v>
      </c>
      <c r="JH94">
        <v>100</v>
      </c>
    </row>
    <row r="95" spans="1:268" x14ac:dyDescent="0.25">
      <c r="A95" s="1" t="s">
        <v>1572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1" t="s">
        <v>269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 s="1" t="s">
        <v>1573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 s="1" t="s">
        <v>269</v>
      </c>
      <c r="CC95">
        <v>0</v>
      </c>
      <c r="CD95">
        <v>0</v>
      </c>
      <c r="CE95">
        <v>0</v>
      </c>
      <c r="CF95" s="1" t="s">
        <v>269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 s="1" t="s">
        <v>1574</v>
      </c>
      <c r="CQ95">
        <v>0</v>
      </c>
      <c r="CR95">
        <v>0</v>
      </c>
      <c r="CS95">
        <v>0</v>
      </c>
      <c r="CT95" s="1" t="s">
        <v>1575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 s="1" t="s">
        <v>1576</v>
      </c>
      <c r="DD95">
        <v>0</v>
      </c>
      <c r="DE95">
        <v>0</v>
      </c>
      <c r="DF95">
        <v>0</v>
      </c>
      <c r="DG95">
        <v>0</v>
      </c>
      <c r="DH95" s="1" t="s">
        <v>269</v>
      </c>
      <c r="DI95">
        <v>0</v>
      </c>
      <c r="DJ95">
        <v>0</v>
      </c>
      <c r="DK95">
        <v>0</v>
      </c>
      <c r="DL95">
        <v>0</v>
      </c>
      <c r="DM95" s="1" t="s">
        <v>1577</v>
      </c>
      <c r="DN95">
        <v>0</v>
      </c>
      <c r="DO95">
        <v>0</v>
      </c>
      <c r="DP95">
        <v>0</v>
      </c>
      <c r="DQ95" s="1" t="s">
        <v>1578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s="1" t="s">
        <v>269</v>
      </c>
      <c r="EF95">
        <v>0</v>
      </c>
      <c r="EG95">
        <v>0</v>
      </c>
      <c r="EH95">
        <v>0</v>
      </c>
      <c r="EI95" s="1" t="s">
        <v>269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94</v>
      </c>
      <c r="IC95" s="1">
        <v>104.999657753685</v>
      </c>
      <c r="ID95" s="1">
        <v>87.836243438280206</v>
      </c>
      <c r="IE95" s="1">
        <v>68.985942106823003</v>
      </c>
      <c r="IF95" s="1">
        <v>79.857508322368801</v>
      </c>
      <c r="IG95" s="1">
        <v>20.142494991005801</v>
      </c>
      <c r="IH95" s="1">
        <v>20.142491677631099</v>
      </c>
      <c r="II95" s="1">
        <v>0</v>
      </c>
      <c r="IJ95" s="1">
        <v>3.6240035439855398</v>
      </c>
      <c r="IK95" s="1">
        <v>16.437442989247099</v>
      </c>
      <c r="IL95">
        <v>300556288</v>
      </c>
      <c r="IM95">
        <v>9333064</v>
      </c>
      <c r="IN95">
        <v>9114</v>
      </c>
      <c r="IO95">
        <v>9557057536</v>
      </c>
      <c r="IP95" s="1">
        <v>0</v>
      </c>
      <c r="IQ95">
        <v>11817803776</v>
      </c>
      <c r="IR95" s="1">
        <v>43.248985578131098</v>
      </c>
      <c r="IT95">
        <v>0</v>
      </c>
      <c r="IU95" s="1">
        <v>31.062887519876099</v>
      </c>
      <c r="IV95">
        <v>0</v>
      </c>
      <c r="IW95" s="1">
        <v>0</v>
      </c>
      <c r="IX95" s="1">
        <v>43.488042527826501</v>
      </c>
      <c r="IY95">
        <v>0</v>
      </c>
      <c r="IZ95" s="1">
        <v>0</v>
      </c>
      <c r="JA95" s="1">
        <v>17.919359749986</v>
      </c>
      <c r="JB95" s="1">
        <v>20.142491677631099</v>
      </c>
      <c r="JC95" s="1">
        <v>3.6240035439855398</v>
      </c>
      <c r="JD95" s="1">
        <v>16.437442989247099</v>
      </c>
      <c r="JE95">
        <v>100</v>
      </c>
      <c r="JF95">
        <v>100</v>
      </c>
      <c r="JG95">
        <v>100</v>
      </c>
      <c r="JH95">
        <v>100</v>
      </c>
    </row>
    <row r="96" spans="1:268" x14ac:dyDescent="0.25">
      <c r="A96" s="1" t="s">
        <v>1579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 t="s">
        <v>269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 s="1" t="s">
        <v>1580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 s="1" t="s">
        <v>269</v>
      </c>
      <c r="CC96">
        <v>0</v>
      </c>
      <c r="CD96">
        <v>0</v>
      </c>
      <c r="CE96">
        <v>0</v>
      </c>
      <c r="CF96" s="1" t="s">
        <v>269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 s="1" t="s">
        <v>1581</v>
      </c>
      <c r="CQ96">
        <v>0</v>
      </c>
      <c r="CR96">
        <v>0</v>
      </c>
      <c r="CS96">
        <v>0</v>
      </c>
      <c r="CT96" s="1" t="s">
        <v>1582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 s="1" t="s">
        <v>1583</v>
      </c>
      <c r="DD96">
        <v>0</v>
      </c>
      <c r="DE96">
        <v>0</v>
      </c>
      <c r="DF96">
        <v>0</v>
      </c>
      <c r="DG96">
        <v>0</v>
      </c>
      <c r="DH96" s="1" t="s">
        <v>269</v>
      </c>
      <c r="DI96">
        <v>0</v>
      </c>
      <c r="DJ96">
        <v>0</v>
      </c>
      <c r="DK96">
        <v>0</v>
      </c>
      <c r="DL96">
        <v>0</v>
      </c>
      <c r="DM96" s="1" t="s">
        <v>1584</v>
      </c>
      <c r="DN96">
        <v>0</v>
      </c>
      <c r="DO96">
        <v>0</v>
      </c>
      <c r="DP96">
        <v>0</v>
      </c>
      <c r="DQ96" s="1" t="s">
        <v>1585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s="1" t="s">
        <v>269</v>
      </c>
      <c r="EF96">
        <v>0</v>
      </c>
      <c r="EG96">
        <v>0</v>
      </c>
      <c r="EH96">
        <v>0</v>
      </c>
      <c r="EI96" s="1" t="s">
        <v>269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95</v>
      </c>
      <c r="IC96" s="1">
        <v>105.000255261652</v>
      </c>
      <c r="ID96" s="1">
        <v>87.850574448086604</v>
      </c>
      <c r="IE96" s="1">
        <v>68.742768548592494</v>
      </c>
      <c r="IF96" s="1">
        <v>79.194043794952293</v>
      </c>
      <c r="IG96" s="1">
        <v>20.8059562050476</v>
      </c>
      <c r="IH96" s="1">
        <v>20.8059562050476</v>
      </c>
      <c r="II96" s="1">
        <v>0.261366481171459</v>
      </c>
      <c r="IJ96" s="1">
        <v>3.6591307364004302</v>
      </c>
      <c r="IK96" s="1">
        <v>16.988821276144801</v>
      </c>
      <c r="IL96">
        <v>300023808</v>
      </c>
      <c r="IM96">
        <v>9334244</v>
      </c>
      <c r="IN96">
        <v>9115</v>
      </c>
      <c r="IO96">
        <v>9558265856</v>
      </c>
      <c r="IP96" s="1">
        <v>0</v>
      </c>
      <c r="IQ96">
        <v>11826769920</v>
      </c>
      <c r="IR96" s="1">
        <v>43.281798493881098</v>
      </c>
      <c r="IT96">
        <v>0</v>
      </c>
      <c r="IU96" s="1">
        <v>35.545841439318501</v>
      </c>
      <c r="IV96">
        <v>0</v>
      </c>
      <c r="IW96" s="1">
        <v>0</v>
      </c>
      <c r="IX96" s="1">
        <v>40.2504381004048</v>
      </c>
      <c r="IY96">
        <v>0</v>
      </c>
      <c r="IZ96" s="1">
        <v>0</v>
      </c>
      <c r="JA96" s="1">
        <v>17.910875384844299</v>
      </c>
      <c r="JB96" s="1">
        <v>20.8059562050476</v>
      </c>
      <c r="JC96" s="1">
        <v>3.6591307364004302</v>
      </c>
      <c r="JD96" s="1">
        <v>16.988821276144801</v>
      </c>
      <c r="JE96">
        <v>100</v>
      </c>
      <c r="JF96">
        <v>100</v>
      </c>
      <c r="JG96">
        <v>100</v>
      </c>
      <c r="JH96">
        <v>100</v>
      </c>
    </row>
    <row r="97" spans="1:268" x14ac:dyDescent="0.25">
      <c r="A97" s="1" t="s">
        <v>1586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1" t="s">
        <v>269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 s="1" t="s">
        <v>1587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 s="1" t="s">
        <v>269</v>
      </c>
      <c r="CC97">
        <v>0</v>
      </c>
      <c r="CD97">
        <v>0</v>
      </c>
      <c r="CE97">
        <v>0</v>
      </c>
      <c r="CF97" s="1" t="s">
        <v>269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 s="1" t="s">
        <v>1588</v>
      </c>
      <c r="CQ97">
        <v>0</v>
      </c>
      <c r="CR97">
        <v>0</v>
      </c>
      <c r="CS97">
        <v>0</v>
      </c>
      <c r="CT97" s="1" t="s">
        <v>1589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 s="1" t="s">
        <v>269</v>
      </c>
      <c r="DD97">
        <v>0</v>
      </c>
      <c r="DE97">
        <v>0</v>
      </c>
      <c r="DF97">
        <v>0</v>
      </c>
      <c r="DG97">
        <v>0</v>
      </c>
      <c r="DH97" s="1" t="s">
        <v>269</v>
      </c>
      <c r="DI97">
        <v>0</v>
      </c>
      <c r="DJ97">
        <v>0</v>
      </c>
      <c r="DK97">
        <v>0</v>
      </c>
      <c r="DL97">
        <v>0</v>
      </c>
      <c r="DM97" s="1" t="s">
        <v>1590</v>
      </c>
      <c r="DN97">
        <v>0</v>
      </c>
      <c r="DO97">
        <v>0</v>
      </c>
      <c r="DP97">
        <v>0</v>
      </c>
      <c r="DQ97" s="1" t="s">
        <v>1591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s="1" t="s">
        <v>269</v>
      </c>
      <c r="EF97">
        <v>0</v>
      </c>
      <c r="EG97">
        <v>0</v>
      </c>
      <c r="EH97">
        <v>0</v>
      </c>
      <c r="EI97" s="1" t="s">
        <v>269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96</v>
      </c>
      <c r="IC97" s="1">
        <v>105.000369872289</v>
      </c>
      <c r="ID97" s="1">
        <v>88.498789524309402</v>
      </c>
      <c r="IE97" s="1">
        <v>68.064823198075104</v>
      </c>
      <c r="IF97" s="1">
        <v>79.101705709214698</v>
      </c>
      <c r="IG97" s="1">
        <v>20.898294290785199</v>
      </c>
      <c r="IH97" s="1">
        <v>20.898294290785199</v>
      </c>
      <c r="II97" s="1">
        <v>0.520405958613254</v>
      </c>
      <c r="IJ97" s="1">
        <v>3.5127418859385302</v>
      </c>
      <c r="IK97" s="1">
        <v>17.693802592850599</v>
      </c>
      <c r="IL97">
        <v>300015616</v>
      </c>
      <c r="IM97">
        <v>9334448</v>
      </c>
      <c r="IN97">
        <v>9115</v>
      </c>
      <c r="IO97">
        <v>9558474752</v>
      </c>
      <c r="IP97" s="1">
        <v>0</v>
      </c>
      <c r="IQ97">
        <v>11817996288</v>
      </c>
      <c r="IR97" s="1">
        <v>43.249690100375901</v>
      </c>
      <c r="IT97">
        <v>0</v>
      </c>
      <c r="IU97" s="1">
        <v>36.416285875784901</v>
      </c>
      <c r="IV97">
        <v>0</v>
      </c>
      <c r="IW97" s="1">
        <v>0</v>
      </c>
      <c r="IX97" s="1">
        <v>39.537681807995</v>
      </c>
      <c r="IY97">
        <v>0</v>
      </c>
      <c r="IZ97" s="1">
        <v>0</v>
      </c>
      <c r="JA97" s="1">
        <v>17.242807546313401</v>
      </c>
      <c r="JB97" s="1">
        <v>20.794579884912199</v>
      </c>
      <c r="JC97" s="1">
        <v>3.5115720884809001</v>
      </c>
      <c r="JD97" s="1">
        <v>17.687910282524101</v>
      </c>
      <c r="JE97">
        <v>100</v>
      </c>
      <c r="JF97">
        <v>100</v>
      </c>
      <c r="JG97">
        <v>100</v>
      </c>
      <c r="JH97">
        <v>100</v>
      </c>
    </row>
    <row r="98" spans="1:268" x14ac:dyDescent="0.25">
      <c r="A98" s="1" t="s">
        <v>1592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 t="s">
        <v>269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 s="1" t="s">
        <v>1593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 s="1" t="s">
        <v>269</v>
      </c>
      <c r="CC98">
        <v>0</v>
      </c>
      <c r="CD98">
        <v>0</v>
      </c>
      <c r="CE98">
        <v>0</v>
      </c>
      <c r="CF98" s="1" t="s">
        <v>269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 s="1" t="s">
        <v>1594</v>
      </c>
      <c r="CQ98">
        <v>0</v>
      </c>
      <c r="CR98">
        <v>0</v>
      </c>
      <c r="CS98">
        <v>0</v>
      </c>
      <c r="CT98" s="1" t="s">
        <v>1595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 s="1" t="s">
        <v>1596</v>
      </c>
      <c r="DD98">
        <v>0</v>
      </c>
      <c r="DE98">
        <v>0</v>
      </c>
      <c r="DF98">
        <v>0</v>
      </c>
      <c r="DG98">
        <v>0</v>
      </c>
      <c r="DH98" s="1" t="s">
        <v>269</v>
      </c>
      <c r="DI98">
        <v>0</v>
      </c>
      <c r="DJ98">
        <v>0</v>
      </c>
      <c r="DK98">
        <v>0</v>
      </c>
      <c r="DL98">
        <v>0</v>
      </c>
      <c r="DM98" s="1" t="s">
        <v>1597</v>
      </c>
      <c r="DN98">
        <v>0</v>
      </c>
      <c r="DO98">
        <v>0</v>
      </c>
      <c r="DP98">
        <v>0</v>
      </c>
      <c r="DQ98" s="1" t="s">
        <v>1598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s="1" t="s">
        <v>269</v>
      </c>
      <c r="EF98">
        <v>0</v>
      </c>
      <c r="EG98">
        <v>0</v>
      </c>
      <c r="EH98">
        <v>0</v>
      </c>
      <c r="EI98" s="1" t="s">
        <v>269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97</v>
      </c>
      <c r="IC98" s="1">
        <v>105.00008779335199</v>
      </c>
      <c r="ID98" s="1">
        <v>88.001677424721095</v>
      </c>
      <c r="IE98" s="1">
        <v>68.000027192835503</v>
      </c>
      <c r="IF98" s="1">
        <v>79.278287860049304</v>
      </c>
      <c r="IG98" s="1">
        <v>20.7217088073985</v>
      </c>
      <c r="IH98" s="1">
        <v>20.721712139950601</v>
      </c>
      <c r="II98" s="1">
        <v>0.13017614903812699</v>
      </c>
      <c r="IJ98" s="1">
        <v>3.38462319816824</v>
      </c>
      <c r="IK98" s="1">
        <v>17.443827252097801</v>
      </c>
      <c r="IL98">
        <v>299765760</v>
      </c>
      <c r="IM98">
        <v>9334200</v>
      </c>
      <c r="IN98">
        <v>9115</v>
      </c>
      <c r="IO98">
        <v>9558220800</v>
      </c>
      <c r="IP98" s="1">
        <v>0</v>
      </c>
      <c r="IQ98">
        <v>11817955328</v>
      </c>
      <c r="IR98" s="1">
        <v>43.249540204007502</v>
      </c>
      <c r="IT98">
        <v>0</v>
      </c>
      <c r="IU98" s="1">
        <v>32.815747665160501</v>
      </c>
      <c r="IV98">
        <v>0</v>
      </c>
      <c r="IW98" s="1">
        <v>0</v>
      </c>
      <c r="IX98" s="1">
        <v>43.233445336640102</v>
      </c>
      <c r="IY98">
        <v>0</v>
      </c>
      <c r="IZ98" s="1">
        <v>0</v>
      </c>
      <c r="JA98" s="1">
        <v>17.766204928747701</v>
      </c>
      <c r="JB98" s="1">
        <v>20.825497696755299</v>
      </c>
      <c r="JC98" s="1">
        <v>3.3857517432308502</v>
      </c>
      <c r="JD98" s="1">
        <v>17.449643599728201</v>
      </c>
      <c r="JE98">
        <v>100</v>
      </c>
      <c r="JF98">
        <v>100</v>
      </c>
      <c r="JG98">
        <v>100</v>
      </c>
      <c r="JH98">
        <v>100</v>
      </c>
    </row>
    <row r="99" spans="1:268" x14ac:dyDescent="0.25">
      <c r="A99" s="1" t="s">
        <v>1599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1" t="s">
        <v>269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 s="1" t="s">
        <v>1600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 s="1" t="s">
        <v>269</v>
      </c>
      <c r="CC99">
        <v>0</v>
      </c>
      <c r="CD99">
        <v>0</v>
      </c>
      <c r="CE99">
        <v>0</v>
      </c>
      <c r="CF99" s="1" t="s">
        <v>269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 s="1" t="s">
        <v>1601</v>
      </c>
      <c r="CQ99">
        <v>0</v>
      </c>
      <c r="CR99">
        <v>0</v>
      </c>
      <c r="CS99">
        <v>0</v>
      </c>
      <c r="CT99" s="1" t="s">
        <v>1602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 s="1" t="s">
        <v>1603</v>
      </c>
      <c r="DD99">
        <v>0</v>
      </c>
      <c r="DE99">
        <v>0</v>
      </c>
      <c r="DF99">
        <v>0</v>
      </c>
      <c r="DG99">
        <v>0</v>
      </c>
      <c r="DH99" s="1" t="s">
        <v>269</v>
      </c>
      <c r="DI99">
        <v>0</v>
      </c>
      <c r="DJ99">
        <v>0</v>
      </c>
      <c r="DK99">
        <v>0</v>
      </c>
      <c r="DL99">
        <v>0</v>
      </c>
      <c r="DM99" s="1" t="s">
        <v>1604</v>
      </c>
      <c r="DN99">
        <v>0</v>
      </c>
      <c r="DO99">
        <v>0</v>
      </c>
      <c r="DP99">
        <v>0</v>
      </c>
      <c r="DQ99" s="1" t="s">
        <v>1605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s="1" t="s">
        <v>269</v>
      </c>
      <c r="EF99">
        <v>0</v>
      </c>
      <c r="EG99">
        <v>0</v>
      </c>
      <c r="EH99">
        <v>0</v>
      </c>
      <c r="EI99" s="1" t="s">
        <v>269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98</v>
      </c>
      <c r="IC99" s="1">
        <v>104.99930588735999</v>
      </c>
      <c r="ID99" s="1">
        <v>87.888703921747094</v>
      </c>
      <c r="IE99" s="1">
        <v>67.9944312819554</v>
      </c>
      <c r="IF99" s="1">
        <v>79.9762396032867</v>
      </c>
      <c r="IG99" s="1">
        <v>20.023763725805399</v>
      </c>
      <c r="IH99" s="1">
        <v>20.0237603967132</v>
      </c>
      <c r="II99" s="1">
        <v>0.52017065326010103</v>
      </c>
      <c r="IJ99" s="1">
        <v>2.2107236118093399</v>
      </c>
      <c r="IK99" s="1">
        <v>17.685802210843399</v>
      </c>
      <c r="IL99">
        <v>299745280</v>
      </c>
      <c r="IM99">
        <v>9334680</v>
      </c>
      <c r="IN99">
        <v>9115</v>
      </c>
      <c r="IO99">
        <v>9558712320</v>
      </c>
      <c r="IP99" s="1">
        <v>0</v>
      </c>
      <c r="IQ99">
        <v>11817955328</v>
      </c>
      <c r="IR99" s="1">
        <v>43.249540204007502</v>
      </c>
      <c r="IT99">
        <v>0</v>
      </c>
      <c r="IU99" s="1">
        <v>38.986839540065901</v>
      </c>
      <c r="IV99">
        <v>0</v>
      </c>
      <c r="IW99" s="1">
        <v>0</v>
      </c>
      <c r="IX99" s="1">
        <v>33.788594268057103</v>
      </c>
      <c r="IY99">
        <v>0</v>
      </c>
      <c r="IZ99" s="1">
        <v>0</v>
      </c>
      <c r="JA99" s="1">
        <v>17.8612505996695</v>
      </c>
      <c r="JB99" s="1">
        <v>20.076977279426298</v>
      </c>
      <c r="JC99" s="1">
        <v>2.2092525771652398</v>
      </c>
      <c r="JD99" s="1">
        <v>17.6740339248298</v>
      </c>
      <c r="JE99">
        <v>100</v>
      </c>
      <c r="JF99">
        <v>100</v>
      </c>
      <c r="JG99">
        <v>100</v>
      </c>
      <c r="JH99">
        <v>100</v>
      </c>
    </row>
    <row r="100" spans="1:268" x14ac:dyDescent="0.25">
      <c r="A100" s="1" t="s">
        <v>1606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" t="s">
        <v>269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 s="1" t="s">
        <v>1607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 s="1" t="s">
        <v>269</v>
      </c>
      <c r="CC100">
        <v>0</v>
      </c>
      <c r="CD100">
        <v>0</v>
      </c>
      <c r="CE100">
        <v>0</v>
      </c>
      <c r="CF100" s="1" t="s">
        <v>269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 s="1" t="s">
        <v>1608</v>
      </c>
      <c r="CQ100">
        <v>0</v>
      </c>
      <c r="CR100">
        <v>0</v>
      </c>
      <c r="CS100">
        <v>0</v>
      </c>
      <c r="CT100" s="1" t="s">
        <v>1609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 s="1" t="s">
        <v>1610</v>
      </c>
      <c r="DD100">
        <v>0</v>
      </c>
      <c r="DE100">
        <v>0</v>
      </c>
      <c r="DF100">
        <v>0</v>
      </c>
      <c r="DG100">
        <v>0</v>
      </c>
      <c r="DH100" s="1" t="s">
        <v>269</v>
      </c>
      <c r="DI100">
        <v>0</v>
      </c>
      <c r="DJ100">
        <v>0</v>
      </c>
      <c r="DK100">
        <v>0</v>
      </c>
      <c r="DL100">
        <v>0</v>
      </c>
      <c r="DM100" s="1" t="s">
        <v>1611</v>
      </c>
      <c r="DN100">
        <v>0</v>
      </c>
      <c r="DO100">
        <v>0</v>
      </c>
      <c r="DP100">
        <v>0</v>
      </c>
      <c r="DQ100" s="1" t="s">
        <v>1612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s="1" t="s">
        <v>269</v>
      </c>
      <c r="EF100">
        <v>0</v>
      </c>
      <c r="EG100">
        <v>0</v>
      </c>
      <c r="EH100">
        <v>0</v>
      </c>
      <c r="EI100" s="1" t="s">
        <v>269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99</v>
      </c>
      <c r="IC100" s="1">
        <v>104.99944578139301</v>
      </c>
      <c r="ID100" s="1">
        <v>87.697190831178403</v>
      </c>
      <c r="IE100" s="1">
        <v>69.170517406052994</v>
      </c>
      <c r="IF100" s="1">
        <v>80.441785913361798</v>
      </c>
      <c r="IG100" s="1">
        <v>19.558214086638099</v>
      </c>
      <c r="IH100" s="1">
        <v>19.558214086638099</v>
      </c>
      <c r="II100" s="1">
        <v>0</v>
      </c>
      <c r="IJ100" s="1">
        <v>3.7747780277384302</v>
      </c>
      <c r="IK100" s="1">
        <v>15.749930623255</v>
      </c>
      <c r="IL100">
        <v>299220992</v>
      </c>
      <c r="IM100">
        <v>9335540</v>
      </c>
      <c r="IN100">
        <v>9116</v>
      </c>
      <c r="IO100">
        <v>9559592960</v>
      </c>
      <c r="IP100" s="1">
        <v>0</v>
      </c>
      <c r="IQ100">
        <v>11817562112</v>
      </c>
      <c r="IR100" s="1">
        <v>43.248101170931001</v>
      </c>
      <c r="IT100">
        <v>0</v>
      </c>
      <c r="IU100" s="1">
        <v>28.134326529244401</v>
      </c>
      <c r="IV100">
        <v>0</v>
      </c>
      <c r="IW100" s="1">
        <v>0</v>
      </c>
      <c r="IX100" s="1">
        <v>41.159477700190898</v>
      </c>
      <c r="IY100">
        <v>0</v>
      </c>
      <c r="IZ100" s="1">
        <v>0.52100604683786</v>
      </c>
      <c r="JA100" s="1">
        <v>18.075538707748201</v>
      </c>
      <c r="JB100" s="1">
        <v>19.504565763550598</v>
      </c>
      <c r="JC100" s="1">
        <v>3.7772955067938301</v>
      </c>
      <c r="JD100" s="1">
        <v>15.760434584064599</v>
      </c>
      <c r="JE100">
        <v>100</v>
      </c>
      <c r="JF100">
        <v>100</v>
      </c>
      <c r="JG100">
        <v>100</v>
      </c>
      <c r="JH100">
        <v>100</v>
      </c>
    </row>
    <row r="101" spans="1:268" x14ac:dyDescent="0.25">
      <c r="A101" s="1" t="s">
        <v>1613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1" t="s">
        <v>1614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 s="1" t="s">
        <v>1615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 s="1" t="s">
        <v>269</v>
      </c>
      <c r="CC101">
        <v>0</v>
      </c>
      <c r="CD101">
        <v>0</v>
      </c>
      <c r="CE101">
        <v>0</v>
      </c>
      <c r="CF101" s="1" t="s">
        <v>269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 s="1" t="s">
        <v>1616</v>
      </c>
      <c r="CQ101">
        <v>0</v>
      </c>
      <c r="CR101">
        <v>0</v>
      </c>
      <c r="CS101">
        <v>0</v>
      </c>
      <c r="CT101" s="1" t="s">
        <v>1617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 s="1" t="s">
        <v>1618</v>
      </c>
      <c r="DD101">
        <v>0</v>
      </c>
      <c r="DE101">
        <v>0</v>
      </c>
      <c r="DF101">
        <v>0</v>
      </c>
      <c r="DG101">
        <v>0</v>
      </c>
      <c r="DH101" s="1" t="s">
        <v>269</v>
      </c>
      <c r="DI101">
        <v>0</v>
      </c>
      <c r="DJ101">
        <v>0</v>
      </c>
      <c r="DK101">
        <v>0</v>
      </c>
      <c r="DL101">
        <v>0</v>
      </c>
      <c r="DM101" s="1" t="s">
        <v>1619</v>
      </c>
      <c r="DN101">
        <v>0</v>
      </c>
      <c r="DO101">
        <v>0</v>
      </c>
      <c r="DP101">
        <v>0</v>
      </c>
      <c r="DQ101" s="1" t="s">
        <v>1620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s="1" t="s">
        <v>269</v>
      </c>
      <c r="EF101">
        <v>0</v>
      </c>
      <c r="EG101">
        <v>0</v>
      </c>
      <c r="EH101">
        <v>0</v>
      </c>
      <c r="EI101" s="1" t="s">
        <v>269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100</v>
      </c>
      <c r="IC101" s="1">
        <v>105.017051405156</v>
      </c>
      <c r="ID101" s="1">
        <v>92.802251274334793</v>
      </c>
      <c r="IE101" s="1">
        <v>54.1243385305809</v>
      </c>
      <c r="IF101" s="1">
        <v>54.889059301451297</v>
      </c>
      <c r="IG101" s="1">
        <v>45.110940698548603</v>
      </c>
      <c r="IH101" s="1">
        <v>45.110940698548603</v>
      </c>
      <c r="II101" s="1">
        <v>1.35986566418</v>
      </c>
      <c r="IJ101" s="1">
        <v>14.9585033173325</v>
      </c>
      <c r="IK101" s="1">
        <v>30.040632224488</v>
      </c>
      <c r="IL101">
        <v>299851776</v>
      </c>
      <c r="IM101">
        <v>9305684</v>
      </c>
      <c r="IN101">
        <v>9087</v>
      </c>
      <c r="IO101">
        <v>9529020416</v>
      </c>
      <c r="IP101" s="1">
        <v>0.94491388291099598</v>
      </c>
      <c r="IQ101">
        <v>12008497152</v>
      </c>
      <c r="IR101" s="1">
        <v>43.946855944568902</v>
      </c>
      <c r="IT101">
        <v>0</v>
      </c>
      <c r="IU101" s="1">
        <v>29.5295800874812</v>
      </c>
      <c r="IV101">
        <v>0</v>
      </c>
      <c r="IW101" s="1">
        <v>0</v>
      </c>
      <c r="IX101" s="1">
        <v>67.918034201206794</v>
      </c>
      <c r="IY101">
        <v>0</v>
      </c>
      <c r="IZ101" s="1">
        <v>15.2569497118653</v>
      </c>
      <c r="JA101" s="1">
        <v>12.615861866703501</v>
      </c>
      <c r="JB101" s="1">
        <v>45.370276838159597</v>
      </c>
      <c r="JC101" s="1">
        <v>15.1339082199232</v>
      </c>
      <c r="JD101" s="1">
        <v>30.1447780977261</v>
      </c>
      <c r="JE101">
        <v>100</v>
      </c>
      <c r="JF101">
        <v>100</v>
      </c>
      <c r="JG101">
        <v>100</v>
      </c>
      <c r="JH101">
        <v>100</v>
      </c>
    </row>
    <row r="102" spans="1:268" x14ac:dyDescent="0.25">
      <c r="A102" s="1" t="s">
        <v>1621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" t="s">
        <v>1622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 s="1" t="s">
        <v>1623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 s="1" t="s">
        <v>269</v>
      </c>
      <c r="CC102">
        <v>0</v>
      </c>
      <c r="CD102">
        <v>0</v>
      </c>
      <c r="CE102">
        <v>0</v>
      </c>
      <c r="CF102" s="1" t="s">
        <v>269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 s="1" t="s">
        <v>1624</v>
      </c>
      <c r="CQ102">
        <v>0</v>
      </c>
      <c r="CR102">
        <v>0</v>
      </c>
      <c r="CS102">
        <v>0</v>
      </c>
      <c r="CT102" s="1" t="s">
        <v>1625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 s="1" t="s">
        <v>1626</v>
      </c>
      <c r="DD102">
        <v>0</v>
      </c>
      <c r="DE102">
        <v>0</v>
      </c>
      <c r="DF102">
        <v>0</v>
      </c>
      <c r="DG102">
        <v>0</v>
      </c>
      <c r="DH102" s="1" t="s">
        <v>269</v>
      </c>
      <c r="DI102">
        <v>0</v>
      </c>
      <c r="DJ102">
        <v>0</v>
      </c>
      <c r="DK102">
        <v>0</v>
      </c>
      <c r="DL102">
        <v>0</v>
      </c>
      <c r="DM102" s="1" t="s">
        <v>1627</v>
      </c>
      <c r="DN102">
        <v>0</v>
      </c>
      <c r="DO102">
        <v>0</v>
      </c>
      <c r="DP102">
        <v>0</v>
      </c>
      <c r="DQ102" s="1" t="s">
        <v>1628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s="1" t="s">
        <v>1629</v>
      </c>
      <c r="EF102">
        <v>0</v>
      </c>
      <c r="EG102">
        <v>0</v>
      </c>
      <c r="EH102">
        <v>0</v>
      </c>
      <c r="EI102" s="1" t="s">
        <v>1630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101</v>
      </c>
      <c r="IC102" s="1">
        <v>94.670839499757093</v>
      </c>
      <c r="ID102" s="1">
        <v>47.171587843771199</v>
      </c>
      <c r="IE102" s="1">
        <v>29.6430790915927</v>
      </c>
      <c r="IF102" s="1">
        <v>70.496737139380699</v>
      </c>
      <c r="IG102" s="1">
        <v>28.816158383328599</v>
      </c>
      <c r="IH102" s="1">
        <v>29.503262860619198</v>
      </c>
      <c r="II102" s="1">
        <v>0.137418784678568</v>
      </c>
      <c r="IJ102" s="1">
        <v>15.116259802768001</v>
      </c>
      <c r="IK102" s="1">
        <v>14.4291588434433</v>
      </c>
      <c r="IL102">
        <v>299491328</v>
      </c>
      <c r="IM102">
        <v>9306660</v>
      </c>
      <c r="IN102">
        <v>9088</v>
      </c>
      <c r="IO102">
        <v>9530019840</v>
      </c>
      <c r="IP102" s="1">
        <v>0.70724961621983595</v>
      </c>
      <c r="IQ102">
        <v>11880849408</v>
      </c>
      <c r="IR102" s="1">
        <v>43.479710315233</v>
      </c>
      <c r="IT102">
        <v>0</v>
      </c>
      <c r="IU102" s="1">
        <v>0</v>
      </c>
      <c r="IV102">
        <v>0</v>
      </c>
      <c r="IW102" s="1">
        <v>0</v>
      </c>
      <c r="IX102" s="1">
        <v>14.3626856542844</v>
      </c>
      <c r="IY102">
        <v>0</v>
      </c>
      <c r="IZ102" s="1">
        <v>9.3909867739551895</v>
      </c>
      <c r="JA102" s="1">
        <v>51.571251294851301</v>
      </c>
      <c r="JB102" s="1">
        <v>29.1532927230237</v>
      </c>
      <c r="JC102" s="1">
        <v>14.915096640987599</v>
      </c>
      <c r="JD102" s="1">
        <v>14.224584675323699</v>
      </c>
      <c r="JE102">
        <v>100</v>
      </c>
      <c r="JF102">
        <v>100</v>
      </c>
      <c r="JG102">
        <v>100</v>
      </c>
      <c r="JH102">
        <v>100</v>
      </c>
    </row>
    <row r="103" spans="1:268" x14ac:dyDescent="0.25">
      <c r="A103" s="1"/>
      <c r="S103" s="1"/>
      <c r="BO103" s="1"/>
      <c r="CB103" s="1"/>
      <c r="CF103" s="1"/>
      <c r="CP103" s="1"/>
      <c r="CT103" s="1"/>
      <c r="DC103" s="1"/>
      <c r="DH103" s="1"/>
      <c r="DM103" s="1"/>
      <c r="DQ103" s="1"/>
      <c r="EE103" s="1"/>
      <c r="EI103" s="1"/>
      <c r="IC103" s="1">
        <f>AVERAGE(babylon_bathroom_perfmon[frame])</f>
        <v>104.93393362604493</v>
      </c>
      <c r="ID103" s="1">
        <f>AVERAGE(babylon_bathroom_perfmon[% wydajności procesora])</f>
        <v>87.406153359813558</v>
      </c>
      <c r="IE103" s="1">
        <f>AVERAGE(babylon_bathroom_perfmon[% wykorzystania procesora])</f>
        <v>67.257272465764601</v>
      </c>
      <c r="IF103" s="1">
        <f>AVERAGE(babylon_bathroom_perfmon[% wykorzystania uprzywilejowanego])</f>
        <v>78.676667752424521</v>
      </c>
      <c r="IG103" s="1">
        <f>AVERAGE(babylon_bathroom_perfmon[Czas bezczynności (%)])</f>
        <v>21.163036299857009</v>
      </c>
      <c r="IH103" s="1">
        <f>AVERAGE(babylon_bathroom_perfmon[Czas priorytetowy (%)])</f>
        <v>21.323337572062179</v>
      </c>
      <c r="II103" s="1">
        <f>AVERAGE(babylon_bathroom_perfmon[Czas procesora (%)])</f>
        <v>0.29623840166004217</v>
      </c>
      <c r="IJ103" s="1">
        <f>AVERAGE(babylon_bathroom_perfmon[Czas przerwań (%)])</f>
        <v>3.749687765038177</v>
      </c>
      <c r="IK103" s="1">
        <f>AVERAGE(babylon_bathroom_perfmon[Czas uprzywilejowany (%)])</f>
        <v>17.575585964026104</v>
      </c>
      <c r="IL103" s="1">
        <f>AVERAGE(babylon_bathroom_perfmon[Czas użytkownika (%)])</f>
        <v>299861022.41584158</v>
      </c>
      <c r="IM103" s="1">
        <f>AVERAGE(babylon_bathroom_perfmon[Bajty pamięci podręcznej])</f>
        <v>9263173.3465346526</v>
      </c>
      <c r="IN103" s="1">
        <f>AVERAGE(babylon_bathroom_perfmon[Dostępna pamięć (KB)])</f>
        <v>9048.27</v>
      </c>
      <c r="IO103" s="1">
        <f>AVERAGE(babylon_bathroom_perfmon[Dostępna pamięć (MB)])</f>
        <v>9485489506.8514843</v>
      </c>
      <c r="IP103" s="1">
        <f>AVERAGE(babylon_bathroom_perfmon[Dostępne bajty])</f>
        <v>0.76761271501420481</v>
      </c>
      <c r="IQ103" s="1">
        <f>AVERAGE(babylon_bathroom_perfmon[Odczyty stron/s pamięci])</f>
        <v>11886817644.990099</v>
      </c>
      <c r="IR103" s="1">
        <f>AVERAGE(babylon_bathroom_perfmon[Zadeklarowane bajty pamięci])</f>
        <v>43.501551955287404</v>
      </c>
      <c r="IS103" s="1">
        <f>AVERAGE(babylon_bathroom_perfmon[Zadeklarowane bajty pamięci w użyciu (%)])</f>
        <v>0</v>
      </c>
      <c r="IT103" s="1">
        <f>AVERAGE(babylon_bathroom_perfmon[Proces(chrome'#7)\Czas procesora (%)])</f>
        <v>0</v>
      </c>
      <c r="IU103" s="1">
        <f>AVERAGE(babylon_bathroom_perfmon[Proces(chrome'#6)\Czas procesora (%)])</f>
        <v>34.632800593759065</v>
      </c>
      <c r="IV103" s="1">
        <f>AVERAGE(babylon_bathroom_perfmon[Proces(chrome'#5)\Czas procesora (%)])</f>
        <v>0</v>
      </c>
      <c r="IW103" s="1">
        <f>AVERAGE(babylon_bathroom_perfmon[Proces(chrome'#4)\Czas procesora (%)])</f>
        <v>5.2304354098970792E-3</v>
      </c>
      <c r="IX103" s="1">
        <f>AVERAGE(babylon_bathroom_perfmon[Proces(chrome'#3)\Czas procesora (%)])</f>
        <v>40.894160849978086</v>
      </c>
      <c r="IY103" s="1">
        <f>AVERAGE(babylon_bathroom_perfmon[Proces(chrome'#2)\Czas procesora (%)])</f>
        <v>0</v>
      </c>
      <c r="IZ103" s="1">
        <f>AVERAGE(babylon_bathroom_perfmon[Proces(chrome'#1)\Czas procesora (%)])</f>
        <v>0.37694009373050896</v>
      </c>
      <c r="JA103" s="1">
        <f>AVERAGE(babylon_bathroom_perfmon[Procesor(_Total)\Czas bezczynności (%)])</f>
        <v>18.242936599544034</v>
      </c>
      <c r="JB103" s="1">
        <f>AVERAGE(babylon_bathroom_perfmon[Procesor(_Total)\Czas procesora (%)])</f>
        <v>21.323966587991745</v>
      </c>
      <c r="JC103" s="1">
        <f>AVERAGE(babylon_bathroom_perfmon[Procesor(_Total)\Czas uprzywilejowany (%)])</f>
        <v>3.7497729958842729</v>
      </c>
      <c r="JD103" s="1">
        <f>AVERAGE(babylon_bathroom_perfmon[Procesor(_Total)\Czas użytkownika (%)])</f>
        <v>17.573571383202239</v>
      </c>
      <c r="JE103" s="1">
        <f>AVERAGE(babylon_bathroom_perfmon[Processor Performance(PPM_Processor_3)\% of Maximum Frequency])</f>
        <v>100</v>
      </c>
      <c r="JF103" s="1">
        <f>AVERAGE(babylon_bathroom_perfmon[Processor Performance(PPM_Processor_2)\% of Maximum Frequency])</f>
        <v>100</v>
      </c>
      <c r="JG103" s="1">
        <f>AVERAGE(babylon_bathroom_perfmon[Processor Performance(PPM_Processor_1)\% of Maximum Frequency])</f>
        <v>100</v>
      </c>
      <c r="JH103" s="1">
        <f>AVERAGE(babylon_bathroom_perfmon[Processor Performance(PPM_Processor_0)\% of Maximum Frequency])</f>
        <v>100</v>
      </c>
    </row>
  </sheetData>
  <hyperlinks>
    <hyperlink ref="X1" r:id="rId1" xr:uid="{9A780D60-3B9E-4D6A-B96F-2615E047278A}"/>
    <hyperlink ref="IN1" r:id="rId2" display="\\DESKTOP-JULIA\Pamięć\Dostępna pamięć (MB)" xr:uid="{BAE8DD6D-6677-49BF-B5A2-51BC2764223D}"/>
  </hyperlinks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A073-3354-477F-8F3E-79589A25A264}">
  <dimension ref="A1:JH102"/>
  <sheetViews>
    <sheetView topLeftCell="IB59" workbookViewId="0">
      <selection activeCell="IK1" sqref="IC1:IK102"/>
    </sheetView>
  </sheetViews>
  <sheetFormatPr defaultRowHeight="15" x14ac:dyDescent="0.25"/>
  <cols>
    <col min="1" max="1" width="22" hidden="1" customWidth="1"/>
    <col min="2" max="235" width="81.140625" hidden="1" customWidth="1"/>
    <col min="236" max="236" width="71.85546875" bestFit="1" customWidth="1"/>
    <col min="237" max="237" width="74.5703125" bestFit="1" customWidth="1"/>
    <col min="238" max="238" width="81.140625" bestFit="1" customWidth="1"/>
    <col min="239" max="239" width="70.5703125" bestFit="1" customWidth="1"/>
    <col min="240" max="240" width="70" bestFit="1" customWidth="1"/>
    <col min="241" max="241" width="67.42578125" bestFit="1" customWidth="1"/>
    <col min="242" max="242" width="66.5703125" bestFit="1" customWidth="1"/>
    <col min="243" max="243" width="73.5703125" bestFit="1" customWidth="1"/>
    <col min="244" max="244" width="69.5703125" bestFit="1" customWidth="1"/>
    <col min="245" max="245" width="50.28515625" bestFit="1" customWidth="1"/>
    <col min="246" max="246" width="47.5703125" bestFit="1" customWidth="1"/>
    <col min="247" max="247" width="48" bestFit="1" customWidth="1"/>
    <col min="248" max="248" width="41.28515625" bestFit="1" customWidth="1"/>
    <col min="249" max="249" width="41.5703125" bestFit="1" customWidth="1"/>
    <col min="250" max="250" width="46" bestFit="1" customWidth="1"/>
    <col min="251" max="251" width="57.85546875" bestFit="1" customWidth="1"/>
    <col min="252" max="258" width="55" bestFit="1" customWidth="1"/>
    <col min="259" max="259" width="53" bestFit="1" customWidth="1"/>
    <col min="260" max="260" width="56.28515625" bestFit="1" customWidth="1"/>
    <col min="261" max="261" width="53.28515625" bestFit="1" customWidth="1"/>
    <col min="262" max="263" width="59.28515625" bestFit="1" customWidth="1"/>
    <col min="264" max="267" width="81.140625" bestFit="1" customWidth="1"/>
  </cols>
  <sheetData>
    <row r="1" spans="1:2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1665</v>
      </c>
      <c r="IC1" t="s">
        <v>1666</v>
      </c>
      <c r="ID1" t="s">
        <v>1667</v>
      </c>
      <c r="IE1" t="s">
        <v>1698</v>
      </c>
      <c r="IF1" t="s">
        <v>235</v>
      </c>
      <c r="IG1" t="s">
        <v>236</v>
      </c>
      <c r="IH1" t="s">
        <v>237</v>
      </c>
      <c r="II1" t="s">
        <v>238</v>
      </c>
      <c r="IJ1" t="s">
        <v>239</v>
      </c>
      <c r="IK1" t="s">
        <v>240</v>
      </c>
      <c r="IL1" t="s">
        <v>241</v>
      </c>
      <c r="IM1" t="s">
        <v>242</v>
      </c>
      <c r="IN1" t="s">
        <v>243</v>
      </c>
      <c r="IO1" t="s">
        <v>244</v>
      </c>
      <c r="IP1" t="s">
        <v>245</v>
      </c>
      <c r="IQ1" t="s">
        <v>246</v>
      </c>
      <c r="IR1" t="s">
        <v>247</v>
      </c>
      <c r="IS1" t="s">
        <v>248</v>
      </c>
      <c r="IT1" t="s">
        <v>249</v>
      </c>
      <c r="IU1" t="s">
        <v>250</v>
      </c>
      <c r="IV1" t="s">
        <v>251</v>
      </c>
      <c r="IW1" t="s">
        <v>252</v>
      </c>
      <c r="IX1" t="s">
        <v>253</v>
      </c>
      <c r="IY1" t="s">
        <v>254</v>
      </c>
      <c r="IZ1" t="s">
        <v>255</v>
      </c>
      <c r="JA1" t="s">
        <v>256</v>
      </c>
      <c r="JB1" t="s">
        <v>257</v>
      </c>
      <c r="JC1" t="s">
        <v>258</v>
      </c>
      <c r="JD1" t="s">
        <v>259</v>
      </c>
      <c r="JE1" t="s">
        <v>260</v>
      </c>
      <c r="JF1" t="s">
        <v>261</v>
      </c>
      <c r="JG1" t="s">
        <v>262</v>
      </c>
      <c r="JH1" t="s">
        <v>263</v>
      </c>
    </row>
    <row r="2" spans="1:268" x14ac:dyDescent="0.25">
      <c r="A2" s="1" t="s">
        <v>264</v>
      </c>
      <c r="S2" s="1" t="s">
        <v>265</v>
      </c>
      <c r="BO2" s="1" t="s">
        <v>265</v>
      </c>
      <c r="CB2" s="1" t="s">
        <v>265</v>
      </c>
      <c r="CF2" s="1" t="s">
        <v>265</v>
      </c>
      <c r="CP2" s="1" t="s">
        <v>265</v>
      </c>
      <c r="CT2" s="1" t="s">
        <v>265</v>
      </c>
      <c r="DC2" s="1" t="s">
        <v>265</v>
      </c>
      <c r="DM2" s="1" t="s">
        <v>265</v>
      </c>
      <c r="DQ2" s="1" t="s">
        <v>265</v>
      </c>
      <c r="GV2" s="1" t="s">
        <v>265</v>
      </c>
      <c r="GZ2" s="1" t="s">
        <v>265</v>
      </c>
      <c r="IB2">
        <v>1</v>
      </c>
      <c r="IC2" s="1" t="s">
        <v>265</v>
      </c>
      <c r="ID2" s="1" t="s">
        <v>265</v>
      </c>
      <c r="IE2" s="1" t="s">
        <v>265</v>
      </c>
      <c r="IF2" s="1" t="s">
        <v>265</v>
      </c>
      <c r="IG2" s="1" t="s">
        <v>265</v>
      </c>
      <c r="IH2" s="1" t="s">
        <v>265</v>
      </c>
      <c r="II2" s="1" t="s">
        <v>265</v>
      </c>
      <c r="IJ2" s="1" t="s">
        <v>265</v>
      </c>
      <c r="IK2" s="1" t="s">
        <v>265</v>
      </c>
      <c r="IL2">
        <v>299773952</v>
      </c>
      <c r="IM2">
        <v>8622344</v>
      </c>
      <c r="IN2">
        <v>8420</v>
      </c>
      <c r="IO2">
        <v>8829280256</v>
      </c>
      <c r="IP2" s="1" t="s">
        <v>265</v>
      </c>
      <c r="IQ2">
        <v>11923308544</v>
      </c>
      <c r="IR2" s="1">
        <v>43.635095759209896</v>
      </c>
      <c r="IU2" s="1" t="s">
        <v>265</v>
      </c>
      <c r="IX2" s="1" t="s">
        <v>265</v>
      </c>
      <c r="IZ2" s="1" t="s">
        <v>265</v>
      </c>
      <c r="JA2" s="1" t="s">
        <v>265</v>
      </c>
      <c r="JB2" s="1" t="s">
        <v>265</v>
      </c>
      <c r="JC2" s="1" t="s">
        <v>265</v>
      </c>
      <c r="JD2" s="1" t="s">
        <v>265</v>
      </c>
      <c r="JE2">
        <v>100</v>
      </c>
      <c r="JF2">
        <v>100</v>
      </c>
      <c r="JG2">
        <v>100</v>
      </c>
      <c r="JH2">
        <v>100</v>
      </c>
    </row>
    <row r="3" spans="1:268" x14ac:dyDescent="0.25">
      <c r="A3" s="1" t="s">
        <v>266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 t="s">
        <v>267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 s="1" t="s">
        <v>268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 s="1" t="s">
        <v>269</v>
      </c>
      <c r="CC3">
        <v>0</v>
      </c>
      <c r="CD3">
        <v>0</v>
      </c>
      <c r="CE3">
        <v>0</v>
      </c>
      <c r="CF3" s="1" t="s">
        <v>270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 s="1" t="s">
        <v>271</v>
      </c>
      <c r="CQ3">
        <v>0</v>
      </c>
      <c r="CR3">
        <v>0</v>
      </c>
      <c r="CS3">
        <v>0</v>
      </c>
      <c r="CT3" s="1" t="s">
        <v>272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 s="1" t="s">
        <v>273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 s="1" t="s">
        <v>274</v>
      </c>
      <c r="DN3">
        <v>0</v>
      </c>
      <c r="DO3">
        <v>0</v>
      </c>
      <c r="DP3">
        <v>0</v>
      </c>
      <c r="DQ3" s="1" t="s">
        <v>275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 s="1" t="s">
        <v>269</v>
      </c>
      <c r="GW3">
        <v>0</v>
      </c>
      <c r="GX3">
        <v>0</v>
      </c>
      <c r="GY3">
        <v>0</v>
      </c>
      <c r="GZ3" s="1" t="s">
        <v>269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2</v>
      </c>
      <c r="IC3" s="1">
        <v>107.16632045724501</v>
      </c>
      <c r="ID3" s="1">
        <v>55.074727727453102</v>
      </c>
      <c r="IE3" s="1">
        <v>28.462980788438401</v>
      </c>
      <c r="IF3" s="1">
        <v>63.472771205041603</v>
      </c>
      <c r="IG3" s="1">
        <v>31.064408322393199</v>
      </c>
      <c r="IH3" s="1">
        <v>36.527228794958297</v>
      </c>
      <c r="II3" s="1">
        <v>0</v>
      </c>
      <c r="IJ3" s="1">
        <v>16.128327109477802</v>
      </c>
      <c r="IK3" s="1">
        <v>20.290476040955902</v>
      </c>
      <c r="IL3">
        <v>299630592</v>
      </c>
      <c r="IM3">
        <v>8445596</v>
      </c>
      <c r="IN3">
        <v>8247</v>
      </c>
      <c r="IO3">
        <v>8648290304</v>
      </c>
      <c r="IP3" s="1">
        <v>0.33392334248717298</v>
      </c>
      <c r="IQ3">
        <v>11986112512</v>
      </c>
      <c r="IR3" s="1">
        <v>43.864936089111701</v>
      </c>
      <c r="IS3">
        <v>0</v>
      </c>
      <c r="IT3">
        <v>0</v>
      </c>
      <c r="IU3" s="1">
        <v>82.449530033504104</v>
      </c>
      <c r="IV3">
        <v>0</v>
      </c>
      <c r="IW3">
        <v>0</v>
      </c>
      <c r="IX3" s="1">
        <v>4.17465974853185</v>
      </c>
      <c r="IY3">
        <v>0</v>
      </c>
      <c r="IZ3" s="1">
        <v>21.9169636797922</v>
      </c>
      <c r="JA3" s="1">
        <v>49.160693006877104</v>
      </c>
      <c r="JB3" s="1">
        <v>36.336438834889201</v>
      </c>
      <c r="JC3" s="1">
        <v>16.176806525560899</v>
      </c>
      <c r="JD3" s="1">
        <v>20.351466274092701</v>
      </c>
      <c r="JE3">
        <v>100</v>
      </c>
      <c r="JF3">
        <v>100</v>
      </c>
      <c r="JG3">
        <v>100</v>
      </c>
      <c r="JH3">
        <v>100</v>
      </c>
    </row>
    <row r="4" spans="1:268" x14ac:dyDescent="0.25">
      <c r="A4" s="1" t="s">
        <v>276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 t="s">
        <v>269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 s="1" t="s">
        <v>277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 s="1" t="s">
        <v>278</v>
      </c>
      <c r="CC4">
        <v>0</v>
      </c>
      <c r="CD4">
        <v>0</v>
      </c>
      <c r="CE4">
        <v>0</v>
      </c>
      <c r="CF4" s="1" t="s">
        <v>279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 s="1" t="s">
        <v>280</v>
      </c>
      <c r="CQ4">
        <v>0</v>
      </c>
      <c r="CR4">
        <v>0</v>
      </c>
      <c r="CS4">
        <v>0</v>
      </c>
      <c r="CT4" s="1" t="s">
        <v>281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1" t="s">
        <v>282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 s="1" t="s">
        <v>283</v>
      </c>
      <c r="DN4">
        <v>0</v>
      </c>
      <c r="DO4">
        <v>0</v>
      </c>
      <c r="DP4">
        <v>0</v>
      </c>
      <c r="DQ4" s="1" t="s">
        <v>284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 s="1" t="s">
        <v>269</v>
      </c>
      <c r="GW4">
        <v>0</v>
      </c>
      <c r="GX4">
        <v>0</v>
      </c>
      <c r="GY4">
        <v>0</v>
      </c>
      <c r="GZ4" s="1" t="s">
        <v>269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3</v>
      </c>
      <c r="IC4" s="1">
        <v>105.603955707355</v>
      </c>
      <c r="ID4" s="1">
        <v>87.462006308090096</v>
      </c>
      <c r="IE4" s="1">
        <v>35.838608738663197</v>
      </c>
      <c r="IF4" s="1">
        <v>42.366138709481902</v>
      </c>
      <c r="IG4" s="1">
        <v>51.6740951085782</v>
      </c>
      <c r="IH4" s="1">
        <v>57.633861290517999</v>
      </c>
      <c r="II4" s="1">
        <v>3.1094414948881202</v>
      </c>
      <c r="IJ4" s="1">
        <v>19.304450939132501</v>
      </c>
      <c r="IK4" s="1">
        <v>38.3497784369535</v>
      </c>
      <c r="IL4">
        <v>299020288</v>
      </c>
      <c r="IM4">
        <v>8906180</v>
      </c>
      <c r="IN4">
        <v>8697</v>
      </c>
      <c r="IO4">
        <v>9119928320</v>
      </c>
      <c r="IP4" s="1">
        <v>0.331679446939116</v>
      </c>
      <c r="IQ4">
        <v>12395855872</v>
      </c>
      <c r="IR4" s="1">
        <v>45.364451977742</v>
      </c>
      <c r="IS4">
        <v>0</v>
      </c>
      <c r="IT4">
        <v>0</v>
      </c>
      <c r="IU4" s="1">
        <v>92.246764348347696</v>
      </c>
      <c r="IV4">
        <v>0</v>
      </c>
      <c r="IW4">
        <v>0</v>
      </c>
      <c r="IX4" s="1">
        <v>90.692043600903702</v>
      </c>
      <c r="IY4">
        <v>0</v>
      </c>
      <c r="IZ4" s="1">
        <v>0.51824024914802103</v>
      </c>
      <c r="JA4" s="1">
        <v>17.517986419219898</v>
      </c>
      <c r="JB4" s="1">
        <v>57.633861290517999</v>
      </c>
      <c r="JC4" s="1">
        <v>19.304450939132501</v>
      </c>
      <c r="JD4" s="1">
        <v>38.3497784369535</v>
      </c>
      <c r="JE4">
        <v>100</v>
      </c>
      <c r="JF4">
        <v>100</v>
      </c>
      <c r="JG4">
        <v>100</v>
      </c>
      <c r="JH4">
        <v>100</v>
      </c>
    </row>
    <row r="5" spans="1:268" x14ac:dyDescent="0.25">
      <c r="A5" s="1" t="s">
        <v>285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 t="s">
        <v>269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 s="1" t="s">
        <v>286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 s="1" t="s">
        <v>269</v>
      </c>
      <c r="CC5">
        <v>0</v>
      </c>
      <c r="CD5">
        <v>0</v>
      </c>
      <c r="CE5">
        <v>0</v>
      </c>
      <c r="CF5" s="1" t="s">
        <v>269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 s="1" t="s">
        <v>287</v>
      </c>
      <c r="CQ5">
        <v>0</v>
      </c>
      <c r="CR5">
        <v>0</v>
      </c>
      <c r="CS5">
        <v>0</v>
      </c>
      <c r="CT5" s="1" t="s">
        <v>288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 s="1" t="s">
        <v>269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 s="1" t="s">
        <v>289</v>
      </c>
      <c r="DN5">
        <v>0</v>
      </c>
      <c r="DO5">
        <v>0</v>
      </c>
      <c r="DP5">
        <v>0</v>
      </c>
      <c r="DQ5" s="1" t="s">
        <v>290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 s="1" t="s">
        <v>269</v>
      </c>
      <c r="GW5">
        <v>0</v>
      </c>
      <c r="GX5">
        <v>0</v>
      </c>
      <c r="GY5">
        <v>0</v>
      </c>
      <c r="GZ5" s="1" t="s">
        <v>269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4</v>
      </c>
      <c r="IC5" s="1">
        <v>104.999956639906</v>
      </c>
      <c r="ID5" s="1">
        <v>89.411831690161904</v>
      </c>
      <c r="IE5" s="1">
        <v>58.909548873467898</v>
      </c>
      <c r="IF5" s="1">
        <v>65.320678587914102</v>
      </c>
      <c r="IG5" s="1">
        <v>31.0213634111626</v>
      </c>
      <c r="IH5" s="1">
        <v>34.679321412085798</v>
      </c>
      <c r="II5" s="1">
        <v>2.22090474419845</v>
      </c>
      <c r="IJ5" s="1">
        <v>10.1900258597146</v>
      </c>
      <c r="IK5" s="1">
        <v>24.299292434704</v>
      </c>
      <c r="IL5">
        <v>298860544</v>
      </c>
      <c r="IM5">
        <v>8904392</v>
      </c>
      <c r="IN5">
        <v>8695</v>
      </c>
      <c r="IO5">
        <v>9118097408</v>
      </c>
      <c r="IP5" s="1">
        <v>0</v>
      </c>
      <c r="IQ5">
        <v>12275937280</v>
      </c>
      <c r="IR5" s="1">
        <v>44.925592314667398</v>
      </c>
      <c r="IS5">
        <v>0</v>
      </c>
      <c r="IT5">
        <v>0</v>
      </c>
      <c r="IU5" s="1">
        <v>44.418061439781603</v>
      </c>
      <c r="IV5">
        <v>0</v>
      </c>
      <c r="IW5">
        <v>0</v>
      </c>
      <c r="IX5" s="1">
        <v>62.185286015694203</v>
      </c>
      <c r="IY5">
        <v>0</v>
      </c>
      <c r="IZ5" s="1">
        <v>0</v>
      </c>
      <c r="JA5" s="1">
        <v>16.117603408257001</v>
      </c>
      <c r="JB5" s="1">
        <v>34.679321412085798</v>
      </c>
      <c r="JC5" s="1">
        <v>10.1900258597146</v>
      </c>
      <c r="JD5" s="1">
        <v>24.299292434704</v>
      </c>
      <c r="JE5">
        <v>100</v>
      </c>
      <c r="JF5">
        <v>100</v>
      </c>
      <c r="JG5">
        <v>100</v>
      </c>
      <c r="JH5">
        <v>100</v>
      </c>
    </row>
    <row r="6" spans="1:268" x14ac:dyDescent="0.25">
      <c r="A6" s="1" t="s">
        <v>291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 t="s">
        <v>269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 s="1" t="s">
        <v>292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 s="1" t="s">
        <v>269</v>
      </c>
      <c r="CC6">
        <v>0</v>
      </c>
      <c r="CD6">
        <v>0</v>
      </c>
      <c r="CE6">
        <v>0</v>
      </c>
      <c r="CF6" s="1" t="s">
        <v>269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 s="1" t="s">
        <v>293</v>
      </c>
      <c r="CQ6">
        <v>0</v>
      </c>
      <c r="CR6">
        <v>0</v>
      </c>
      <c r="CS6">
        <v>0</v>
      </c>
      <c r="CT6" s="1" t="s">
        <v>294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 s="1" t="s">
        <v>269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 s="1" t="s">
        <v>295</v>
      </c>
      <c r="DN6">
        <v>0</v>
      </c>
      <c r="DO6">
        <v>0</v>
      </c>
      <c r="DP6">
        <v>0</v>
      </c>
      <c r="DQ6" s="1" t="s">
        <v>296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 s="1" t="s">
        <v>269</v>
      </c>
      <c r="GW6">
        <v>0</v>
      </c>
      <c r="GX6">
        <v>0</v>
      </c>
      <c r="GY6">
        <v>0</v>
      </c>
      <c r="GZ6" s="1" t="s">
        <v>269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5</v>
      </c>
      <c r="IC6" s="1">
        <v>105.00019703276401</v>
      </c>
      <c r="ID6" s="1">
        <v>86.1734848010246</v>
      </c>
      <c r="IE6" s="1">
        <v>66.126871861267404</v>
      </c>
      <c r="IF6" s="1">
        <v>77.785084782111397</v>
      </c>
      <c r="IG6" s="1">
        <v>22.214918564607999</v>
      </c>
      <c r="IH6" s="1">
        <v>22.2149152178885</v>
      </c>
      <c r="II6" s="1">
        <v>2.8760871065420801</v>
      </c>
      <c r="IJ6" s="1">
        <v>7.3209489984707501</v>
      </c>
      <c r="IK6" s="1">
        <v>15.295555830879</v>
      </c>
      <c r="IL6">
        <v>298860544</v>
      </c>
      <c r="IM6">
        <v>8903520</v>
      </c>
      <c r="IN6">
        <v>8694</v>
      </c>
      <c r="IO6">
        <v>9117204480</v>
      </c>
      <c r="IP6" s="1">
        <v>0</v>
      </c>
      <c r="IQ6">
        <v>12272324608</v>
      </c>
      <c r="IR6" s="1">
        <v>44.912371212828901</v>
      </c>
      <c r="IS6">
        <v>0</v>
      </c>
      <c r="IT6">
        <v>0</v>
      </c>
      <c r="IU6" s="1">
        <v>25.6147592401657</v>
      </c>
      <c r="IV6">
        <v>0</v>
      </c>
      <c r="IW6">
        <v>0</v>
      </c>
      <c r="IX6" s="1">
        <v>41.297264897410102</v>
      </c>
      <c r="IY6">
        <v>0</v>
      </c>
      <c r="IZ6" s="1">
        <v>0</v>
      </c>
      <c r="JA6" s="1">
        <v>19.418357862500699</v>
      </c>
      <c r="JB6" s="1">
        <v>22.240907776696101</v>
      </c>
      <c r="JC6" s="1">
        <v>7.3185026400473596</v>
      </c>
      <c r="JD6" s="1">
        <v>15.2904446886138</v>
      </c>
      <c r="JE6">
        <v>100</v>
      </c>
      <c r="JF6">
        <v>100</v>
      </c>
      <c r="JG6">
        <v>100</v>
      </c>
      <c r="JH6">
        <v>100</v>
      </c>
    </row>
    <row r="7" spans="1:268" x14ac:dyDescent="0.25">
      <c r="A7" s="1" t="s">
        <v>297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 t="s">
        <v>269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s="1" t="s">
        <v>298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 s="1" t="s">
        <v>269</v>
      </c>
      <c r="CC7">
        <v>0</v>
      </c>
      <c r="CD7">
        <v>0</v>
      </c>
      <c r="CE7">
        <v>0</v>
      </c>
      <c r="CF7" s="1" t="s">
        <v>269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 s="1" t="s">
        <v>299</v>
      </c>
      <c r="CQ7">
        <v>0</v>
      </c>
      <c r="CR7">
        <v>0</v>
      </c>
      <c r="CS7">
        <v>0</v>
      </c>
      <c r="CT7" s="1" t="s">
        <v>300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 s="1" t="s">
        <v>301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 s="1" t="s">
        <v>302</v>
      </c>
      <c r="DN7">
        <v>0</v>
      </c>
      <c r="DO7">
        <v>0</v>
      </c>
      <c r="DP7">
        <v>0</v>
      </c>
      <c r="DQ7" s="1" t="s">
        <v>303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 s="1" t="s">
        <v>269</v>
      </c>
      <c r="GW7">
        <v>0</v>
      </c>
      <c r="GX7">
        <v>0</v>
      </c>
      <c r="GY7">
        <v>0</v>
      </c>
      <c r="GZ7" s="1" t="s">
        <v>269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6</v>
      </c>
      <c r="IC7" s="1">
        <v>105.000145772594</v>
      </c>
      <c r="ID7" s="1">
        <v>86.320065554177205</v>
      </c>
      <c r="IE7" s="1">
        <v>65.689279165030996</v>
      </c>
      <c r="IF7" s="1">
        <v>77.496591065388998</v>
      </c>
      <c r="IG7" s="1">
        <v>22.503408934610899</v>
      </c>
      <c r="IH7" s="1">
        <v>22.503408934610899</v>
      </c>
      <c r="II7" s="1">
        <v>2.8606124218767701</v>
      </c>
      <c r="IJ7" s="1">
        <v>5.9812805184696201</v>
      </c>
      <c r="IK7" s="1">
        <v>16.383507507112402</v>
      </c>
      <c r="IL7">
        <v>298860544</v>
      </c>
      <c r="IM7">
        <v>8918180</v>
      </c>
      <c r="IN7">
        <v>8709</v>
      </c>
      <c r="IO7">
        <v>9132216320</v>
      </c>
      <c r="IP7" s="1">
        <v>0</v>
      </c>
      <c r="IQ7">
        <v>12256907264</v>
      </c>
      <c r="IR7" s="1">
        <v>44.855949176674599</v>
      </c>
      <c r="IS7">
        <v>0</v>
      </c>
      <c r="IT7">
        <v>0</v>
      </c>
      <c r="IU7" s="1">
        <v>21.3316575016709</v>
      </c>
      <c r="IV7">
        <v>0</v>
      </c>
      <c r="IW7">
        <v>0</v>
      </c>
      <c r="IX7" s="1">
        <v>49.947295613668402</v>
      </c>
      <c r="IY7">
        <v>0</v>
      </c>
      <c r="IZ7" s="1">
        <v>0</v>
      </c>
      <c r="JA7" s="1">
        <v>19.264368904598498</v>
      </c>
      <c r="JB7" s="1">
        <v>22.477634932952</v>
      </c>
      <c r="JC7" s="1">
        <v>5.9832697870540299</v>
      </c>
      <c r="JD7" s="1">
        <v>16.388956373234901</v>
      </c>
      <c r="JE7">
        <v>100</v>
      </c>
      <c r="JF7">
        <v>100</v>
      </c>
      <c r="JG7">
        <v>100</v>
      </c>
      <c r="JH7">
        <v>100</v>
      </c>
    </row>
    <row r="8" spans="1:268" x14ac:dyDescent="0.25">
      <c r="A8" s="1" t="s">
        <v>304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 t="s">
        <v>269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s="1" t="s">
        <v>305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 s="1" t="s">
        <v>269</v>
      </c>
      <c r="CC8">
        <v>0</v>
      </c>
      <c r="CD8">
        <v>0</v>
      </c>
      <c r="CE8">
        <v>0</v>
      </c>
      <c r="CF8" s="1" t="s">
        <v>269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 s="1" t="s">
        <v>306</v>
      </c>
      <c r="CQ8">
        <v>0</v>
      </c>
      <c r="CR8">
        <v>0</v>
      </c>
      <c r="CS8">
        <v>0</v>
      </c>
      <c r="CT8" s="1" t="s">
        <v>307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 s="1" t="s">
        <v>269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 s="1" t="s">
        <v>308</v>
      </c>
      <c r="DN8">
        <v>0</v>
      </c>
      <c r="DO8">
        <v>0</v>
      </c>
      <c r="DP8">
        <v>0</v>
      </c>
      <c r="DQ8" s="1" t="s">
        <v>309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 s="1" t="s">
        <v>269</v>
      </c>
      <c r="GW8">
        <v>0</v>
      </c>
      <c r="GX8">
        <v>0</v>
      </c>
      <c r="GY8">
        <v>0</v>
      </c>
      <c r="GZ8" s="1" t="s">
        <v>269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7</v>
      </c>
      <c r="IC8" s="1">
        <v>105.000152954737</v>
      </c>
      <c r="ID8" s="1">
        <v>86.670766658959906</v>
      </c>
      <c r="IE8" s="1">
        <v>65.413568277150802</v>
      </c>
      <c r="IF8" s="1">
        <v>76.079555864262403</v>
      </c>
      <c r="IG8" s="1">
        <v>23.920440806443999</v>
      </c>
      <c r="IH8" s="1">
        <v>23.920444135737501</v>
      </c>
      <c r="II8" s="1">
        <v>2.6010105138088599</v>
      </c>
      <c r="IJ8" s="1">
        <v>7.5429304900456904</v>
      </c>
      <c r="IK8" s="1">
        <v>16.256314046658598</v>
      </c>
      <c r="IL8">
        <v>298364928</v>
      </c>
      <c r="IM8">
        <v>8916504</v>
      </c>
      <c r="IN8">
        <v>8707</v>
      </c>
      <c r="IO8">
        <v>9130500096</v>
      </c>
      <c r="IP8" s="1">
        <v>0.33294245888660001</v>
      </c>
      <c r="IQ8">
        <v>12257853440</v>
      </c>
      <c r="IR8" s="1">
        <v>44.859411857290901</v>
      </c>
      <c r="IS8">
        <v>0</v>
      </c>
      <c r="IT8">
        <v>0</v>
      </c>
      <c r="IU8" s="1">
        <v>31.212126165706302</v>
      </c>
      <c r="IV8">
        <v>0</v>
      </c>
      <c r="IW8">
        <v>0</v>
      </c>
      <c r="IX8" s="1">
        <v>45.257582940274098</v>
      </c>
      <c r="IY8">
        <v>0</v>
      </c>
      <c r="IZ8" s="1">
        <v>0</v>
      </c>
      <c r="JA8" s="1">
        <v>18.8905542384685</v>
      </c>
      <c r="JB8" s="1">
        <v>23.920444135737501</v>
      </c>
      <c r="JC8" s="1">
        <v>7.5429304900456904</v>
      </c>
      <c r="JD8" s="1">
        <v>16.256314046658598</v>
      </c>
      <c r="JE8">
        <v>100</v>
      </c>
      <c r="JF8">
        <v>100</v>
      </c>
      <c r="JG8">
        <v>100</v>
      </c>
      <c r="JH8">
        <v>100</v>
      </c>
    </row>
    <row r="9" spans="1:268" x14ac:dyDescent="0.25">
      <c r="A9" s="1" t="s">
        <v>310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 t="s">
        <v>269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s="1" t="s">
        <v>311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 s="1" t="s">
        <v>269</v>
      </c>
      <c r="CC9">
        <v>0</v>
      </c>
      <c r="CD9">
        <v>0</v>
      </c>
      <c r="CE9">
        <v>0</v>
      </c>
      <c r="CF9" s="1" t="s">
        <v>269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 s="1" t="s">
        <v>312</v>
      </c>
      <c r="CQ9">
        <v>0</v>
      </c>
      <c r="CR9">
        <v>0</v>
      </c>
      <c r="CS9">
        <v>0</v>
      </c>
      <c r="CT9" s="1" t="s">
        <v>313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s="1" t="s">
        <v>314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 s="1" t="s">
        <v>315</v>
      </c>
      <c r="DN9">
        <v>0</v>
      </c>
      <c r="DO9">
        <v>0</v>
      </c>
      <c r="DP9">
        <v>0</v>
      </c>
      <c r="DQ9" s="1" t="s">
        <v>316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 s="1" t="s">
        <v>269</v>
      </c>
      <c r="GW9">
        <v>0</v>
      </c>
      <c r="GX9">
        <v>0</v>
      </c>
      <c r="GY9">
        <v>0</v>
      </c>
      <c r="GZ9" s="1" t="s">
        <v>269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8</v>
      </c>
      <c r="IC9" s="1">
        <v>104.999568666877</v>
      </c>
      <c r="ID9" s="1">
        <v>86.598861743416705</v>
      </c>
      <c r="IE9" s="1">
        <v>64.208640610421597</v>
      </c>
      <c r="IF9" s="1">
        <v>77.6220110434801</v>
      </c>
      <c r="IG9" s="1">
        <v>22.3779922850348</v>
      </c>
      <c r="IH9" s="1">
        <v>22.3779889565198</v>
      </c>
      <c r="II9" s="1">
        <v>2.3403620918358499</v>
      </c>
      <c r="IJ9" s="1">
        <v>5.4608448809503303</v>
      </c>
      <c r="IK9" s="1">
        <v>16.772596655747801</v>
      </c>
      <c r="IL9">
        <v>298156032</v>
      </c>
      <c r="IM9">
        <v>8917564</v>
      </c>
      <c r="IN9">
        <v>8708</v>
      </c>
      <c r="IO9">
        <v>9131585536</v>
      </c>
      <c r="IP9" s="1">
        <v>0.33284949221646398</v>
      </c>
      <c r="IQ9">
        <v>12259303424</v>
      </c>
      <c r="IR9" s="1">
        <v>44.864718277208603</v>
      </c>
      <c r="IS9">
        <v>0</v>
      </c>
      <c r="IT9">
        <v>0</v>
      </c>
      <c r="IU9" s="1">
        <v>18.2028162698344</v>
      </c>
      <c r="IV9">
        <v>0</v>
      </c>
      <c r="IW9">
        <v>0</v>
      </c>
      <c r="IX9" s="1">
        <v>53.568287879798497</v>
      </c>
      <c r="IY9">
        <v>0</v>
      </c>
      <c r="IZ9" s="1">
        <v>0</v>
      </c>
      <c r="JA9" s="1">
        <v>18.966803655028901</v>
      </c>
      <c r="JB9" s="1">
        <v>22.3779889565198</v>
      </c>
      <c r="JC9" s="1">
        <v>5.4608448809503303</v>
      </c>
      <c r="JD9" s="1">
        <v>16.772596655747801</v>
      </c>
      <c r="JE9">
        <v>100</v>
      </c>
      <c r="JF9">
        <v>100</v>
      </c>
      <c r="JG9">
        <v>100</v>
      </c>
      <c r="JH9">
        <v>100</v>
      </c>
    </row>
    <row r="10" spans="1:268" x14ac:dyDescent="0.25">
      <c r="A10" s="1" t="s">
        <v>317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 t="s">
        <v>269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1" t="s">
        <v>318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 s="1" t="s">
        <v>269</v>
      </c>
      <c r="CC10">
        <v>0</v>
      </c>
      <c r="CD10">
        <v>0</v>
      </c>
      <c r="CE10">
        <v>0</v>
      </c>
      <c r="CF10" s="1" t="s">
        <v>269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 s="1" t="s">
        <v>319</v>
      </c>
      <c r="CQ10">
        <v>0</v>
      </c>
      <c r="CR10">
        <v>0</v>
      </c>
      <c r="CS10">
        <v>0</v>
      </c>
      <c r="CT10" s="1" t="s">
        <v>320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s="1" t="s">
        <v>321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 s="1" t="s">
        <v>322</v>
      </c>
      <c r="DN10">
        <v>0</v>
      </c>
      <c r="DO10">
        <v>0</v>
      </c>
      <c r="DP10">
        <v>0</v>
      </c>
      <c r="DQ10" s="1" t="s">
        <v>323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 s="1" t="s">
        <v>269</v>
      </c>
      <c r="GW10">
        <v>0</v>
      </c>
      <c r="GX10">
        <v>0</v>
      </c>
      <c r="GY10">
        <v>0</v>
      </c>
      <c r="GZ10" s="1" t="s">
        <v>269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9</v>
      </c>
      <c r="IC10" s="1">
        <v>105.000682916409</v>
      </c>
      <c r="ID10" s="1">
        <v>86.446501898607593</v>
      </c>
      <c r="IE10" s="1">
        <v>66.201074945040304</v>
      </c>
      <c r="IF10" s="1">
        <v>78.081872778935093</v>
      </c>
      <c r="IG10" s="1">
        <v>21.9181272210648</v>
      </c>
      <c r="IH10" s="1">
        <v>21.9181272210648</v>
      </c>
      <c r="II10" s="1">
        <v>1.5616374555787</v>
      </c>
      <c r="IJ10" s="1">
        <v>5.72600400378857</v>
      </c>
      <c r="IK10" s="1">
        <v>16.657466192839401</v>
      </c>
      <c r="IL10">
        <v>298414080</v>
      </c>
      <c r="IM10">
        <v>8916536</v>
      </c>
      <c r="IN10">
        <v>8707</v>
      </c>
      <c r="IO10">
        <v>9130532864</v>
      </c>
      <c r="IP10" s="1">
        <v>0</v>
      </c>
      <c r="IQ10">
        <v>12259303424</v>
      </c>
      <c r="IR10" s="1">
        <v>44.864718277208603</v>
      </c>
      <c r="IS10">
        <v>0</v>
      </c>
      <c r="IT10">
        <v>0</v>
      </c>
      <c r="IU10" s="1">
        <v>21.335270018011698</v>
      </c>
      <c r="IV10">
        <v>0</v>
      </c>
      <c r="IW10">
        <v>0</v>
      </c>
      <c r="IX10" s="1">
        <v>50.996499067442599</v>
      </c>
      <c r="IY10">
        <v>0</v>
      </c>
      <c r="IZ10" s="1">
        <v>0</v>
      </c>
      <c r="JA10" s="1">
        <v>19.131668414618499</v>
      </c>
      <c r="JB10" s="1">
        <v>21.944134080444901</v>
      </c>
      <c r="JC10" s="1">
        <v>5.7240968341006999</v>
      </c>
      <c r="JD10" s="1">
        <v>16.651918062838401</v>
      </c>
      <c r="JE10">
        <v>100</v>
      </c>
      <c r="JF10">
        <v>100</v>
      </c>
      <c r="JG10">
        <v>100</v>
      </c>
      <c r="JH10">
        <v>100</v>
      </c>
    </row>
    <row r="11" spans="1:268" x14ac:dyDescent="0.25">
      <c r="A11" s="1" t="s">
        <v>324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 t="s">
        <v>269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s="1" t="s">
        <v>325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 s="1" t="s">
        <v>269</v>
      </c>
      <c r="CC11">
        <v>0</v>
      </c>
      <c r="CD11">
        <v>0</v>
      </c>
      <c r="CE11">
        <v>0</v>
      </c>
      <c r="CF11" s="1" t="s">
        <v>269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 s="1" t="s">
        <v>326</v>
      </c>
      <c r="CQ11">
        <v>0</v>
      </c>
      <c r="CR11">
        <v>0</v>
      </c>
      <c r="CS11">
        <v>0</v>
      </c>
      <c r="CT11" s="1" t="s">
        <v>327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 s="1" t="s">
        <v>328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 s="1" t="s">
        <v>329</v>
      </c>
      <c r="DN11">
        <v>0</v>
      </c>
      <c r="DO11">
        <v>0</v>
      </c>
      <c r="DP11">
        <v>0</v>
      </c>
      <c r="DQ11" s="1" t="s">
        <v>330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 s="1" t="s">
        <v>269</v>
      </c>
      <c r="GW11">
        <v>0</v>
      </c>
      <c r="GX11">
        <v>0</v>
      </c>
      <c r="GY11">
        <v>0</v>
      </c>
      <c r="GZ11" s="1" t="s">
        <v>269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10</v>
      </c>
      <c r="IC11" s="1">
        <v>104.999333647801</v>
      </c>
      <c r="ID11" s="1">
        <v>86.630579760883805</v>
      </c>
      <c r="IE11" s="1">
        <v>64.758491493250105</v>
      </c>
      <c r="IF11" s="1">
        <v>76.703246776011099</v>
      </c>
      <c r="IG11" s="1">
        <v>23.2967498788386</v>
      </c>
      <c r="IH11" s="1">
        <v>23.296753223988802</v>
      </c>
      <c r="II11" s="1">
        <v>2.0907188674231301</v>
      </c>
      <c r="IJ11" s="1">
        <v>5.6188052836245701</v>
      </c>
      <c r="IK11" s="1">
        <v>17.509770514668698</v>
      </c>
      <c r="IL11">
        <v>298414080</v>
      </c>
      <c r="IM11">
        <v>8916496</v>
      </c>
      <c r="IN11">
        <v>8707</v>
      </c>
      <c r="IO11">
        <v>9130491904</v>
      </c>
      <c r="IP11" s="1">
        <v>0</v>
      </c>
      <c r="IQ11">
        <v>12259303424</v>
      </c>
      <c r="IR11" s="1">
        <v>44.864718277208603</v>
      </c>
      <c r="IS11">
        <v>0</v>
      </c>
      <c r="IT11">
        <v>0</v>
      </c>
      <c r="IU11" s="1">
        <v>24.574167942515601</v>
      </c>
      <c r="IV11">
        <v>0</v>
      </c>
      <c r="IW11">
        <v>0</v>
      </c>
      <c r="IX11" s="1">
        <v>50.716899796255603</v>
      </c>
      <c r="IY11">
        <v>0</v>
      </c>
      <c r="IZ11" s="1">
        <v>0</v>
      </c>
      <c r="JA11" s="1">
        <v>18.928766719259901</v>
      </c>
      <c r="JB11" s="1">
        <v>23.271083682407799</v>
      </c>
      <c r="JC11" s="1">
        <v>5.62068567541926</v>
      </c>
      <c r="JD11" s="1">
        <v>17.515630342005799</v>
      </c>
      <c r="JE11">
        <v>100</v>
      </c>
      <c r="JF11">
        <v>100</v>
      </c>
      <c r="JG11">
        <v>100</v>
      </c>
      <c r="JH11">
        <v>100</v>
      </c>
    </row>
    <row r="12" spans="1:268" x14ac:dyDescent="0.25">
      <c r="A12" s="1" t="s">
        <v>331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 t="s">
        <v>269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s="1" t="s">
        <v>332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 s="1" t="s">
        <v>269</v>
      </c>
      <c r="CC12">
        <v>0</v>
      </c>
      <c r="CD12">
        <v>0</v>
      </c>
      <c r="CE12">
        <v>0</v>
      </c>
      <c r="CF12" s="1" t="s">
        <v>333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 s="1" t="s">
        <v>334</v>
      </c>
      <c r="CQ12">
        <v>0</v>
      </c>
      <c r="CR12">
        <v>0</v>
      </c>
      <c r="CS12">
        <v>0</v>
      </c>
      <c r="CT12" s="1" t="s">
        <v>335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 s="1" t="s">
        <v>336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 s="1" t="s">
        <v>337</v>
      </c>
      <c r="DN12">
        <v>0</v>
      </c>
      <c r="DO12">
        <v>0</v>
      </c>
      <c r="DP12">
        <v>0</v>
      </c>
      <c r="DQ12" s="1" t="s">
        <v>338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 s="1" t="s">
        <v>269</v>
      </c>
      <c r="GW12">
        <v>0</v>
      </c>
      <c r="GX12">
        <v>0</v>
      </c>
      <c r="GY12">
        <v>0</v>
      </c>
      <c r="GZ12" s="1" t="s">
        <v>269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11</v>
      </c>
      <c r="IC12" s="1">
        <v>104.997508480878</v>
      </c>
      <c r="ID12" s="1">
        <v>90.121817629586005</v>
      </c>
      <c r="IE12" s="1">
        <v>61.900830790764502</v>
      </c>
      <c r="IF12" s="1">
        <v>70.537194677678201</v>
      </c>
      <c r="IG12" s="1">
        <v>29.2034774007126</v>
      </c>
      <c r="IH12" s="1">
        <v>29.462805322321699</v>
      </c>
      <c r="II12" s="1">
        <v>1.94495775236963</v>
      </c>
      <c r="IJ12" s="1">
        <v>7.9095032687765796</v>
      </c>
      <c r="IK12" s="1">
        <v>21.653879794662</v>
      </c>
      <c r="IL12">
        <v>298426368</v>
      </c>
      <c r="IM12">
        <v>8923656</v>
      </c>
      <c r="IN12">
        <v>8714</v>
      </c>
      <c r="IO12">
        <v>9137823744</v>
      </c>
      <c r="IP12" s="1">
        <v>2.98664392746596</v>
      </c>
      <c r="IQ12">
        <v>12250337280</v>
      </c>
      <c r="IR12" s="1">
        <v>44.831905361458602</v>
      </c>
      <c r="IS12">
        <v>0</v>
      </c>
      <c r="IT12">
        <v>0</v>
      </c>
      <c r="IU12" s="1">
        <v>31.109026336254601</v>
      </c>
      <c r="IV12">
        <v>0</v>
      </c>
      <c r="IW12">
        <v>0</v>
      </c>
      <c r="IX12" s="1">
        <v>61.699568900238297</v>
      </c>
      <c r="IY12">
        <v>0</v>
      </c>
      <c r="IZ12" s="1">
        <v>1.0369675445418201</v>
      </c>
      <c r="JA12" s="1">
        <v>15.3586407834258</v>
      </c>
      <c r="JB12" s="1">
        <v>29.486206971156101</v>
      </c>
      <c r="JC12" s="1">
        <v>7.9068791862794496</v>
      </c>
      <c r="JD12" s="1">
        <v>21.646695833162401</v>
      </c>
      <c r="JE12">
        <v>100</v>
      </c>
      <c r="JF12">
        <v>100</v>
      </c>
      <c r="JG12">
        <v>100</v>
      </c>
      <c r="JH12">
        <v>100</v>
      </c>
    </row>
    <row r="13" spans="1:268" x14ac:dyDescent="0.25">
      <c r="A13" s="1" t="s">
        <v>339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 t="s">
        <v>269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 s="1" t="s">
        <v>340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 s="1" t="s">
        <v>269</v>
      </c>
      <c r="CC13">
        <v>0</v>
      </c>
      <c r="CD13">
        <v>0</v>
      </c>
      <c r="CE13">
        <v>0</v>
      </c>
      <c r="CF13" s="1" t="s">
        <v>269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 s="1" t="s">
        <v>341</v>
      </c>
      <c r="CQ13">
        <v>0</v>
      </c>
      <c r="CR13">
        <v>0</v>
      </c>
      <c r="CS13">
        <v>0</v>
      </c>
      <c r="CT13" s="1" t="s">
        <v>342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 s="1" t="s">
        <v>269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 s="1" t="s">
        <v>343</v>
      </c>
      <c r="DN13">
        <v>0</v>
      </c>
      <c r="DO13">
        <v>0</v>
      </c>
      <c r="DP13">
        <v>0</v>
      </c>
      <c r="DQ13" s="1" t="s">
        <v>344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 s="1" t="s">
        <v>269</v>
      </c>
      <c r="GW13">
        <v>0</v>
      </c>
      <c r="GX13">
        <v>0</v>
      </c>
      <c r="GY13">
        <v>0</v>
      </c>
      <c r="GZ13" s="1" t="s">
        <v>269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12</v>
      </c>
      <c r="IC13" s="1">
        <v>105.00346948963001</v>
      </c>
      <c r="ID13" s="1">
        <v>88.057451861329795</v>
      </c>
      <c r="IE13" s="1">
        <v>62.382574327431001</v>
      </c>
      <c r="IF13" s="1">
        <v>73.777303504480898</v>
      </c>
      <c r="IG13" s="1">
        <v>26.222696495518999</v>
      </c>
      <c r="IH13" s="1">
        <v>26.222696495518999</v>
      </c>
      <c r="II13" s="1">
        <v>2.3462746697538099</v>
      </c>
      <c r="IJ13" s="1">
        <v>6.3870793769789396</v>
      </c>
      <c r="IK13" s="1">
        <v>19.421941990312899</v>
      </c>
      <c r="IL13">
        <v>298700800</v>
      </c>
      <c r="IM13">
        <v>8923420</v>
      </c>
      <c r="IN13">
        <v>8714</v>
      </c>
      <c r="IO13">
        <v>9137582080</v>
      </c>
      <c r="IP13" s="1">
        <v>3.6716506876985</v>
      </c>
      <c r="IQ13">
        <v>12246405120</v>
      </c>
      <c r="IR13" s="1">
        <v>44.817515030693599</v>
      </c>
      <c r="IS13">
        <v>0</v>
      </c>
      <c r="IT13">
        <v>0</v>
      </c>
      <c r="IU13" s="1">
        <v>29.729397640094099</v>
      </c>
      <c r="IV13">
        <v>0</v>
      </c>
      <c r="IW13">
        <v>0</v>
      </c>
      <c r="IX13" s="1">
        <v>51.635269585426698</v>
      </c>
      <c r="IY13">
        <v>0</v>
      </c>
      <c r="IZ13" s="1">
        <v>0</v>
      </c>
      <c r="JA13" s="1">
        <v>17.493049621498201</v>
      </c>
      <c r="JB13" s="1">
        <v>26.198074279415302</v>
      </c>
      <c r="JC13" s="1">
        <v>6.3892109817031804</v>
      </c>
      <c r="JD13" s="1">
        <v>19.428423811010099</v>
      </c>
      <c r="JE13">
        <v>100</v>
      </c>
      <c r="JF13">
        <v>100</v>
      </c>
      <c r="JG13">
        <v>100</v>
      </c>
      <c r="JH13">
        <v>100</v>
      </c>
    </row>
    <row r="14" spans="1:268" x14ac:dyDescent="0.25">
      <c r="A14" s="1" t="s">
        <v>345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 t="s">
        <v>269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 s="1" t="s">
        <v>346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 s="1" t="s">
        <v>269</v>
      </c>
      <c r="CC14">
        <v>0</v>
      </c>
      <c r="CD14">
        <v>0</v>
      </c>
      <c r="CE14">
        <v>0</v>
      </c>
      <c r="CF14" s="1" t="s">
        <v>269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 s="1" t="s">
        <v>347</v>
      </c>
      <c r="CQ14">
        <v>0</v>
      </c>
      <c r="CR14">
        <v>0</v>
      </c>
      <c r="CS14">
        <v>0</v>
      </c>
      <c r="CT14" s="1" t="s">
        <v>348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 s="1" t="s">
        <v>269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 s="1" t="s">
        <v>349</v>
      </c>
      <c r="DN14">
        <v>0</v>
      </c>
      <c r="DO14">
        <v>0</v>
      </c>
      <c r="DP14">
        <v>0</v>
      </c>
      <c r="DQ14" s="1" t="s">
        <v>350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 s="1" t="s">
        <v>269</v>
      </c>
      <c r="GW14">
        <v>0</v>
      </c>
      <c r="GX14">
        <v>0</v>
      </c>
      <c r="GY14">
        <v>0</v>
      </c>
      <c r="GZ14" s="1" t="s">
        <v>269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13</v>
      </c>
      <c r="IC14" s="1">
        <v>104.999560054504</v>
      </c>
      <c r="ID14" s="1">
        <v>86.776286479250302</v>
      </c>
      <c r="IE14" s="1">
        <v>65.444433734939693</v>
      </c>
      <c r="IF14" s="1">
        <v>77.663402208369305</v>
      </c>
      <c r="IG14" s="1">
        <v>22.336597791630599</v>
      </c>
      <c r="IH14" s="1">
        <v>22.336597791630599</v>
      </c>
      <c r="II14" s="1">
        <v>2.6149293672851601</v>
      </c>
      <c r="IJ14" s="1">
        <v>6.4065786234034396</v>
      </c>
      <c r="IK14" s="1">
        <v>16.343306871977401</v>
      </c>
      <c r="IL14">
        <v>298713088</v>
      </c>
      <c r="IM14">
        <v>8923688</v>
      </c>
      <c r="IN14">
        <v>8714</v>
      </c>
      <c r="IO14">
        <v>9137856512</v>
      </c>
      <c r="IP14" s="1">
        <v>0</v>
      </c>
      <c r="IQ14">
        <v>12245708800</v>
      </c>
      <c r="IR14" s="1">
        <v>44.814966745864297</v>
      </c>
      <c r="IS14">
        <v>0</v>
      </c>
      <c r="IT14">
        <v>0</v>
      </c>
      <c r="IU14" s="1">
        <v>20.3897329099741</v>
      </c>
      <c r="IV14">
        <v>0</v>
      </c>
      <c r="IW14">
        <v>0</v>
      </c>
      <c r="IX14" s="1">
        <v>48.621670785322998</v>
      </c>
      <c r="IY14">
        <v>0</v>
      </c>
      <c r="IZ14" s="1">
        <v>0</v>
      </c>
      <c r="JA14" s="1">
        <v>18.781959599302201</v>
      </c>
      <c r="JB14" s="1">
        <v>22.362170842790601</v>
      </c>
      <c r="JC14" s="1">
        <v>6.4044690613930397</v>
      </c>
      <c r="JD14" s="1">
        <v>16.3379253381935</v>
      </c>
      <c r="JE14">
        <v>100</v>
      </c>
      <c r="JF14">
        <v>100</v>
      </c>
      <c r="JG14">
        <v>100</v>
      </c>
      <c r="JH14">
        <v>100</v>
      </c>
    </row>
    <row r="15" spans="1:268" x14ac:dyDescent="0.25">
      <c r="A15" s="1" t="s">
        <v>351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 t="s">
        <v>269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1" t="s">
        <v>352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 s="1" t="s">
        <v>269</v>
      </c>
      <c r="CC15">
        <v>0</v>
      </c>
      <c r="CD15">
        <v>0</v>
      </c>
      <c r="CE15">
        <v>0</v>
      </c>
      <c r="CF15" s="1" t="s">
        <v>269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 s="1" t="s">
        <v>353</v>
      </c>
      <c r="CQ15">
        <v>0</v>
      </c>
      <c r="CR15">
        <v>0</v>
      </c>
      <c r="CS15">
        <v>0</v>
      </c>
      <c r="CT15" s="1" t="s">
        <v>354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 s="1" t="s">
        <v>269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 s="1" t="s">
        <v>355</v>
      </c>
      <c r="DN15">
        <v>0</v>
      </c>
      <c r="DO15">
        <v>0</v>
      </c>
      <c r="DP15">
        <v>0</v>
      </c>
      <c r="DQ15" s="1" t="s">
        <v>356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 s="1" t="s">
        <v>269</v>
      </c>
      <c r="GW15">
        <v>0</v>
      </c>
      <c r="GX15">
        <v>0</v>
      </c>
      <c r="GY15">
        <v>0</v>
      </c>
      <c r="GZ15" s="1" t="s">
        <v>269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14</v>
      </c>
      <c r="IC15" s="1">
        <v>104.99963619045501</v>
      </c>
      <c r="ID15" s="1">
        <v>86.085814537987304</v>
      </c>
      <c r="IE15" s="1">
        <v>65.602074993483498</v>
      </c>
      <c r="IF15" s="1">
        <v>76.050200499369396</v>
      </c>
      <c r="IG15" s="1">
        <v>23.949799500630501</v>
      </c>
      <c r="IH15" s="1">
        <v>23.949799500630501</v>
      </c>
      <c r="II15" s="1">
        <v>2.3280673622255899</v>
      </c>
      <c r="IJ15" s="1">
        <v>7.1135375068414097</v>
      </c>
      <c r="IK15" s="1">
        <v>16.684484418131301</v>
      </c>
      <c r="IL15">
        <v>298975232</v>
      </c>
      <c r="IM15">
        <v>8924088</v>
      </c>
      <c r="IN15">
        <v>8714</v>
      </c>
      <c r="IO15">
        <v>9138266112</v>
      </c>
      <c r="IP15" s="1">
        <v>0</v>
      </c>
      <c r="IQ15">
        <v>12244914176</v>
      </c>
      <c r="IR15" s="1">
        <v>44.812058714407499</v>
      </c>
      <c r="IS15">
        <v>0</v>
      </c>
      <c r="IT15">
        <v>0</v>
      </c>
      <c r="IU15" s="1">
        <v>22.253227972516999</v>
      </c>
      <c r="IV15">
        <v>0</v>
      </c>
      <c r="IW15">
        <v>0</v>
      </c>
      <c r="IX15" s="1">
        <v>49.164108311374797</v>
      </c>
      <c r="IY15">
        <v>0</v>
      </c>
      <c r="IZ15" s="1">
        <v>0</v>
      </c>
      <c r="JA15" s="1">
        <v>19.492145152883399</v>
      </c>
      <c r="JB15" s="1">
        <v>23.9250113497672</v>
      </c>
      <c r="JC15" s="1">
        <v>7.1158561258553403</v>
      </c>
      <c r="JD15" s="1">
        <v>16.689922635441899</v>
      </c>
      <c r="JE15">
        <v>100</v>
      </c>
      <c r="JF15">
        <v>100</v>
      </c>
      <c r="JG15">
        <v>100</v>
      </c>
      <c r="JH15">
        <v>100</v>
      </c>
    </row>
    <row r="16" spans="1:268" x14ac:dyDescent="0.25">
      <c r="A16" s="1" t="s">
        <v>357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 t="s">
        <v>269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s="1" t="s">
        <v>358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 s="1" t="s">
        <v>269</v>
      </c>
      <c r="CC16">
        <v>0</v>
      </c>
      <c r="CD16">
        <v>0</v>
      </c>
      <c r="CE16">
        <v>0</v>
      </c>
      <c r="CF16" s="1" t="s">
        <v>269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 s="1" t="s">
        <v>359</v>
      </c>
      <c r="CQ16">
        <v>0</v>
      </c>
      <c r="CR16">
        <v>0</v>
      </c>
      <c r="CS16">
        <v>0</v>
      </c>
      <c r="CT16" s="1" t="s">
        <v>360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 s="1" t="s">
        <v>361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 s="1" t="s">
        <v>362</v>
      </c>
      <c r="DN16">
        <v>0</v>
      </c>
      <c r="DO16">
        <v>0</v>
      </c>
      <c r="DP16">
        <v>0</v>
      </c>
      <c r="DQ16" s="1" t="s">
        <v>363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 s="1" t="s">
        <v>269</v>
      </c>
      <c r="GW16">
        <v>0</v>
      </c>
      <c r="GX16">
        <v>0</v>
      </c>
      <c r="GY16">
        <v>0</v>
      </c>
      <c r="GZ16" s="1" t="s">
        <v>269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15</v>
      </c>
      <c r="IC16" s="1">
        <v>105.000469107974</v>
      </c>
      <c r="ID16" s="1">
        <v>86.267718617395502</v>
      </c>
      <c r="IE16" s="1">
        <v>67.407636949058499</v>
      </c>
      <c r="IF16" s="1">
        <v>77.430733002788898</v>
      </c>
      <c r="IG16" s="1">
        <v>22.5692703286845</v>
      </c>
      <c r="IH16" s="1">
        <v>22.569266997210999</v>
      </c>
      <c r="II16" s="1">
        <v>3.1232563900659698</v>
      </c>
      <c r="IJ16" s="1">
        <v>7.1574642263045902</v>
      </c>
      <c r="IK16" s="1">
        <v>15.356010584491001</v>
      </c>
      <c r="IL16">
        <v>298979328</v>
      </c>
      <c r="IM16">
        <v>8924824</v>
      </c>
      <c r="IN16">
        <v>8715</v>
      </c>
      <c r="IO16">
        <v>9139019776</v>
      </c>
      <c r="IP16" s="1">
        <v>0.66636191714989002</v>
      </c>
      <c r="IQ16">
        <v>12244668416</v>
      </c>
      <c r="IR16" s="1">
        <v>44.811159312913901</v>
      </c>
      <c r="IS16">
        <v>0</v>
      </c>
      <c r="IT16">
        <v>0</v>
      </c>
      <c r="IU16" s="1">
        <v>25.506593852205398</v>
      </c>
      <c r="IV16">
        <v>0</v>
      </c>
      <c r="IW16">
        <v>0</v>
      </c>
      <c r="IX16" s="1">
        <v>44.246132192601202</v>
      </c>
      <c r="IY16">
        <v>0</v>
      </c>
      <c r="IZ16" s="1">
        <v>0</v>
      </c>
      <c r="JA16" s="1">
        <v>19.288441905831998</v>
      </c>
      <c r="JB16" s="1">
        <v>22.569266997210999</v>
      </c>
      <c r="JC16" s="1">
        <v>7.1574642263045902</v>
      </c>
      <c r="JD16" s="1">
        <v>15.356010584491001</v>
      </c>
      <c r="JE16">
        <v>100</v>
      </c>
      <c r="JF16">
        <v>100</v>
      </c>
      <c r="JG16">
        <v>100</v>
      </c>
      <c r="JH16">
        <v>100</v>
      </c>
    </row>
    <row r="17" spans="1:268" x14ac:dyDescent="0.25">
      <c r="A17" s="1" t="s">
        <v>364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 t="s">
        <v>269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s="1" t="s">
        <v>365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 s="1" t="s">
        <v>269</v>
      </c>
      <c r="CC17">
        <v>0</v>
      </c>
      <c r="CD17">
        <v>0</v>
      </c>
      <c r="CE17">
        <v>0</v>
      </c>
      <c r="CF17" s="1" t="s">
        <v>269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 s="1" t="s">
        <v>366</v>
      </c>
      <c r="CQ17">
        <v>0</v>
      </c>
      <c r="CR17">
        <v>0</v>
      </c>
      <c r="CS17">
        <v>0</v>
      </c>
      <c r="CT17" s="1" t="s">
        <v>367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 s="1" t="s">
        <v>368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 s="1" t="s">
        <v>369</v>
      </c>
      <c r="DN17">
        <v>0</v>
      </c>
      <c r="DO17">
        <v>0</v>
      </c>
      <c r="DP17">
        <v>0</v>
      </c>
      <c r="DQ17" s="1" t="s">
        <v>370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 s="1" t="s">
        <v>269</v>
      </c>
      <c r="GW17">
        <v>0</v>
      </c>
      <c r="GX17">
        <v>0</v>
      </c>
      <c r="GY17">
        <v>0</v>
      </c>
      <c r="GZ17" s="1" t="s">
        <v>269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16</v>
      </c>
      <c r="IC17" s="1">
        <v>104.999823402953</v>
      </c>
      <c r="ID17" s="1">
        <v>86.235187961232995</v>
      </c>
      <c r="IE17" s="1">
        <v>64.983803024569994</v>
      </c>
      <c r="IF17" s="1">
        <v>77.493283002309994</v>
      </c>
      <c r="IG17" s="1">
        <v>22.506713652279998</v>
      </c>
      <c r="IH17" s="1">
        <v>22.5067169976899</v>
      </c>
      <c r="II17" s="1">
        <v>2.4829231041135298</v>
      </c>
      <c r="IJ17" s="1">
        <v>6.0112834655154899</v>
      </c>
      <c r="IK17" s="1">
        <v>16.3350077444567</v>
      </c>
      <c r="IL17">
        <v>298979328</v>
      </c>
      <c r="IM17">
        <v>8924236</v>
      </c>
      <c r="IN17">
        <v>8715</v>
      </c>
      <c r="IO17">
        <v>9138417664</v>
      </c>
      <c r="IP17" s="1">
        <v>0</v>
      </c>
      <c r="IQ17">
        <v>12244570112</v>
      </c>
      <c r="IR17" s="1">
        <v>44.810799566286299</v>
      </c>
      <c r="IS17">
        <v>0</v>
      </c>
      <c r="IT17">
        <v>0</v>
      </c>
      <c r="IU17" s="1">
        <v>23.5145516991895</v>
      </c>
      <c r="IV17">
        <v>0</v>
      </c>
      <c r="IW17">
        <v>0</v>
      </c>
      <c r="IX17" s="1">
        <v>44.4163754318024</v>
      </c>
      <c r="IY17">
        <v>0</v>
      </c>
      <c r="IZ17" s="1">
        <v>0</v>
      </c>
      <c r="JA17" s="1">
        <v>19.317746414191799</v>
      </c>
      <c r="JB17" s="1">
        <v>22.5326174631493</v>
      </c>
      <c r="JC17" s="1">
        <v>6.0092743231262</v>
      </c>
      <c r="JD17" s="1">
        <v>16.329548118957899</v>
      </c>
      <c r="JE17">
        <v>100</v>
      </c>
      <c r="JF17">
        <v>100</v>
      </c>
      <c r="JG17">
        <v>100</v>
      </c>
      <c r="JH17">
        <v>100</v>
      </c>
    </row>
    <row r="18" spans="1:268" x14ac:dyDescent="0.25">
      <c r="A18" s="1" t="s">
        <v>371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 t="s">
        <v>269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 s="1" t="s">
        <v>372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 s="1" t="s">
        <v>269</v>
      </c>
      <c r="CC18">
        <v>0</v>
      </c>
      <c r="CD18">
        <v>0</v>
      </c>
      <c r="CE18">
        <v>0</v>
      </c>
      <c r="CF18" s="1" t="s">
        <v>269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 s="1" t="s">
        <v>373</v>
      </c>
      <c r="CQ18">
        <v>0</v>
      </c>
      <c r="CR18">
        <v>0</v>
      </c>
      <c r="CS18">
        <v>0</v>
      </c>
      <c r="CT18" s="1" t="s">
        <v>374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 s="1" t="s">
        <v>375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 s="1" t="s">
        <v>376</v>
      </c>
      <c r="DN18">
        <v>0</v>
      </c>
      <c r="DO18">
        <v>0</v>
      </c>
      <c r="DP18">
        <v>0</v>
      </c>
      <c r="DQ18" s="1" t="s">
        <v>377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 s="1" t="s">
        <v>269</v>
      </c>
      <c r="GW18">
        <v>0</v>
      </c>
      <c r="GX18">
        <v>0</v>
      </c>
      <c r="GY18">
        <v>0</v>
      </c>
      <c r="GZ18" s="1" t="s">
        <v>269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17</v>
      </c>
      <c r="IC18" s="1">
        <v>105.000537644159</v>
      </c>
      <c r="ID18" s="1">
        <v>86.737220195975098</v>
      </c>
      <c r="IE18" s="1">
        <v>65.606043531491693</v>
      </c>
      <c r="IF18" s="1">
        <v>76.550551112132993</v>
      </c>
      <c r="IG18" s="1">
        <v>23.4494488878669</v>
      </c>
      <c r="IH18" s="1">
        <v>23.4494488878669</v>
      </c>
      <c r="II18" s="1">
        <v>3.6577055138903098</v>
      </c>
      <c r="IJ18" s="1">
        <v>8.0992050664714093</v>
      </c>
      <c r="IK18" s="1">
        <v>15.675880773815599</v>
      </c>
      <c r="IL18">
        <v>298979328</v>
      </c>
      <c r="IM18">
        <v>8924972</v>
      </c>
      <c r="IN18">
        <v>8715</v>
      </c>
      <c r="IO18">
        <v>9139171328</v>
      </c>
      <c r="IP18" s="1">
        <v>0</v>
      </c>
      <c r="IQ18">
        <v>12243783680</v>
      </c>
      <c r="IR18" s="1">
        <v>44.807921500133297</v>
      </c>
      <c r="IS18">
        <v>0</v>
      </c>
      <c r="IT18">
        <v>0</v>
      </c>
      <c r="IU18" s="1">
        <v>21.953570364764101</v>
      </c>
      <c r="IV18">
        <v>0</v>
      </c>
      <c r="IW18">
        <v>0</v>
      </c>
      <c r="IX18" s="1">
        <v>45.997956954743799</v>
      </c>
      <c r="IY18">
        <v>0</v>
      </c>
      <c r="IZ18" s="1">
        <v>0</v>
      </c>
      <c r="JA18" s="1">
        <v>18.831215665452198</v>
      </c>
      <c r="JB18" s="1">
        <v>23.423855751477401</v>
      </c>
      <c r="JC18" s="1">
        <v>8.1019128727105691</v>
      </c>
      <c r="JD18" s="1">
        <v>15.6811216891172</v>
      </c>
      <c r="JE18">
        <v>100</v>
      </c>
      <c r="JF18">
        <v>100</v>
      </c>
      <c r="JG18">
        <v>100</v>
      </c>
      <c r="JH18">
        <v>100</v>
      </c>
    </row>
    <row r="19" spans="1:268" x14ac:dyDescent="0.25">
      <c r="A19" s="1" t="s">
        <v>378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 t="s">
        <v>269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 s="1" t="s">
        <v>379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 s="1" t="s">
        <v>269</v>
      </c>
      <c r="CC19">
        <v>0</v>
      </c>
      <c r="CD19">
        <v>0</v>
      </c>
      <c r="CE19">
        <v>0</v>
      </c>
      <c r="CF19" s="1" t="s">
        <v>269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 s="1" t="s">
        <v>380</v>
      </c>
      <c r="CQ19">
        <v>0</v>
      </c>
      <c r="CR19">
        <v>0</v>
      </c>
      <c r="CS19">
        <v>0</v>
      </c>
      <c r="CT19" s="1" t="s">
        <v>381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 s="1" t="s">
        <v>382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 s="1" t="s">
        <v>383</v>
      </c>
      <c r="DN19">
        <v>0</v>
      </c>
      <c r="DO19">
        <v>0</v>
      </c>
      <c r="DP19">
        <v>0</v>
      </c>
      <c r="DQ19" s="1" t="s">
        <v>384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 s="1" t="s">
        <v>269</v>
      </c>
      <c r="GW19">
        <v>0</v>
      </c>
      <c r="GX19">
        <v>0</v>
      </c>
      <c r="GY19">
        <v>0</v>
      </c>
      <c r="GZ19" s="1" t="s">
        <v>269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18</v>
      </c>
      <c r="IC19" s="1">
        <v>104.99747293912</v>
      </c>
      <c r="ID19" s="1">
        <v>86.475186602814702</v>
      </c>
      <c r="IE19" s="1">
        <v>65.177343866019598</v>
      </c>
      <c r="IF19" s="1">
        <v>76.812815257463001</v>
      </c>
      <c r="IG19" s="1">
        <v>23.187188069792501</v>
      </c>
      <c r="IH19" s="1">
        <v>23.1871847425369</v>
      </c>
      <c r="II19" s="1">
        <v>3.8991275935956899</v>
      </c>
      <c r="IJ19" s="1">
        <v>6.6285152454849099</v>
      </c>
      <c r="IK19" s="1">
        <v>16.376335893101899</v>
      </c>
      <c r="IL19">
        <v>298979328</v>
      </c>
      <c r="IM19">
        <v>8925844</v>
      </c>
      <c r="IN19">
        <v>8716</v>
      </c>
      <c r="IO19">
        <v>9140064256</v>
      </c>
      <c r="IP19" s="1">
        <v>0</v>
      </c>
      <c r="IQ19">
        <v>12243324928</v>
      </c>
      <c r="IR19" s="1">
        <v>44.806242628210697</v>
      </c>
      <c r="IS19">
        <v>0</v>
      </c>
      <c r="IT19">
        <v>0</v>
      </c>
      <c r="IU19" s="1">
        <v>22.347558138243102</v>
      </c>
      <c r="IV19">
        <v>0</v>
      </c>
      <c r="IW19">
        <v>0</v>
      </c>
      <c r="IX19" s="1">
        <v>46.2542482396194</v>
      </c>
      <c r="IY19">
        <v>0</v>
      </c>
      <c r="IZ19" s="1">
        <v>0</v>
      </c>
      <c r="JA19" s="1">
        <v>19.0811575501268</v>
      </c>
      <c r="JB19" s="1">
        <v>23.212749152613799</v>
      </c>
      <c r="JC19" s="1">
        <v>6.6263091802421696</v>
      </c>
      <c r="JD19" s="1">
        <v>16.370885612898999</v>
      </c>
      <c r="JE19">
        <v>100</v>
      </c>
      <c r="JF19">
        <v>100</v>
      </c>
      <c r="JG19">
        <v>100</v>
      </c>
      <c r="JH19">
        <v>100</v>
      </c>
    </row>
    <row r="20" spans="1:268" x14ac:dyDescent="0.25">
      <c r="A20" s="1" t="s">
        <v>385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 t="s">
        <v>269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 s="1" t="s">
        <v>386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 s="1" t="s">
        <v>269</v>
      </c>
      <c r="CC20">
        <v>0</v>
      </c>
      <c r="CD20">
        <v>0</v>
      </c>
      <c r="CE20">
        <v>0</v>
      </c>
      <c r="CF20" s="1" t="s">
        <v>269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 s="1" t="s">
        <v>387</v>
      </c>
      <c r="CQ20">
        <v>0</v>
      </c>
      <c r="CR20">
        <v>0</v>
      </c>
      <c r="CS20">
        <v>0</v>
      </c>
      <c r="CT20" s="1" t="s">
        <v>388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 s="1" t="s">
        <v>389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 s="1" t="s">
        <v>390</v>
      </c>
      <c r="DN20">
        <v>0</v>
      </c>
      <c r="DO20">
        <v>0</v>
      </c>
      <c r="DP20">
        <v>0</v>
      </c>
      <c r="DQ20" s="1" t="s">
        <v>391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 s="1" t="s">
        <v>269</v>
      </c>
      <c r="GW20">
        <v>0</v>
      </c>
      <c r="GX20">
        <v>0</v>
      </c>
      <c r="GY20">
        <v>0</v>
      </c>
      <c r="GZ20" s="1" t="s">
        <v>269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19</v>
      </c>
      <c r="IC20" s="1">
        <v>105.002582091164</v>
      </c>
      <c r="ID20" s="1">
        <v>86.175456622519107</v>
      </c>
      <c r="IE20" s="1">
        <v>66.388684943066394</v>
      </c>
      <c r="IF20" s="1">
        <v>77.855235773578002</v>
      </c>
      <c r="IG20" s="1">
        <v>22.144760910125601</v>
      </c>
      <c r="IH20" s="1">
        <v>22.144764226421898</v>
      </c>
      <c r="II20" s="1">
        <v>2.8499421356039498</v>
      </c>
      <c r="IJ20" s="1">
        <v>5.6998842712078996</v>
      </c>
      <c r="IK20" s="1">
        <v>16.4519403500436</v>
      </c>
      <c r="IL20">
        <v>298455040</v>
      </c>
      <c r="IM20">
        <v>8927372</v>
      </c>
      <c r="IN20">
        <v>8718</v>
      </c>
      <c r="IO20">
        <v>9141628928</v>
      </c>
      <c r="IP20" s="1">
        <v>0</v>
      </c>
      <c r="IQ20">
        <v>12242214912</v>
      </c>
      <c r="IR20" s="1">
        <v>44.802180362120701</v>
      </c>
      <c r="IS20">
        <v>0</v>
      </c>
      <c r="IT20">
        <v>0</v>
      </c>
      <c r="IU20" s="1">
        <v>21.245016851754599</v>
      </c>
      <c r="IV20">
        <v>0</v>
      </c>
      <c r="IW20">
        <v>0</v>
      </c>
      <c r="IX20" s="1">
        <v>48.189916273492202</v>
      </c>
      <c r="IY20">
        <v>0</v>
      </c>
      <c r="IZ20" s="1">
        <v>0</v>
      </c>
      <c r="JA20" s="1">
        <v>19.389831508983999</v>
      </c>
      <c r="JB20" s="1">
        <v>22.144787463607798</v>
      </c>
      <c r="JC20" s="1">
        <v>5.6998825699829503</v>
      </c>
      <c r="JD20" s="1">
        <v>16.451935439689301</v>
      </c>
      <c r="JE20">
        <v>100</v>
      </c>
      <c r="JF20">
        <v>100</v>
      </c>
      <c r="JG20">
        <v>100</v>
      </c>
      <c r="JH20">
        <v>100</v>
      </c>
    </row>
    <row r="21" spans="1:268" x14ac:dyDescent="0.25">
      <c r="A21" s="1" t="s">
        <v>392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 t="s">
        <v>269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 s="1" t="s">
        <v>393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 s="1" t="s">
        <v>269</v>
      </c>
      <c r="CC21">
        <v>0</v>
      </c>
      <c r="CD21">
        <v>0</v>
      </c>
      <c r="CE21">
        <v>0</v>
      </c>
      <c r="CF21" s="1" t="s">
        <v>269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 s="1" t="s">
        <v>394</v>
      </c>
      <c r="CQ21">
        <v>0</v>
      </c>
      <c r="CR21">
        <v>0</v>
      </c>
      <c r="CS21">
        <v>0</v>
      </c>
      <c r="CT21" s="1" t="s">
        <v>395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 s="1" t="s">
        <v>396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 s="1" t="s">
        <v>397</v>
      </c>
      <c r="DN21">
        <v>0</v>
      </c>
      <c r="DO21">
        <v>0</v>
      </c>
      <c r="DP21">
        <v>0</v>
      </c>
      <c r="DQ21" s="1" t="s">
        <v>398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 s="1" t="s">
        <v>269</v>
      </c>
      <c r="GW21">
        <v>0</v>
      </c>
      <c r="GX21">
        <v>0</v>
      </c>
      <c r="GY21">
        <v>0</v>
      </c>
      <c r="GZ21" s="1" t="s">
        <v>269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20</v>
      </c>
      <c r="IC21" s="1">
        <v>104.997488946185</v>
      </c>
      <c r="ID21" s="1">
        <v>86.849466889781695</v>
      </c>
      <c r="IE21" s="1">
        <v>65.605693289523899</v>
      </c>
      <c r="IF21" s="1">
        <v>76.195886545158601</v>
      </c>
      <c r="IG21" s="1">
        <v>23.804116800664001</v>
      </c>
      <c r="IH21" s="1">
        <v>23.8041134548413</v>
      </c>
      <c r="II21" s="1">
        <v>2.6139240093395202</v>
      </c>
      <c r="IJ21" s="1">
        <v>6.7962024242827699</v>
      </c>
      <c r="IK21" s="1">
        <v>16.8598081873285</v>
      </c>
      <c r="IL21">
        <v>298209280</v>
      </c>
      <c r="IM21">
        <v>8926664</v>
      </c>
      <c r="IN21">
        <v>8717</v>
      </c>
      <c r="IO21">
        <v>9140903936</v>
      </c>
      <c r="IP21" s="1">
        <v>0</v>
      </c>
      <c r="IQ21">
        <v>12246638592</v>
      </c>
      <c r="IR21" s="1">
        <v>44.8183694725899</v>
      </c>
      <c r="IS21">
        <v>0</v>
      </c>
      <c r="IT21">
        <v>0</v>
      </c>
      <c r="IU21" s="1">
        <v>22.487281611888299</v>
      </c>
      <c r="IV21">
        <v>0</v>
      </c>
      <c r="IW21">
        <v>0</v>
      </c>
      <c r="IX21" s="1">
        <v>51.2500836736059</v>
      </c>
      <c r="IY21">
        <v>0</v>
      </c>
      <c r="IZ21" s="1">
        <v>0</v>
      </c>
      <c r="JA21" s="1">
        <v>18.713421246402</v>
      </c>
      <c r="JB21" s="1">
        <v>23.778572862975999</v>
      </c>
      <c r="JC21" s="1">
        <v>6.7984804873150804</v>
      </c>
      <c r="JD21" s="1">
        <v>16.865459535444099</v>
      </c>
      <c r="JE21">
        <v>100</v>
      </c>
      <c r="JF21">
        <v>100</v>
      </c>
      <c r="JG21">
        <v>100</v>
      </c>
      <c r="JH21">
        <v>100</v>
      </c>
    </row>
    <row r="22" spans="1:268" x14ac:dyDescent="0.25">
      <c r="A22" s="1" t="s">
        <v>399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 t="s">
        <v>269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 s="1" t="s">
        <v>400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 s="1" t="s">
        <v>269</v>
      </c>
      <c r="CC22">
        <v>0</v>
      </c>
      <c r="CD22">
        <v>0</v>
      </c>
      <c r="CE22">
        <v>0</v>
      </c>
      <c r="CF22" s="1" t="s">
        <v>269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 s="1" t="s">
        <v>401</v>
      </c>
      <c r="CQ22">
        <v>0</v>
      </c>
      <c r="CR22">
        <v>0</v>
      </c>
      <c r="CS22">
        <v>0</v>
      </c>
      <c r="CT22" s="1" t="s">
        <v>402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 s="1" t="s">
        <v>403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 s="1" t="s">
        <v>404</v>
      </c>
      <c r="DN22">
        <v>0</v>
      </c>
      <c r="DO22">
        <v>0</v>
      </c>
      <c r="DP22">
        <v>0</v>
      </c>
      <c r="DQ22" s="1" t="s">
        <v>405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 s="1" t="s">
        <v>269</v>
      </c>
      <c r="GW22">
        <v>0</v>
      </c>
      <c r="GX22">
        <v>0</v>
      </c>
      <c r="GY22">
        <v>0</v>
      </c>
      <c r="GZ22" s="1" t="s">
        <v>269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21</v>
      </c>
      <c r="IC22" s="1">
        <v>105.00255200255199</v>
      </c>
      <c r="ID22" s="1">
        <v>86.465672914252195</v>
      </c>
      <c r="IE22" s="1">
        <v>66.346329909816305</v>
      </c>
      <c r="IF22" s="1">
        <v>77.137094568046507</v>
      </c>
      <c r="IG22" s="1">
        <v>22.862902101920199</v>
      </c>
      <c r="IH22" s="1">
        <v>22.862905431953401</v>
      </c>
      <c r="II22" s="1">
        <v>2.6015884058368601</v>
      </c>
      <c r="IJ22" s="1">
        <v>7.0242886957595401</v>
      </c>
      <c r="IK22" s="1">
        <v>16.259929201496998</v>
      </c>
      <c r="IL22">
        <v>298201088</v>
      </c>
      <c r="IM22">
        <v>8926840</v>
      </c>
      <c r="IN22">
        <v>8717</v>
      </c>
      <c r="IO22">
        <v>9141084160</v>
      </c>
      <c r="IP22" s="1">
        <v>0</v>
      </c>
      <c r="IQ22">
        <v>12246384640</v>
      </c>
      <c r="IR22" s="1">
        <v>44.8174400825094</v>
      </c>
      <c r="IS22">
        <v>0</v>
      </c>
      <c r="IT22">
        <v>0</v>
      </c>
      <c r="IU22" s="1">
        <v>23.414295652531798</v>
      </c>
      <c r="IV22">
        <v>0</v>
      </c>
      <c r="IW22">
        <v>0</v>
      </c>
      <c r="IX22" s="1">
        <v>48.3895443485657</v>
      </c>
      <c r="IY22">
        <v>0</v>
      </c>
      <c r="IZ22" s="1">
        <v>0</v>
      </c>
      <c r="JA22" s="1">
        <v>19.109315364829602</v>
      </c>
      <c r="JB22" s="1">
        <v>22.862905431953401</v>
      </c>
      <c r="JC22" s="1">
        <v>7.0242886957595401</v>
      </c>
      <c r="JD22" s="1">
        <v>16.259929201496998</v>
      </c>
      <c r="JE22">
        <v>100</v>
      </c>
      <c r="JF22">
        <v>100</v>
      </c>
      <c r="JG22">
        <v>100</v>
      </c>
      <c r="JH22">
        <v>100</v>
      </c>
    </row>
    <row r="23" spans="1:268" x14ac:dyDescent="0.25">
      <c r="A23" s="1" t="s">
        <v>406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 t="s">
        <v>269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 s="1" t="s">
        <v>407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 s="1" t="s">
        <v>269</v>
      </c>
      <c r="CC23">
        <v>0</v>
      </c>
      <c r="CD23">
        <v>0</v>
      </c>
      <c r="CE23">
        <v>0</v>
      </c>
      <c r="CF23" s="1" t="s">
        <v>269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 s="1" t="s">
        <v>408</v>
      </c>
      <c r="CQ23">
        <v>0</v>
      </c>
      <c r="CR23">
        <v>0</v>
      </c>
      <c r="CS23">
        <v>0</v>
      </c>
      <c r="CT23" s="1" t="s">
        <v>409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 s="1" t="s">
        <v>410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 s="1" t="s">
        <v>411</v>
      </c>
      <c r="DN23">
        <v>0</v>
      </c>
      <c r="DO23">
        <v>0</v>
      </c>
      <c r="DP23">
        <v>0</v>
      </c>
      <c r="DQ23" s="1" t="s">
        <v>412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 s="1" t="s">
        <v>269</v>
      </c>
      <c r="GW23">
        <v>0</v>
      </c>
      <c r="GX23">
        <v>0</v>
      </c>
      <c r="GY23">
        <v>0</v>
      </c>
      <c r="GZ23" s="1" t="s">
        <v>269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22</v>
      </c>
      <c r="IC23" s="1">
        <v>104.999986930641</v>
      </c>
      <c r="ID23" s="1">
        <v>86.026540793359402</v>
      </c>
      <c r="IE23" s="1">
        <v>65.792556927814701</v>
      </c>
      <c r="IF23" s="1">
        <v>77.644794396835394</v>
      </c>
      <c r="IG23" s="1">
        <v>22.355205603164499</v>
      </c>
      <c r="IH23" s="1">
        <v>22.355205603164499</v>
      </c>
      <c r="II23" s="1">
        <v>3.5293071630659698</v>
      </c>
      <c r="IJ23" s="1">
        <v>6.7971873882751499</v>
      </c>
      <c r="IK23" s="1">
        <v>15.4243867657013</v>
      </c>
      <c r="IL23">
        <v>298201088</v>
      </c>
      <c r="IM23">
        <v>8926676</v>
      </c>
      <c r="IN23">
        <v>8717</v>
      </c>
      <c r="IO23">
        <v>9140916224</v>
      </c>
      <c r="IP23" s="1">
        <v>0</v>
      </c>
      <c r="IQ23">
        <v>12247175168</v>
      </c>
      <c r="IR23" s="1">
        <v>44.820333142955803</v>
      </c>
      <c r="IS23">
        <v>0</v>
      </c>
      <c r="IT23">
        <v>0</v>
      </c>
      <c r="IU23" s="1">
        <v>16.731538186523402</v>
      </c>
      <c r="IV23">
        <v>0</v>
      </c>
      <c r="IW23">
        <v>0</v>
      </c>
      <c r="IX23" s="1">
        <v>48.103172286254903</v>
      </c>
      <c r="IY23">
        <v>0</v>
      </c>
      <c r="IZ23" s="1">
        <v>0</v>
      </c>
      <c r="JA23" s="1">
        <v>19.557762690838199</v>
      </c>
      <c r="JB23" s="1">
        <v>22.355205603164499</v>
      </c>
      <c r="JC23" s="1">
        <v>6.7971873882751499</v>
      </c>
      <c r="JD23" s="1">
        <v>15.4243867657013</v>
      </c>
      <c r="JE23">
        <v>100</v>
      </c>
      <c r="JF23">
        <v>100</v>
      </c>
      <c r="JG23">
        <v>100</v>
      </c>
      <c r="JH23">
        <v>100</v>
      </c>
    </row>
    <row r="24" spans="1:268" x14ac:dyDescent="0.25">
      <c r="A24" s="1" t="s">
        <v>413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 t="s">
        <v>269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 s="1" t="s">
        <v>414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 s="1" t="s">
        <v>269</v>
      </c>
      <c r="CC24">
        <v>0</v>
      </c>
      <c r="CD24">
        <v>0</v>
      </c>
      <c r="CE24">
        <v>0</v>
      </c>
      <c r="CF24" s="1" t="s">
        <v>269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 s="1" t="s">
        <v>415</v>
      </c>
      <c r="CQ24">
        <v>0</v>
      </c>
      <c r="CR24">
        <v>0</v>
      </c>
      <c r="CS24">
        <v>0</v>
      </c>
      <c r="CT24" s="1" t="s">
        <v>416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 s="1" t="s">
        <v>269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 s="1" t="s">
        <v>417</v>
      </c>
      <c r="DN24">
        <v>0</v>
      </c>
      <c r="DO24">
        <v>0</v>
      </c>
      <c r="DP24">
        <v>0</v>
      </c>
      <c r="DQ24" s="1" t="s">
        <v>418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 s="1" t="s">
        <v>269</v>
      </c>
      <c r="GW24">
        <v>0</v>
      </c>
      <c r="GX24">
        <v>0</v>
      </c>
      <c r="GY24">
        <v>0</v>
      </c>
      <c r="GZ24" s="1" t="s">
        <v>269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23</v>
      </c>
      <c r="IC24" s="1">
        <v>104.999412427606</v>
      </c>
      <c r="ID24" s="1">
        <v>87.000920429704294</v>
      </c>
      <c r="IE24" s="1">
        <v>66.7242167825016</v>
      </c>
      <c r="IF24" s="1">
        <v>77.780821167018502</v>
      </c>
      <c r="IG24" s="1">
        <v>22.219178832981399</v>
      </c>
      <c r="IH24" s="1">
        <v>22.219178832981399</v>
      </c>
      <c r="II24" s="1">
        <v>2.4712986584746801</v>
      </c>
      <c r="IJ24" s="1">
        <v>5.0726639148967099</v>
      </c>
      <c r="IK24" s="1">
        <v>17.038940764690501</v>
      </c>
      <c r="IL24">
        <v>298201088</v>
      </c>
      <c r="IM24">
        <v>8927172</v>
      </c>
      <c r="IN24">
        <v>8717</v>
      </c>
      <c r="IO24">
        <v>9141424128</v>
      </c>
      <c r="IP24" s="1">
        <v>0</v>
      </c>
      <c r="IQ24">
        <v>12244897792</v>
      </c>
      <c r="IR24" s="1">
        <v>44.811998760516701</v>
      </c>
      <c r="IS24">
        <v>0</v>
      </c>
      <c r="IT24">
        <v>0</v>
      </c>
      <c r="IU24" s="1">
        <v>21.324094717492901</v>
      </c>
      <c r="IV24">
        <v>0</v>
      </c>
      <c r="IW24">
        <v>0</v>
      </c>
      <c r="IX24" s="1">
        <v>51.489887244677902</v>
      </c>
      <c r="IY24">
        <v>0</v>
      </c>
      <c r="IZ24" s="1">
        <v>0</v>
      </c>
      <c r="JA24" s="1">
        <v>18.568737081343301</v>
      </c>
      <c r="JB24" s="1">
        <v>22.2450692618246</v>
      </c>
      <c r="JC24" s="1">
        <v>5.0709754081136298</v>
      </c>
      <c r="JD24" s="1">
        <v>17.033269116116799</v>
      </c>
      <c r="JE24">
        <v>100</v>
      </c>
      <c r="JF24">
        <v>100</v>
      </c>
      <c r="JG24">
        <v>100</v>
      </c>
      <c r="JH24">
        <v>100</v>
      </c>
    </row>
    <row r="25" spans="1:268" x14ac:dyDescent="0.25">
      <c r="A25" s="1" t="s">
        <v>419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 t="s">
        <v>269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 s="1" t="s">
        <v>420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 s="1" t="s">
        <v>269</v>
      </c>
      <c r="CC25">
        <v>0</v>
      </c>
      <c r="CD25">
        <v>0</v>
      </c>
      <c r="CE25">
        <v>0</v>
      </c>
      <c r="CF25" s="1" t="s">
        <v>269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 s="1" t="s">
        <v>421</v>
      </c>
      <c r="CQ25">
        <v>0</v>
      </c>
      <c r="CR25">
        <v>0</v>
      </c>
      <c r="CS25">
        <v>0</v>
      </c>
      <c r="CT25" s="1" t="s">
        <v>422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 s="1" t="s">
        <v>269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 s="1" t="s">
        <v>423</v>
      </c>
      <c r="DN25">
        <v>0</v>
      </c>
      <c r="DO25">
        <v>0</v>
      </c>
      <c r="DP25">
        <v>0</v>
      </c>
      <c r="DQ25" s="1" t="s">
        <v>424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 s="1" t="s">
        <v>269</v>
      </c>
      <c r="GW25">
        <v>0</v>
      </c>
      <c r="GX25">
        <v>0</v>
      </c>
      <c r="GY25">
        <v>0</v>
      </c>
      <c r="GZ25" s="1" t="s">
        <v>269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24</v>
      </c>
      <c r="IC25" s="1">
        <v>105.00007149587999</v>
      </c>
      <c r="ID25" s="1">
        <v>86.483589637213299</v>
      </c>
      <c r="IE25" s="1">
        <v>68.503084187959601</v>
      </c>
      <c r="IF25" s="1">
        <v>77.824802523802106</v>
      </c>
      <c r="IG25" s="1">
        <v>22.1752007911976</v>
      </c>
      <c r="IH25" s="1">
        <v>22.175197476197798</v>
      </c>
      <c r="II25" s="1">
        <v>2.9783185087645601</v>
      </c>
      <c r="IJ25" s="1">
        <v>7.7695308685160303</v>
      </c>
      <c r="IK25" s="1">
        <v>14.3736337642545</v>
      </c>
      <c r="IL25">
        <v>298188800</v>
      </c>
      <c r="IM25">
        <v>8926664</v>
      </c>
      <c r="IN25">
        <v>8717</v>
      </c>
      <c r="IO25">
        <v>9140903936</v>
      </c>
      <c r="IP25" s="1">
        <v>0</v>
      </c>
      <c r="IQ25">
        <v>12244779008</v>
      </c>
      <c r="IR25" s="1">
        <v>44.8115640424218</v>
      </c>
      <c r="IS25">
        <v>0</v>
      </c>
      <c r="IT25">
        <v>0</v>
      </c>
      <c r="IU25" s="1">
        <v>18.134917084589102</v>
      </c>
      <c r="IV25">
        <v>0</v>
      </c>
      <c r="IW25">
        <v>0</v>
      </c>
      <c r="IX25" s="1">
        <v>47.150784419931597</v>
      </c>
      <c r="IY25">
        <v>0</v>
      </c>
      <c r="IZ25" s="1">
        <v>0</v>
      </c>
      <c r="JA25" s="1">
        <v>19.0879042830537</v>
      </c>
      <c r="JB25" s="1">
        <v>22.149390000250001</v>
      </c>
      <c r="JC25" s="1">
        <v>7.77210732196676</v>
      </c>
      <c r="JD25" s="1">
        <v>14.378400203688001</v>
      </c>
      <c r="JE25">
        <v>100</v>
      </c>
      <c r="JF25">
        <v>100</v>
      </c>
      <c r="JG25">
        <v>100</v>
      </c>
      <c r="JH25">
        <v>100</v>
      </c>
    </row>
    <row r="26" spans="1:268" x14ac:dyDescent="0.25">
      <c r="A26" s="1" t="s">
        <v>425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 t="s">
        <v>269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 s="1" t="s">
        <v>426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 s="1" t="s">
        <v>269</v>
      </c>
      <c r="CC26">
        <v>0</v>
      </c>
      <c r="CD26">
        <v>0</v>
      </c>
      <c r="CE26">
        <v>0</v>
      </c>
      <c r="CF26" s="1" t="s">
        <v>269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 s="1" t="s">
        <v>427</v>
      </c>
      <c r="CQ26">
        <v>0</v>
      </c>
      <c r="CR26">
        <v>0</v>
      </c>
      <c r="CS26">
        <v>0</v>
      </c>
      <c r="CT26" s="1" t="s">
        <v>428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 s="1" t="s">
        <v>429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 s="1" t="s">
        <v>430</v>
      </c>
      <c r="DN26">
        <v>0</v>
      </c>
      <c r="DO26">
        <v>0</v>
      </c>
      <c r="DP26">
        <v>0</v>
      </c>
      <c r="DQ26" s="1" t="s">
        <v>431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 s="1" t="s">
        <v>269</v>
      </c>
      <c r="GW26">
        <v>0</v>
      </c>
      <c r="GX26">
        <v>0</v>
      </c>
      <c r="GY26">
        <v>0</v>
      </c>
      <c r="GZ26" s="1" t="s">
        <v>269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25</v>
      </c>
      <c r="IC26" s="1">
        <v>104.999432112851</v>
      </c>
      <c r="ID26" s="1">
        <v>86.294291553583506</v>
      </c>
      <c r="IE26" s="1">
        <v>66.930354652098202</v>
      </c>
      <c r="IF26" s="1">
        <v>78.3097303123198</v>
      </c>
      <c r="IG26" s="1">
        <v>21.6902696876801</v>
      </c>
      <c r="IH26" s="1">
        <v>21.6902696876801</v>
      </c>
      <c r="II26" s="1">
        <v>2.99190166037857</v>
      </c>
      <c r="IJ26" s="1">
        <v>5.4634695566734699</v>
      </c>
      <c r="IK26" s="1">
        <v>16.130243453035899</v>
      </c>
      <c r="IL26">
        <v>298459136</v>
      </c>
      <c r="IM26">
        <v>8926740</v>
      </c>
      <c r="IN26">
        <v>8717</v>
      </c>
      <c r="IO26">
        <v>9140981760</v>
      </c>
      <c r="IP26" s="1">
        <v>0</v>
      </c>
      <c r="IQ26">
        <v>12243320832</v>
      </c>
      <c r="IR26" s="1">
        <v>44.806227633917203</v>
      </c>
      <c r="IS26">
        <v>0</v>
      </c>
      <c r="IT26">
        <v>0</v>
      </c>
      <c r="IU26" s="1">
        <v>22.8945390946317</v>
      </c>
      <c r="IV26">
        <v>0</v>
      </c>
      <c r="IW26">
        <v>0</v>
      </c>
      <c r="IX26" s="1">
        <v>46.309408623232301</v>
      </c>
      <c r="IY26">
        <v>0</v>
      </c>
      <c r="IZ26" s="1">
        <v>0</v>
      </c>
      <c r="JA26" s="1">
        <v>19.268353802716302</v>
      </c>
      <c r="JB26" s="1">
        <v>21.6902696876801</v>
      </c>
      <c r="JC26" s="1">
        <v>5.4634695566734699</v>
      </c>
      <c r="JD26" s="1">
        <v>16.130243453035899</v>
      </c>
      <c r="JE26">
        <v>100</v>
      </c>
      <c r="JF26">
        <v>100</v>
      </c>
      <c r="JG26">
        <v>100</v>
      </c>
      <c r="JH26">
        <v>100</v>
      </c>
    </row>
    <row r="27" spans="1:268" x14ac:dyDescent="0.25">
      <c r="A27" s="1" t="s">
        <v>432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 t="s">
        <v>269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 s="1" t="s">
        <v>433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 s="1" t="s">
        <v>269</v>
      </c>
      <c r="CC27">
        <v>0</v>
      </c>
      <c r="CD27">
        <v>0</v>
      </c>
      <c r="CE27">
        <v>0</v>
      </c>
      <c r="CF27" s="1" t="s">
        <v>269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 s="1" t="s">
        <v>434</v>
      </c>
      <c r="CQ27">
        <v>0</v>
      </c>
      <c r="CR27">
        <v>0</v>
      </c>
      <c r="CS27">
        <v>0</v>
      </c>
      <c r="CT27" s="1" t="s">
        <v>435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 s="1" t="s">
        <v>269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 s="1" t="s">
        <v>436</v>
      </c>
      <c r="DN27">
        <v>0</v>
      </c>
      <c r="DO27">
        <v>0</v>
      </c>
      <c r="DP27">
        <v>0</v>
      </c>
      <c r="DQ27" s="1" t="s">
        <v>437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 s="1" t="s">
        <v>269</v>
      </c>
      <c r="GW27">
        <v>0</v>
      </c>
      <c r="GX27">
        <v>0</v>
      </c>
      <c r="GY27">
        <v>0</v>
      </c>
      <c r="GZ27" s="1" t="s">
        <v>269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26</v>
      </c>
      <c r="IC27" s="1">
        <v>105.000801278916</v>
      </c>
      <c r="ID27" s="1">
        <v>86.1734349408285</v>
      </c>
      <c r="IE27" s="1">
        <v>67.020878692229701</v>
      </c>
      <c r="IF27" s="1">
        <v>78.7671425729974</v>
      </c>
      <c r="IG27" s="1">
        <v>21.2328540829911</v>
      </c>
      <c r="IH27" s="1">
        <v>21.2328574270025</v>
      </c>
      <c r="II27" s="1">
        <v>2.7431327046859302</v>
      </c>
      <c r="IJ27" s="1">
        <v>6.9231469929779701</v>
      </c>
      <c r="IK27" s="1">
        <v>14.630050009022099</v>
      </c>
      <c r="IL27">
        <v>298450944</v>
      </c>
      <c r="IM27">
        <v>8933660</v>
      </c>
      <c r="IN27">
        <v>8724</v>
      </c>
      <c r="IO27">
        <v>9148067840</v>
      </c>
      <c r="IP27" s="1">
        <v>0</v>
      </c>
      <c r="IQ27">
        <v>12239839232</v>
      </c>
      <c r="IR27" s="1">
        <v>44.793486209770997</v>
      </c>
      <c r="IS27">
        <v>0</v>
      </c>
      <c r="IT27">
        <v>0</v>
      </c>
      <c r="IU27" s="1">
        <v>19.332566083350599</v>
      </c>
      <c r="IV27">
        <v>0</v>
      </c>
      <c r="IW27">
        <v>0</v>
      </c>
      <c r="IX27" s="1">
        <v>47.547662529321897</v>
      </c>
      <c r="IY27">
        <v>0</v>
      </c>
      <c r="IZ27" s="1">
        <v>0</v>
      </c>
      <c r="JA27" s="1">
        <v>19.4100535162213</v>
      </c>
      <c r="JB27" s="1">
        <v>21.2328574270025</v>
      </c>
      <c r="JC27" s="1">
        <v>6.9231469929779701</v>
      </c>
      <c r="JD27" s="1">
        <v>14.630050009022099</v>
      </c>
      <c r="JE27">
        <v>100</v>
      </c>
      <c r="JF27">
        <v>100</v>
      </c>
      <c r="JG27">
        <v>100</v>
      </c>
      <c r="JH27">
        <v>100</v>
      </c>
    </row>
    <row r="28" spans="1:268" x14ac:dyDescent="0.25">
      <c r="A28" s="1" t="s">
        <v>438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 t="s">
        <v>269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 s="1" t="s">
        <v>439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 s="1" t="s">
        <v>269</v>
      </c>
      <c r="CC28">
        <v>0</v>
      </c>
      <c r="CD28">
        <v>0</v>
      </c>
      <c r="CE28">
        <v>0</v>
      </c>
      <c r="CF28" s="1" t="s">
        <v>269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 s="1" t="s">
        <v>440</v>
      </c>
      <c r="CQ28">
        <v>0</v>
      </c>
      <c r="CR28">
        <v>0</v>
      </c>
      <c r="CS28">
        <v>0</v>
      </c>
      <c r="CT28" s="1" t="s">
        <v>441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 s="1" t="s">
        <v>442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 s="1" t="s">
        <v>443</v>
      </c>
      <c r="DN28">
        <v>0</v>
      </c>
      <c r="DO28">
        <v>0</v>
      </c>
      <c r="DP28">
        <v>0</v>
      </c>
      <c r="DQ28" s="1" t="s">
        <v>444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 s="1" t="s">
        <v>269</v>
      </c>
      <c r="GW28">
        <v>0</v>
      </c>
      <c r="GX28">
        <v>0</v>
      </c>
      <c r="GY28">
        <v>0</v>
      </c>
      <c r="GZ28" s="1" t="s">
        <v>269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27</v>
      </c>
      <c r="IC28" s="1">
        <v>105.000259294782</v>
      </c>
      <c r="ID28" s="1">
        <v>86.720009887318596</v>
      </c>
      <c r="IE28" s="1">
        <v>67.225338171868799</v>
      </c>
      <c r="IF28" s="1">
        <v>77.519203036165493</v>
      </c>
      <c r="IG28" s="1">
        <v>22.480796963834401</v>
      </c>
      <c r="IH28" s="1">
        <v>22.480796963834401</v>
      </c>
      <c r="II28" s="1">
        <v>3.38171019956427</v>
      </c>
      <c r="IJ28" s="1">
        <v>8.1941456099399801</v>
      </c>
      <c r="IK28" s="1">
        <v>14.1771680179467</v>
      </c>
      <c r="IL28">
        <v>298450944</v>
      </c>
      <c r="IM28">
        <v>8927772</v>
      </c>
      <c r="IN28">
        <v>8718</v>
      </c>
      <c r="IO28">
        <v>9142038528</v>
      </c>
      <c r="IP28" s="1">
        <v>0</v>
      </c>
      <c r="IQ28">
        <v>12238778368</v>
      </c>
      <c r="IR28" s="1">
        <v>44.789603828636302</v>
      </c>
      <c r="IS28">
        <v>0</v>
      </c>
      <c r="IT28">
        <v>0</v>
      </c>
      <c r="IU28" s="1">
        <v>16.122791714268001</v>
      </c>
      <c r="IV28">
        <v>0</v>
      </c>
      <c r="IW28">
        <v>0</v>
      </c>
      <c r="IX28" s="1">
        <v>48.888465198103198</v>
      </c>
      <c r="IY28">
        <v>0</v>
      </c>
      <c r="IZ28" s="1">
        <v>0</v>
      </c>
      <c r="JA28" s="1">
        <v>18.8503370216844</v>
      </c>
      <c r="JB28" s="1">
        <v>22.5065817604534</v>
      </c>
      <c r="JC28" s="1">
        <v>8.1914200352469493</v>
      </c>
      <c r="JD28" s="1">
        <v>14.1724523426087</v>
      </c>
      <c r="JE28">
        <v>100</v>
      </c>
      <c r="JF28">
        <v>100</v>
      </c>
      <c r="JG28">
        <v>100</v>
      </c>
      <c r="JH28">
        <v>100</v>
      </c>
    </row>
    <row r="29" spans="1:268" x14ac:dyDescent="0.25">
      <c r="A29" s="1" t="s">
        <v>445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 t="s">
        <v>269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 s="1" t="s">
        <v>446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 s="1" t="s">
        <v>269</v>
      </c>
      <c r="CC29">
        <v>0</v>
      </c>
      <c r="CD29">
        <v>0</v>
      </c>
      <c r="CE29">
        <v>0</v>
      </c>
      <c r="CF29" s="1" t="s">
        <v>269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 s="1" t="s">
        <v>447</v>
      </c>
      <c r="CQ29">
        <v>0</v>
      </c>
      <c r="CR29">
        <v>0</v>
      </c>
      <c r="CS29">
        <v>0</v>
      </c>
      <c r="CT29" s="1" t="s">
        <v>448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 s="1" t="s">
        <v>449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 s="1" t="s">
        <v>450</v>
      </c>
      <c r="DN29">
        <v>0</v>
      </c>
      <c r="DO29">
        <v>0</v>
      </c>
      <c r="DP29">
        <v>0</v>
      </c>
      <c r="DQ29" s="1" t="s">
        <v>451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 s="1" t="s">
        <v>269</v>
      </c>
      <c r="GW29">
        <v>0</v>
      </c>
      <c r="GX29">
        <v>0</v>
      </c>
      <c r="GY29">
        <v>0</v>
      </c>
      <c r="GZ29" s="1" t="s">
        <v>269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28</v>
      </c>
      <c r="IC29" s="1">
        <v>104.999034292012</v>
      </c>
      <c r="ID29" s="1">
        <v>86.902037020977204</v>
      </c>
      <c r="IE29" s="1">
        <v>65.514123495333493</v>
      </c>
      <c r="IF29" s="1">
        <v>75.542947289529494</v>
      </c>
      <c r="IG29" s="1">
        <v>24.4570527104704</v>
      </c>
      <c r="IH29" s="1">
        <v>24.4570527104704</v>
      </c>
      <c r="II29" s="1">
        <v>3.26743018890651</v>
      </c>
      <c r="IJ29" s="1">
        <v>8.8874055634740508</v>
      </c>
      <c r="IK29" s="1">
        <v>15.4222625954402</v>
      </c>
      <c r="IL29">
        <v>298717184</v>
      </c>
      <c r="IM29">
        <v>8921092</v>
      </c>
      <c r="IN29">
        <v>8712</v>
      </c>
      <c r="IO29">
        <v>9135198208</v>
      </c>
      <c r="IP29" s="1">
        <v>0</v>
      </c>
      <c r="IQ29">
        <v>12254961664</v>
      </c>
      <c r="IR29" s="1">
        <v>44.8488289594763</v>
      </c>
      <c r="IS29">
        <v>0</v>
      </c>
      <c r="IT29">
        <v>0</v>
      </c>
      <c r="IU29" s="1">
        <v>18.826682962374001</v>
      </c>
      <c r="IV29">
        <v>0</v>
      </c>
      <c r="IW29">
        <v>0</v>
      </c>
      <c r="IX29" s="1">
        <v>51.250414730907103</v>
      </c>
      <c r="IY29">
        <v>0</v>
      </c>
      <c r="IZ29" s="1">
        <v>0</v>
      </c>
      <c r="JA29" s="1">
        <v>18.6625075930104</v>
      </c>
      <c r="JB29" s="1">
        <v>24.431786442692999</v>
      </c>
      <c r="JC29" s="1">
        <v>8.8903780655655193</v>
      </c>
      <c r="JD29" s="1">
        <v>15.427420760834201</v>
      </c>
      <c r="JE29">
        <v>100</v>
      </c>
      <c r="JF29">
        <v>100</v>
      </c>
      <c r="JG29">
        <v>100</v>
      </c>
      <c r="JH29">
        <v>100</v>
      </c>
    </row>
    <row r="30" spans="1:268" x14ac:dyDescent="0.25">
      <c r="A30" s="1" t="s">
        <v>452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 t="s">
        <v>269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 s="1" t="s">
        <v>453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 s="1" t="s">
        <v>269</v>
      </c>
      <c r="CC30">
        <v>0</v>
      </c>
      <c r="CD30">
        <v>0</v>
      </c>
      <c r="CE30">
        <v>0</v>
      </c>
      <c r="CF30" s="1" t="s">
        <v>269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 s="1" t="s">
        <v>454</v>
      </c>
      <c r="CQ30">
        <v>0</v>
      </c>
      <c r="CR30">
        <v>0</v>
      </c>
      <c r="CS30">
        <v>0</v>
      </c>
      <c r="CT30" s="1" t="s">
        <v>455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 s="1" t="s">
        <v>456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 s="1" t="s">
        <v>457</v>
      </c>
      <c r="DN30">
        <v>0</v>
      </c>
      <c r="DO30">
        <v>0</v>
      </c>
      <c r="DP30">
        <v>0</v>
      </c>
      <c r="DQ30" s="1" t="s">
        <v>458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 s="1" t="s">
        <v>269</v>
      </c>
      <c r="GW30">
        <v>0</v>
      </c>
      <c r="GX30">
        <v>0</v>
      </c>
      <c r="GY30">
        <v>0</v>
      </c>
      <c r="GZ30" s="1" t="s">
        <v>269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29</v>
      </c>
      <c r="IC30" s="1">
        <v>104.998617402653</v>
      </c>
      <c r="ID30" s="1">
        <v>86.6124301516099</v>
      </c>
      <c r="IE30" s="1">
        <v>67.831953891410507</v>
      </c>
      <c r="IF30" s="1">
        <v>77.213734939318002</v>
      </c>
      <c r="IG30" s="1">
        <v>22.656277271787101</v>
      </c>
      <c r="IH30" s="1">
        <v>22.656273944057201</v>
      </c>
      <c r="II30" s="1">
        <v>2.59978905519589</v>
      </c>
      <c r="IJ30" s="1">
        <v>7.6693760489628797</v>
      </c>
      <c r="IK30" s="1">
        <v>15.078776520136101</v>
      </c>
      <c r="IL30">
        <v>299282432</v>
      </c>
      <c r="IM30">
        <v>8924528</v>
      </c>
      <c r="IN30">
        <v>8715</v>
      </c>
      <c r="IO30">
        <v>9138716672</v>
      </c>
      <c r="IP30" s="1">
        <v>14.6411685835394</v>
      </c>
      <c r="IQ30">
        <v>12242976768</v>
      </c>
      <c r="IR30" s="1">
        <v>44.804968485796103</v>
      </c>
      <c r="IS30">
        <v>0</v>
      </c>
      <c r="IT30">
        <v>0</v>
      </c>
      <c r="IU30" s="1">
        <v>18.718481197410402</v>
      </c>
      <c r="IV30">
        <v>0</v>
      </c>
      <c r="IW30">
        <v>0</v>
      </c>
      <c r="IX30" s="1">
        <v>49.395992048721901</v>
      </c>
      <c r="IY30">
        <v>0</v>
      </c>
      <c r="IZ30" s="1">
        <v>0.51995781103917804</v>
      </c>
      <c r="JA30" s="1">
        <v>18.964240712679899</v>
      </c>
      <c r="JB30" s="1">
        <v>22.396295038537598</v>
      </c>
      <c r="JC30" s="1">
        <v>7.6693760489628797</v>
      </c>
      <c r="JD30" s="1">
        <v>15.078776520136101</v>
      </c>
      <c r="JE30">
        <v>100</v>
      </c>
      <c r="JF30">
        <v>100</v>
      </c>
      <c r="JG30">
        <v>100</v>
      </c>
      <c r="JH30">
        <v>100</v>
      </c>
    </row>
    <row r="31" spans="1:268" x14ac:dyDescent="0.25">
      <c r="A31" s="1" t="s">
        <v>459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 t="s">
        <v>269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 s="1" t="s">
        <v>460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 s="1" t="s">
        <v>269</v>
      </c>
      <c r="CC31">
        <v>0</v>
      </c>
      <c r="CD31">
        <v>0</v>
      </c>
      <c r="CE31">
        <v>0</v>
      </c>
      <c r="CF31" s="1" t="s">
        <v>269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 s="1" t="s">
        <v>461</v>
      </c>
      <c r="CQ31">
        <v>0</v>
      </c>
      <c r="CR31">
        <v>0</v>
      </c>
      <c r="CS31">
        <v>0</v>
      </c>
      <c r="CT31" s="1" t="s">
        <v>462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 s="1" t="s">
        <v>269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 s="1" t="s">
        <v>463</v>
      </c>
      <c r="DN31">
        <v>0</v>
      </c>
      <c r="DO31">
        <v>0</v>
      </c>
      <c r="DP31">
        <v>0</v>
      </c>
      <c r="DQ31" s="1" t="s">
        <v>464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 s="1" t="s">
        <v>269</v>
      </c>
      <c r="GW31">
        <v>0</v>
      </c>
      <c r="GX31">
        <v>0</v>
      </c>
      <c r="GY31">
        <v>0</v>
      </c>
      <c r="GZ31" s="1" t="s">
        <v>269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30</v>
      </c>
      <c r="IC31" s="1">
        <v>105.001562566476</v>
      </c>
      <c r="ID31" s="1">
        <v>86.833675143232199</v>
      </c>
      <c r="IE31" s="1">
        <v>64.260779006705903</v>
      </c>
      <c r="IF31" s="1">
        <v>76.140666607424194</v>
      </c>
      <c r="IG31" s="1">
        <v>23.859333392575699</v>
      </c>
      <c r="IH31" s="1">
        <v>23.9894900413653</v>
      </c>
      <c r="II31" s="1">
        <v>2.2126330417162001</v>
      </c>
      <c r="IJ31" s="1">
        <v>5.7268192434587704</v>
      </c>
      <c r="IK31" s="1">
        <v>18.4820075584351</v>
      </c>
      <c r="IL31">
        <v>299552768</v>
      </c>
      <c r="IM31">
        <v>8926600</v>
      </c>
      <c r="IN31">
        <v>8717</v>
      </c>
      <c r="IO31">
        <v>9140838400</v>
      </c>
      <c r="IP31" s="1">
        <v>0</v>
      </c>
      <c r="IQ31">
        <v>12239671296</v>
      </c>
      <c r="IR31" s="1">
        <v>44.792871630003802</v>
      </c>
      <c r="IS31">
        <v>0</v>
      </c>
      <c r="IT31">
        <v>0</v>
      </c>
      <c r="IU31" s="1">
        <v>13.0068306130563</v>
      </c>
      <c r="IV31">
        <v>0</v>
      </c>
      <c r="IW31">
        <v>0</v>
      </c>
      <c r="IX31" s="1">
        <v>60.8719672691036</v>
      </c>
      <c r="IY31">
        <v>0</v>
      </c>
      <c r="IZ31" s="1">
        <v>0</v>
      </c>
      <c r="JA31" s="1">
        <v>18.715817841039499</v>
      </c>
      <c r="JB31" s="1">
        <v>24.300245832012099</v>
      </c>
      <c r="JC31" s="1">
        <v>5.7230054697447796</v>
      </c>
      <c r="JD31" s="1">
        <v>18.46969947054</v>
      </c>
      <c r="JE31">
        <v>100</v>
      </c>
      <c r="JF31">
        <v>100</v>
      </c>
      <c r="JG31">
        <v>100</v>
      </c>
      <c r="JH31">
        <v>100</v>
      </c>
    </row>
    <row r="32" spans="1:268" x14ac:dyDescent="0.25">
      <c r="A32" s="1" t="s">
        <v>465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 t="s">
        <v>269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 s="1" t="s">
        <v>466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 s="1" t="s">
        <v>269</v>
      </c>
      <c r="CC32">
        <v>0</v>
      </c>
      <c r="CD32">
        <v>0</v>
      </c>
      <c r="CE32">
        <v>0</v>
      </c>
      <c r="CF32" s="1" t="s">
        <v>269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 s="1" t="s">
        <v>467</v>
      </c>
      <c r="CQ32">
        <v>0</v>
      </c>
      <c r="CR32">
        <v>0</v>
      </c>
      <c r="CS32">
        <v>0</v>
      </c>
      <c r="CT32" s="1" t="s">
        <v>468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 s="1" t="s">
        <v>269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 s="1" t="s">
        <v>469</v>
      </c>
      <c r="DN32">
        <v>0</v>
      </c>
      <c r="DO32">
        <v>0</v>
      </c>
      <c r="DP32">
        <v>0</v>
      </c>
      <c r="DQ32" s="1" t="s">
        <v>470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 s="1" t="s">
        <v>269</v>
      </c>
      <c r="GW32">
        <v>0</v>
      </c>
      <c r="GX32">
        <v>0</v>
      </c>
      <c r="GY32">
        <v>0</v>
      </c>
      <c r="GZ32" s="1" t="s">
        <v>269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31</v>
      </c>
      <c r="IC32" s="1">
        <v>104.998272516806</v>
      </c>
      <c r="ID32" s="1">
        <v>88.330156083528607</v>
      </c>
      <c r="IE32" s="1">
        <v>64.387710419774095</v>
      </c>
      <c r="IF32" s="1">
        <v>73.220762584162202</v>
      </c>
      <c r="IG32" s="1">
        <v>26.649181107712302</v>
      </c>
      <c r="IH32" s="1">
        <v>26.779237415837699</v>
      </c>
      <c r="II32" s="1">
        <v>3.9016393027812599</v>
      </c>
      <c r="IJ32" s="1">
        <v>9.6240436135270997</v>
      </c>
      <c r="IK32" s="1">
        <v>17.037159953510901</v>
      </c>
      <c r="IL32">
        <v>299884544</v>
      </c>
      <c r="IM32">
        <v>8920756</v>
      </c>
      <c r="IN32">
        <v>8711</v>
      </c>
      <c r="IO32">
        <v>9134854144</v>
      </c>
      <c r="IP32" s="1">
        <v>0</v>
      </c>
      <c r="IQ32">
        <v>12244754432</v>
      </c>
      <c r="IR32" s="1">
        <v>44.811474099944199</v>
      </c>
      <c r="IS32">
        <v>0</v>
      </c>
      <c r="IT32">
        <v>0</v>
      </c>
      <c r="IU32" s="1">
        <v>20.302043094336799</v>
      </c>
      <c r="IV32">
        <v>0</v>
      </c>
      <c r="IW32">
        <v>0</v>
      </c>
      <c r="IX32" s="1">
        <v>52.577085962257001</v>
      </c>
      <c r="IY32">
        <v>0</v>
      </c>
      <c r="IZ32" s="1">
        <v>0.52056520754709901</v>
      </c>
      <c r="JA32" s="1">
        <v>17.200677171211598</v>
      </c>
      <c r="JB32" s="1">
        <v>26.730448703554401</v>
      </c>
      <c r="JC32" s="1">
        <v>9.6304563396213307</v>
      </c>
      <c r="JD32" s="1">
        <v>17.0485122129761</v>
      </c>
      <c r="JE32">
        <v>100</v>
      </c>
      <c r="JF32">
        <v>100</v>
      </c>
      <c r="JG32">
        <v>100</v>
      </c>
      <c r="JH32">
        <v>100</v>
      </c>
    </row>
    <row r="33" spans="1:268" x14ac:dyDescent="0.25">
      <c r="A33" s="1" t="s">
        <v>471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 t="s">
        <v>269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 s="1" t="s">
        <v>472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 s="1" t="s">
        <v>269</v>
      </c>
      <c r="CC33">
        <v>0</v>
      </c>
      <c r="CD33">
        <v>0</v>
      </c>
      <c r="CE33">
        <v>0</v>
      </c>
      <c r="CF33" s="1" t="s">
        <v>269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 s="1" t="s">
        <v>473</v>
      </c>
      <c r="CQ33">
        <v>0</v>
      </c>
      <c r="CR33">
        <v>0</v>
      </c>
      <c r="CS33">
        <v>0</v>
      </c>
      <c r="CT33" s="1" t="s">
        <v>474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 s="1" t="s">
        <v>475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 s="1" t="s">
        <v>476</v>
      </c>
      <c r="DN33">
        <v>0</v>
      </c>
      <c r="DO33">
        <v>0</v>
      </c>
      <c r="DP33">
        <v>0</v>
      </c>
      <c r="DQ33" s="1" t="s">
        <v>477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 s="1" t="s">
        <v>269</v>
      </c>
      <c r="GW33">
        <v>0</v>
      </c>
      <c r="GX33">
        <v>0</v>
      </c>
      <c r="GY33">
        <v>0</v>
      </c>
      <c r="GZ33" s="1" t="s">
        <v>269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32</v>
      </c>
      <c r="IC33" s="1">
        <v>105.00169656045</v>
      </c>
      <c r="ID33" s="1">
        <v>86.411913230041804</v>
      </c>
      <c r="IE33" s="1">
        <v>67.245796167549997</v>
      </c>
      <c r="IF33" s="1">
        <v>78.452623979436197</v>
      </c>
      <c r="IG33" s="1">
        <v>21.5473793512223</v>
      </c>
      <c r="IH33" s="1">
        <v>21.5473760205637</v>
      </c>
      <c r="II33" s="1">
        <v>2.6020770253435099</v>
      </c>
      <c r="IJ33" s="1">
        <v>6.1148826748865499</v>
      </c>
      <c r="IK33" s="1">
        <v>15.352254449526701</v>
      </c>
      <c r="IL33">
        <v>299802624</v>
      </c>
      <c r="IM33">
        <v>8924100</v>
      </c>
      <c r="IN33">
        <v>8714</v>
      </c>
      <c r="IO33">
        <v>9138278400</v>
      </c>
      <c r="IP33" s="1">
        <v>0</v>
      </c>
      <c r="IQ33">
        <v>12241371136</v>
      </c>
      <c r="IR33" s="1">
        <v>44.799092445708602</v>
      </c>
      <c r="IS33">
        <v>0</v>
      </c>
      <c r="IT33">
        <v>0</v>
      </c>
      <c r="IU33" s="1">
        <v>21.850162192297201</v>
      </c>
      <c r="IV33">
        <v>0</v>
      </c>
      <c r="IW33">
        <v>0</v>
      </c>
      <c r="IX33" s="1">
        <v>44.220566341553997</v>
      </c>
      <c r="IY33">
        <v>0</v>
      </c>
      <c r="IZ33" s="1">
        <v>0</v>
      </c>
      <c r="JA33" s="1">
        <v>19.159041279143199</v>
      </c>
      <c r="JB33" s="1">
        <v>21.573523323587199</v>
      </c>
      <c r="JC33" s="1">
        <v>6.1128446590478998</v>
      </c>
      <c r="JD33" s="1">
        <v>15.347137730304</v>
      </c>
      <c r="JE33">
        <v>100</v>
      </c>
      <c r="JF33">
        <v>100</v>
      </c>
      <c r="JG33">
        <v>100</v>
      </c>
      <c r="JH33">
        <v>100</v>
      </c>
    </row>
    <row r="34" spans="1:268" x14ac:dyDescent="0.25">
      <c r="A34" s="1" t="s">
        <v>478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 t="s">
        <v>269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 s="1" t="s">
        <v>479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 s="1" t="s">
        <v>269</v>
      </c>
      <c r="CC34">
        <v>0</v>
      </c>
      <c r="CD34">
        <v>0</v>
      </c>
      <c r="CE34">
        <v>0</v>
      </c>
      <c r="CF34" s="1" t="s">
        <v>269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 s="1" t="s">
        <v>480</v>
      </c>
      <c r="CQ34">
        <v>0</v>
      </c>
      <c r="CR34">
        <v>0</v>
      </c>
      <c r="CS34">
        <v>0</v>
      </c>
      <c r="CT34" s="1" t="s">
        <v>481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 s="1" t="s">
        <v>482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 s="1" t="s">
        <v>483</v>
      </c>
      <c r="DN34">
        <v>0</v>
      </c>
      <c r="DO34">
        <v>0</v>
      </c>
      <c r="DP34">
        <v>0</v>
      </c>
      <c r="DQ34" s="1" t="s">
        <v>484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 s="1" t="s">
        <v>269</v>
      </c>
      <c r="GW34">
        <v>0</v>
      </c>
      <c r="GX34">
        <v>0</v>
      </c>
      <c r="GY34">
        <v>0</v>
      </c>
      <c r="GZ34" s="1" t="s">
        <v>269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33</v>
      </c>
      <c r="IC34" s="1">
        <v>104.99936797020599</v>
      </c>
      <c r="ID34" s="1">
        <v>86.475752517279602</v>
      </c>
      <c r="IE34" s="1">
        <v>67.769050260261096</v>
      </c>
      <c r="IF34" s="1">
        <v>78.258730918182295</v>
      </c>
      <c r="IG34" s="1">
        <v>21.7412657483342</v>
      </c>
      <c r="IH34" s="1">
        <v>21.741269081817599</v>
      </c>
      <c r="II34" s="1">
        <v>3.2553565995588598</v>
      </c>
      <c r="IJ34" s="1">
        <v>7.2919950495103896</v>
      </c>
      <c r="IK34" s="1">
        <v>14.4537742349663</v>
      </c>
      <c r="IL34">
        <v>299806720</v>
      </c>
      <c r="IM34">
        <v>8924360</v>
      </c>
      <c r="IN34">
        <v>8715</v>
      </c>
      <c r="IO34">
        <v>9138544640</v>
      </c>
      <c r="IP34" s="1">
        <v>0.33338605278114603</v>
      </c>
      <c r="IQ34">
        <v>12240883712</v>
      </c>
      <c r="IR34" s="1">
        <v>44.797308637014801</v>
      </c>
      <c r="IS34">
        <v>0</v>
      </c>
      <c r="IT34">
        <v>0</v>
      </c>
      <c r="IU34" s="1">
        <v>18.750851913705201</v>
      </c>
      <c r="IV34">
        <v>0</v>
      </c>
      <c r="IW34">
        <v>0</v>
      </c>
      <c r="IX34" s="1">
        <v>43.751987798645601</v>
      </c>
      <c r="IY34">
        <v>0</v>
      </c>
      <c r="IZ34" s="1">
        <v>0</v>
      </c>
      <c r="JA34" s="1">
        <v>19.104948001470799</v>
      </c>
      <c r="JB34" s="1">
        <v>21.741237776902899</v>
      </c>
      <c r="JC34" s="1">
        <v>7.29199796644094</v>
      </c>
      <c r="JD34" s="1">
        <v>14.453780016738699</v>
      </c>
      <c r="JE34">
        <v>100</v>
      </c>
      <c r="JF34">
        <v>100</v>
      </c>
      <c r="JG34">
        <v>100</v>
      </c>
      <c r="JH34">
        <v>100</v>
      </c>
    </row>
    <row r="35" spans="1:268" x14ac:dyDescent="0.25">
      <c r="A35" s="1" t="s">
        <v>485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 t="s">
        <v>269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 s="1" t="s">
        <v>486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 s="1" t="s">
        <v>269</v>
      </c>
      <c r="CC35">
        <v>0</v>
      </c>
      <c r="CD35">
        <v>0</v>
      </c>
      <c r="CE35">
        <v>0</v>
      </c>
      <c r="CF35" s="1" t="s">
        <v>269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 s="1" t="s">
        <v>487</v>
      </c>
      <c r="CQ35">
        <v>0</v>
      </c>
      <c r="CR35">
        <v>0</v>
      </c>
      <c r="CS35">
        <v>0</v>
      </c>
      <c r="CT35" s="1" t="s">
        <v>488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 s="1" t="s">
        <v>489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 s="1" t="s">
        <v>490</v>
      </c>
      <c r="DN35">
        <v>0</v>
      </c>
      <c r="DO35">
        <v>0</v>
      </c>
      <c r="DP35">
        <v>0</v>
      </c>
      <c r="DQ35" s="1" t="s">
        <v>491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 s="1" t="s">
        <v>269</v>
      </c>
      <c r="GW35">
        <v>0</v>
      </c>
      <c r="GX35">
        <v>0</v>
      </c>
      <c r="GY35">
        <v>0</v>
      </c>
      <c r="GZ35" s="1" t="s">
        <v>269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34</v>
      </c>
      <c r="IC35" s="1">
        <v>105.000961796143</v>
      </c>
      <c r="ID35" s="1">
        <v>86.844851590710306</v>
      </c>
      <c r="IE35" s="1">
        <v>64.583581228290797</v>
      </c>
      <c r="IF35" s="1">
        <v>75.958681806792697</v>
      </c>
      <c r="IG35" s="1">
        <v>24.0413181932072</v>
      </c>
      <c r="IH35" s="1">
        <v>24.0413181932072</v>
      </c>
      <c r="II35" s="1">
        <v>2.4712568185923498</v>
      </c>
      <c r="IJ35" s="1">
        <v>7.2837092143499902</v>
      </c>
      <c r="IK35" s="1">
        <v>16.6484782042285</v>
      </c>
      <c r="IL35">
        <v>299806720</v>
      </c>
      <c r="IM35">
        <v>8929612</v>
      </c>
      <c r="IN35">
        <v>8720</v>
      </c>
      <c r="IO35">
        <v>9143922688</v>
      </c>
      <c r="IP35" s="1">
        <v>0</v>
      </c>
      <c r="IQ35">
        <v>12236578816</v>
      </c>
      <c r="IR35" s="1">
        <v>44.781554244640603</v>
      </c>
      <c r="IS35">
        <v>0</v>
      </c>
      <c r="IT35">
        <v>0</v>
      </c>
      <c r="IU35" s="1">
        <v>26.021909965224001</v>
      </c>
      <c r="IV35">
        <v>0</v>
      </c>
      <c r="IW35">
        <v>0</v>
      </c>
      <c r="IX35" s="1">
        <v>46.839437937403297</v>
      </c>
      <c r="IY35">
        <v>0</v>
      </c>
      <c r="IZ35" s="1">
        <v>0</v>
      </c>
      <c r="JA35" s="1">
        <v>18.7204068431111</v>
      </c>
      <c r="JB35" s="1">
        <v>24.0160229015457</v>
      </c>
      <c r="JC35" s="1">
        <v>7.2861347902627296</v>
      </c>
      <c r="JD35" s="1">
        <v>16.654022377743399</v>
      </c>
      <c r="JE35">
        <v>100</v>
      </c>
      <c r="JF35">
        <v>100</v>
      </c>
      <c r="JG35">
        <v>100</v>
      </c>
      <c r="JH35">
        <v>100</v>
      </c>
    </row>
    <row r="36" spans="1:268" x14ac:dyDescent="0.25">
      <c r="A36" s="1" t="s">
        <v>492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 t="s">
        <v>269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 s="1" t="s">
        <v>493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 s="1" t="s">
        <v>269</v>
      </c>
      <c r="CC36">
        <v>0</v>
      </c>
      <c r="CD36">
        <v>0</v>
      </c>
      <c r="CE36">
        <v>0</v>
      </c>
      <c r="CF36" s="1" t="s">
        <v>269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 s="1" t="s">
        <v>494</v>
      </c>
      <c r="CQ36">
        <v>0</v>
      </c>
      <c r="CR36">
        <v>0</v>
      </c>
      <c r="CS36">
        <v>0</v>
      </c>
      <c r="CT36" s="1" t="s">
        <v>495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 s="1" t="s">
        <v>496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 s="1" t="s">
        <v>497</v>
      </c>
      <c r="DN36">
        <v>0</v>
      </c>
      <c r="DO36">
        <v>0</v>
      </c>
      <c r="DP36">
        <v>0</v>
      </c>
      <c r="DQ36" s="1" t="s">
        <v>498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 s="1" t="s">
        <v>269</v>
      </c>
      <c r="GW36">
        <v>0</v>
      </c>
      <c r="GX36">
        <v>0</v>
      </c>
      <c r="GY36">
        <v>0</v>
      </c>
      <c r="GZ36" s="1" t="s">
        <v>269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35</v>
      </c>
      <c r="IC36" s="1">
        <v>104.998163085911</v>
      </c>
      <c r="ID36" s="1">
        <v>86.2654858491954</v>
      </c>
      <c r="IE36" s="1">
        <v>67.028756661839495</v>
      </c>
      <c r="IF36" s="1">
        <v>76.9927636320011</v>
      </c>
      <c r="IG36" s="1">
        <v>23.007239714373501</v>
      </c>
      <c r="IH36" s="1">
        <v>23.0072363679988</v>
      </c>
      <c r="II36" s="1">
        <v>3.66009734269403</v>
      </c>
      <c r="IJ36" s="1">
        <v>7.5816302098662103</v>
      </c>
      <c r="IK36" s="1">
        <v>15.293979855158801</v>
      </c>
      <c r="IL36">
        <v>299806720</v>
      </c>
      <c r="IM36">
        <v>8929908</v>
      </c>
      <c r="IN36">
        <v>8720</v>
      </c>
      <c r="IO36">
        <v>9144225792</v>
      </c>
      <c r="IP36" s="1">
        <v>0</v>
      </c>
      <c r="IQ36">
        <v>12236189696</v>
      </c>
      <c r="IR36" s="1">
        <v>44.780130205857503</v>
      </c>
      <c r="IS36">
        <v>0</v>
      </c>
      <c r="IT36">
        <v>0</v>
      </c>
      <c r="IU36" s="1">
        <v>18.2943788093705</v>
      </c>
      <c r="IV36">
        <v>0</v>
      </c>
      <c r="IW36">
        <v>0</v>
      </c>
      <c r="IX36" s="1">
        <v>47.565384904363398</v>
      </c>
      <c r="IY36">
        <v>0</v>
      </c>
      <c r="IZ36" s="1">
        <v>0</v>
      </c>
      <c r="JA36" s="1">
        <v>19.288572712959201</v>
      </c>
      <c r="JB36" s="1">
        <v>23.0329331936621</v>
      </c>
      <c r="JC36" s="1">
        <v>7.5790997924535102</v>
      </c>
      <c r="JD36" s="1">
        <v>15.288875391888499</v>
      </c>
      <c r="JE36">
        <v>100</v>
      </c>
      <c r="JF36">
        <v>100</v>
      </c>
      <c r="JG36">
        <v>100</v>
      </c>
      <c r="JH36">
        <v>100</v>
      </c>
    </row>
    <row r="37" spans="1:268" x14ac:dyDescent="0.25">
      <c r="A37" s="1" t="s">
        <v>499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 t="s">
        <v>269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 s="1" t="s">
        <v>500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 s="1" t="s">
        <v>269</v>
      </c>
      <c r="CC37">
        <v>0</v>
      </c>
      <c r="CD37">
        <v>0</v>
      </c>
      <c r="CE37">
        <v>0</v>
      </c>
      <c r="CF37" s="1" t="s">
        <v>269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 s="1" t="s">
        <v>501</v>
      </c>
      <c r="CQ37">
        <v>0</v>
      </c>
      <c r="CR37">
        <v>0</v>
      </c>
      <c r="CS37">
        <v>0</v>
      </c>
      <c r="CT37" s="1" t="s">
        <v>502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 s="1" t="s">
        <v>503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 s="1" t="s">
        <v>504</v>
      </c>
      <c r="DN37">
        <v>0</v>
      </c>
      <c r="DO37">
        <v>0</v>
      </c>
      <c r="DP37">
        <v>0</v>
      </c>
      <c r="DQ37" s="1" t="s">
        <v>505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 s="1" t="s">
        <v>269</v>
      </c>
      <c r="GW37">
        <v>0</v>
      </c>
      <c r="GX37">
        <v>0</v>
      </c>
      <c r="GY37">
        <v>0</v>
      </c>
      <c r="GZ37" s="1" t="s">
        <v>269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36</v>
      </c>
      <c r="IC37" s="1">
        <v>105.001750148284</v>
      </c>
      <c r="ID37" s="1">
        <v>86.039451742920903</v>
      </c>
      <c r="IE37" s="1">
        <v>66.760431971750407</v>
      </c>
      <c r="IF37" s="1">
        <v>77.937861587967404</v>
      </c>
      <c r="IG37" s="1">
        <v>22.062135081132201</v>
      </c>
      <c r="IH37" s="1">
        <v>22.0621384120325</v>
      </c>
      <c r="II37" s="1">
        <v>2.86249247341433</v>
      </c>
      <c r="IJ37" s="1">
        <v>6.8960029295934602</v>
      </c>
      <c r="IK37" s="1">
        <v>15.2232537613442</v>
      </c>
      <c r="IL37">
        <v>299806720</v>
      </c>
      <c r="IM37">
        <v>8930064</v>
      </c>
      <c r="IN37">
        <v>8720</v>
      </c>
      <c r="IO37">
        <v>9144385536</v>
      </c>
      <c r="IP37" s="1">
        <v>0</v>
      </c>
      <c r="IQ37">
        <v>12235997184</v>
      </c>
      <c r="IR37" s="1">
        <v>44.7794256836127</v>
      </c>
      <c r="IS37">
        <v>0</v>
      </c>
      <c r="IT37">
        <v>0</v>
      </c>
      <c r="IU37" s="1">
        <v>19.777202938917299</v>
      </c>
      <c r="IV37">
        <v>0</v>
      </c>
      <c r="IW37">
        <v>0</v>
      </c>
      <c r="IX37" s="1">
        <v>44.758932967023398</v>
      </c>
      <c r="IY37">
        <v>0</v>
      </c>
      <c r="IZ37" s="1">
        <v>0</v>
      </c>
      <c r="JA37" s="1">
        <v>19.528851233464501</v>
      </c>
      <c r="JB37" s="1">
        <v>21.8019821503873</v>
      </c>
      <c r="JC37" s="1">
        <v>6.89599672772645</v>
      </c>
      <c r="JD37" s="1">
        <v>15.2232400704284</v>
      </c>
      <c r="JE37">
        <v>100</v>
      </c>
      <c r="JF37">
        <v>100</v>
      </c>
      <c r="JG37">
        <v>100</v>
      </c>
      <c r="JH37">
        <v>100</v>
      </c>
    </row>
    <row r="38" spans="1:268" x14ac:dyDescent="0.25">
      <c r="A38" s="1" t="s">
        <v>506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 t="s">
        <v>269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 s="1" t="s">
        <v>507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 s="1" t="s">
        <v>269</v>
      </c>
      <c r="CC38">
        <v>0</v>
      </c>
      <c r="CD38">
        <v>0</v>
      </c>
      <c r="CE38">
        <v>0</v>
      </c>
      <c r="CF38" s="1" t="s">
        <v>269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 s="1" t="s">
        <v>508</v>
      </c>
      <c r="CQ38">
        <v>0</v>
      </c>
      <c r="CR38">
        <v>0</v>
      </c>
      <c r="CS38">
        <v>0</v>
      </c>
      <c r="CT38" s="1" t="s">
        <v>509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 s="1" t="s">
        <v>269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 s="1" t="s">
        <v>510</v>
      </c>
      <c r="DN38">
        <v>0</v>
      </c>
      <c r="DO38">
        <v>0</v>
      </c>
      <c r="DP38">
        <v>0</v>
      </c>
      <c r="DQ38" s="1" t="s">
        <v>511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 s="1" t="s">
        <v>269</v>
      </c>
      <c r="GW38">
        <v>0</v>
      </c>
      <c r="GX38">
        <v>0</v>
      </c>
      <c r="GY38">
        <v>0</v>
      </c>
      <c r="GZ38" s="1" t="s">
        <v>269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37</v>
      </c>
      <c r="IC38" s="1">
        <v>104.999241670006</v>
      </c>
      <c r="ID38" s="1">
        <v>86.5412827367266</v>
      </c>
      <c r="IE38" s="1">
        <v>67.851115197364805</v>
      </c>
      <c r="IF38" s="1">
        <v>77.915594728478297</v>
      </c>
      <c r="IG38" s="1">
        <v>22.084408601470201</v>
      </c>
      <c r="IH38" s="1">
        <v>22.0844052715216</v>
      </c>
      <c r="II38" s="1">
        <v>3.1218267671520801</v>
      </c>
      <c r="IJ38" s="1">
        <v>7.8045669178801997</v>
      </c>
      <c r="IK38" s="1">
        <v>14.568524913376301</v>
      </c>
      <c r="IL38">
        <v>299806720</v>
      </c>
      <c r="IM38">
        <v>8930900</v>
      </c>
      <c r="IN38">
        <v>8721</v>
      </c>
      <c r="IO38">
        <v>9145241600</v>
      </c>
      <c r="IP38" s="1">
        <v>0</v>
      </c>
      <c r="IQ38">
        <v>12234137600</v>
      </c>
      <c r="IR38" s="1">
        <v>44.7726202534447</v>
      </c>
      <c r="IS38">
        <v>0</v>
      </c>
      <c r="IT38">
        <v>0</v>
      </c>
      <c r="IU38" s="1">
        <v>20.291886149257099</v>
      </c>
      <c r="IV38">
        <v>0</v>
      </c>
      <c r="IW38">
        <v>0</v>
      </c>
      <c r="IX38" s="1">
        <v>46.827429575208797</v>
      </c>
      <c r="IY38">
        <v>0</v>
      </c>
      <c r="IZ38" s="1">
        <v>0</v>
      </c>
      <c r="JA38" s="1">
        <v>19.0240907270334</v>
      </c>
      <c r="JB38" s="1">
        <v>22.344510956136599</v>
      </c>
      <c r="JC38" s="1">
        <v>7.8045715958681399</v>
      </c>
      <c r="JD38" s="1">
        <v>14.5685336456205</v>
      </c>
      <c r="JE38">
        <v>100</v>
      </c>
      <c r="JF38">
        <v>100</v>
      </c>
      <c r="JG38">
        <v>100</v>
      </c>
      <c r="JH38">
        <v>100</v>
      </c>
    </row>
    <row r="39" spans="1:268" x14ac:dyDescent="0.25">
      <c r="A39" s="1" t="s">
        <v>512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 t="s">
        <v>269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 s="1" t="s">
        <v>513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1" t="s">
        <v>269</v>
      </c>
      <c r="CC39">
        <v>0</v>
      </c>
      <c r="CD39">
        <v>0</v>
      </c>
      <c r="CE39">
        <v>0</v>
      </c>
      <c r="CF39" s="1" t="s">
        <v>269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 s="1" t="s">
        <v>514</v>
      </c>
      <c r="CQ39">
        <v>0</v>
      </c>
      <c r="CR39">
        <v>0</v>
      </c>
      <c r="CS39">
        <v>0</v>
      </c>
      <c r="CT39" s="1" t="s">
        <v>515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 s="1" t="s">
        <v>516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 s="1" t="s">
        <v>517</v>
      </c>
      <c r="DN39">
        <v>0</v>
      </c>
      <c r="DO39">
        <v>0</v>
      </c>
      <c r="DP39">
        <v>0</v>
      </c>
      <c r="DQ39" s="1" t="s">
        <v>518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 s="1" t="s">
        <v>269</v>
      </c>
      <c r="GW39">
        <v>0</v>
      </c>
      <c r="GX39">
        <v>0</v>
      </c>
      <c r="GY39">
        <v>0</v>
      </c>
      <c r="GZ39" s="1" t="s">
        <v>269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38</v>
      </c>
      <c r="IC39" s="1">
        <v>105.000297050271</v>
      </c>
      <c r="ID39" s="1">
        <v>86.437655565405606</v>
      </c>
      <c r="IE39" s="1">
        <v>65.636539010689205</v>
      </c>
      <c r="IF39" s="1">
        <v>76.880650506788896</v>
      </c>
      <c r="IG39" s="1">
        <v>23.1193461630169</v>
      </c>
      <c r="IH39" s="1">
        <v>23.119349493211001</v>
      </c>
      <c r="II39" s="1">
        <v>2.4716300767143502</v>
      </c>
      <c r="IJ39" s="1">
        <v>7.2847995289773504</v>
      </c>
      <c r="IK39" s="1">
        <v>15.740372075923</v>
      </c>
      <c r="IL39">
        <v>299806720</v>
      </c>
      <c r="IM39">
        <v>8931360</v>
      </c>
      <c r="IN39">
        <v>8722</v>
      </c>
      <c r="IO39">
        <v>9145712640</v>
      </c>
      <c r="IP39" s="1">
        <v>0</v>
      </c>
      <c r="IQ39">
        <v>12233830400</v>
      </c>
      <c r="IR39" s="1">
        <v>44.771496007398497</v>
      </c>
      <c r="IS39">
        <v>0</v>
      </c>
      <c r="IT39">
        <v>0</v>
      </c>
      <c r="IU39" s="1">
        <v>23.935768286710498</v>
      </c>
      <c r="IV39">
        <v>0</v>
      </c>
      <c r="IW39">
        <v>0</v>
      </c>
      <c r="IX39" s="1">
        <v>48.3918793622625</v>
      </c>
      <c r="IY39">
        <v>0</v>
      </c>
      <c r="IZ39" s="1">
        <v>0</v>
      </c>
      <c r="JA39" s="1">
        <v>19.1416312128679</v>
      </c>
      <c r="JB39" s="1">
        <v>23.1193546137604</v>
      </c>
      <c r="JC39" s="1">
        <v>7.28479904378145</v>
      </c>
      <c r="JD39" s="1">
        <v>15.7403710275532</v>
      </c>
      <c r="JE39">
        <v>100</v>
      </c>
      <c r="JF39">
        <v>100</v>
      </c>
      <c r="JG39">
        <v>100</v>
      </c>
      <c r="JH39">
        <v>100</v>
      </c>
    </row>
    <row r="40" spans="1:268" x14ac:dyDescent="0.25">
      <c r="A40" s="1" t="s">
        <v>519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 t="s">
        <v>269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 s="1" t="s">
        <v>520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 s="1" t="s">
        <v>269</v>
      </c>
      <c r="CC40">
        <v>0</v>
      </c>
      <c r="CD40">
        <v>0</v>
      </c>
      <c r="CE40">
        <v>0</v>
      </c>
      <c r="CF40" s="1" t="s">
        <v>269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 s="1" t="s">
        <v>521</v>
      </c>
      <c r="CQ40">
        <v>0</v>
      </c>
      <c r="CR40">
        <v>0</v>
      </c>
      <c r="CS40">
        <v>0</v>
      </c>
      <c r="CT40" s="1" t="s">
        <v>522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 s="1" t="s">
        <v>523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 s="1" t="s">
        <v>524</v>
      </c>
      <c r="DN40">
        <v>0</v>
      </c>
      <c r="DO40">
        <v>0</v>
      </c>
      <c r="DP40">
        <v>0</v>
      </c>
      <c r="DQ40" s="1" t="s">
        <v>525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 s="1" t="s">
        <v>269</v>
      </c>
      <c r="GW40">
        <v>0</v>
      </c>
      <c r="GX40">
        <v>0</v>
      </c>
      <c r="GY40">
        <v>0</v>
      </c>
      <c r="GZ40" s="1" t="s">
        <v>269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39</v>
      </c>
      <c r="IC40" s="1">
        <v>105.00001816669401</v>
      </c>
      <c r="ID40" s="1">
        <v>86.212957329904</v>
      </c>
      <c r="IE40" s="1">
        <v>65.987714860751296</v>
      </c>
      <c r="IF40" s="1">
        <v>77.760922839127204</v>
      </c>
      <c r="IG40" s="1">
        <v>22.2390771608727</v>
      </c>
      <c r="IH40" s="1">
        <v>22.2390771608727</v>
      </c>
      <c r="II40" s="1">
        <v>2.3406297844553299</v>
      </c>
      <c r="IJ40" s="1">
        <v>5.8515761255861802</v>
      </c>
      <c r="IK40" s="1">
        <v>16.254371838714199</v>
      </c>
      <c r="IL40">
        <v>299806720</v>
      </c>
      <c r="IM40">
        <v>8931760</v>
      </c>
      <c r="IN40">
        <v>8722</v>
      </c>
      <c r="IO40">
        <v>9146122240</v>
      </c>
      <c r="IP40" s="1">
        <v>0</v>
      </c>
      <c r="IQ40">
        <v>12232826880</v>
      </c>
      <c r="IR40" s="1">
        <v>44.767823476523098</v>
      </c>
      <c r="IS40">
        <v>0</v>
      </c>
      <c r="IT40">
        <v>0</v>
      </c>
      <c r="IU40" s="1">
        <v>22.373456893312401</v>
      </c>
      <c r="IV40">
        <v>0</v>
      </c>
      <c r="IW40">
        <v>0</v>
      </c>
      <c r="IX40" s="1">
        <v>47.348478541661201</v>
      </c>
      <c r="IY40">
        <v>0</v>
      </c>
      <c r="IZ40" s="1">
        <v>0.52031295100726505</v>
      </c>
      <c r="JA40" s="1">
        <v>19.351485933867998</v>
      </c>
      <c r="JB40" s="1">
        <v>22.2132138244137</v>
      </c>
      <c r="JC40" s="1">
        <v>5.8535223638331804</v>
      </c>
      <c r="JD40" s="1">
        <v>16.259778053975602</v>
      </c>
      <c r="JE40">
        <v>100</v>
      </c>
      <c r="JF40">
        <v>100</v>
      </c>
      <c r="JG40">
        <v>100</v>
      </c>
      <c r="JH40">
        <v>100</v>
      </c>
    </row>
    <row r="41" spans="1:268" x14ac:dyDescent="0.25">
      <c r="A41" s="1" t="s">
        <v>526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 t="s">
        <v>269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 s="1" t="s">
        <v>527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 s="1" t="s">
        <v>269</v>
      </c>
      <c r="CC41">
        <v>0</v>
      </c>
      <c r="CD41">
        <v>0</v>
      </c>
      <c r="CE41">
        <v>0</v>
      </c>
      <c r="CF41" s="1" t="s">
        <v>269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 s="1" t="s">
        <v>528</v>
      </c>
      <c r="CQ41">
        <v>0</v>
      </c>
      <c r="CR41">
        <v>0</v>
      </c>
      <c r="CS41">
        <v>0</v>
      </c>
      <c r="CT41" s="1" t="s">
        <v>529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 s="1" t="s">
        <v>530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 s="1" t="s">
        <v>531</v>
      </c>
      <c r="DN41">
        <v>0</v>
      </c>
      <c r="DO41">
        <v>0</v>
      </c>
      <c r="DP41">
        <v>0</v>
      </c>
      <c r="DQ41" s="1" t="s">
        <v>532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 s="1" t="s">
        <v>269</v>
      </c>
      <c r="GW41">
        <v>0</v>
      </c>
      <c r="GX41">
        <v>0</v>
      </c>
      <c r="GY41">
        <v>0</v>
      </c>
      <c r="GZ41" s="1" t="s">
        <v>269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40</v>
      </c>
      <c r="IC41" s="1">
        <v>105.00042155081501</v>
      </c>
      <c r="ID41" s="1">
        <v>86.585075607241095</v>
      </c>
      <c r="IE41" s="1">
        <v>64.443136487571493</v>
      </c>
      <c r="IF41" s="1">
        <v>75.370633349993298</v>
      </c>
      <c r="IG41" s="1">
        <v>24.629369982455898</v>
      </c>
      <c r="IH41" s="1">
        <v>24.629366650006599</v>
      </c>
      <c r="II41" s="1">
        <v>2.7336481875907701</v>
      </c>
      <c r="IJ41" s="1">
        <v>6.2483425230067304</v>
      </c>
      <c r="IK41" s="1">
        <v>18.354507827556901</v>
      </c>
      <c r="IL41">
        <v>299266048</v>
      </c>
      <c r="IM41">
        <v>8934400</v>
      </c>
      <c r="IN41">
        <v>8725</v>
      </c>
      <c r="IO41">
        <v>9148825600</v>
      </c>
      <c r="IP41" s="1">
        <v>0</v>
      </c>
      <c r="IQ41">
        <v>12230205440</v>
      </c>
      <c r="IR41" s="1">
        <v>44.758229945962803</v>
      </c>
      <c r="IS41">
        <v>0</v>
      </c>
      <c r="IT41">
        <v>0</v>
      </c>
      <c r="IU41" s="1">
        <v>22.895319833631099</v>
      </c>
      <c r="IV41">
        <v>0</v>
      </c>
      <c r="IW41">
        <v>0</v>
      </c>
      <c r="IX41" s="1">
        <v>54.1162105158553</v>
      </c>
      <c r="IY41">
        <v>0</v>
      </c>
      <c r="IZ41" s="1">
        <v>0</v>
      </c>
      <c r="JA41" s="1">
        <v>18.964581389798099</v>
      </c>
      <c r="JB41" s="1">
        <v>24.679599564019799</v>
      </c>
      <c r="JC41" s="1">
        <v>6.2441781364448401</v>
      </c>
      <c r="JD41" s="1">
        <v>18.342274940920898</v>
      </c>
      <c r="JE41">
        <v>100</v>
      </c>
      <c r="JF41">
        <v>100</v>
      </c>
      <c r="JG41">
        <v>100</v>
      </c>
      <c r="JH41">
        <v>100</v>
      </c>
    </row>
    <row r="42" spans="1:268" x14ac:dyDescent="0.25">
      <c r="A42" s="1" t="s">
        <v>533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 t="s">
        <v>269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 s="1" t="s">
        <v>534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 s="1" t="s">
        <v>269</v>
      </c>
      <c r="CC42">
        <v>0</v>
      </c>
      <c r="CD42">
        <v>0</v>
      </c>
      <c r="CE42">
        <v>0</v>
      </c>
      <c r="CF42" s="1" t="s">
        <v>269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 s="1" t="s">
        <v>535</v>
      </c>
      <c r="CQ42">
        <v>0</v>
      </c>
      <c r="CR42">
        <v>0</v>
      </c>
      <c r="CS42">
        <v>0</v>
      </c>
      <c r="CT42" s="1" t="s">
        <v>536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 s="1" t="s">
        <v>537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 s="1" t="s">
        <v>538</v>
      </c>
      <c r="DN42">
        <v>0</v>
      </c>
      <c r="DO42">
        <v>0</v>
      </c>
      <c r="DP42">
        <v>0</v>
      </c>
      <c r="DQ42" s="1" t="s">
        <v>539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 s="1" t="s">
        <v>269</v>
      </c>
      <c r="GW42">
        <v>0</v>
      </c>
      <c r="GX42">
        <v>0</v>
      </c>
      <c r="GY42">
        <v>0</v>
      </c>
      <c r="GZ42" s="1" t="s">
        <v>269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41</v>
      </c>
      <c r="IC42" s="1">
        <v>104.99990619882399</v>
      </c>
      <c r="ID42" s="1">
        <v>86.320256852808697</v>
      </c>
      <c r="IE42" s="1">
        <v>66.530231507042203</v>
      </c>
      <c r="IF42" s="1">
        <v>77.138126191723899</v>
      </c>
      <c r="IG42" s="1">
        <v>22.861873808275998</v>
      </c>
      <c r="IH42" s="1">
        <v>22.861873808275998</v>
      </c>
      <c r="II42" s="1">
        <v>2.4841108220521502</v>
      </c>
      <c r="IJ42" s="1">
        <v>6.4063850780109401</v>
      </c>
      <c r="IK42" s="1">
        <v>16.342821672199101</v>
      </c>
      <c r="IL42">
        <v>299266048</v>
      </c>
      <c r="IM42">
        <v>8934628</v>
      </c>
      <c r="IN42">
        <v>8725</v>
      </c>
      <c r="IO42">
        <v>9149059072</v>
      </c>
      <c r="IP42" s="1">
        <v>0</v>
      </c>
      <c r="IQ42">
        <v>12228866048</v>
      </c>
      <c r="IR42" s="1">
        <v>44.75332823227</v>
      </c>
      <c r="IS42">
        <v>0</v>
      </c>
      <c r="IT42">
        <v>0</v>
      </c>
      <c r="IU42" s="1">
        <v>18.310101588042802</v>
      </c>
      <c r="IV42">
        <v>0</v>
      </c>
      <c r="IW42">
        <v>0</v>
      </c>
      <c r="IX42" s="1">
        <v>53.360867485153399</v>
      </c>
      <c r="IY42">
        <v>0</v>
      </c>
      <c r="IZ42" s="1">
        <v>0</v>
      </c>
      <c r="JA42" s="1">
        <v>19.249082101005602</v>
      </c>
      <c r="JB42" s="1">
        <v>22.705215684542601</v>
      </c>
      <c r="JC42" s="1">
        <v>6.5393219957295798</v>
      </c>
      <c r="JD42" s="1">
        <v>16.3483033152575</v>
      </c>
      <c r="JE42">
        <v>100</v>
      </c>
      <c r="JF42">
        <v>100</v>
      </c>
      <c r="JG42">
        <v>100</v>
      </c>
      <c r="JH42">
        <v>100</v>
      </c>
    </row>
    <row r="43" spans="1:268" x14ac:dyDescent="0.25">
      <c r="A43" s="1" t="s">
        <v>540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 t="s">
        <v>269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 s="1" t="s">
        <v>541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 s="1" t="s">
        <v>269</v>
      </c>
      <c r="CC43">
        <v>0</v>
      </c>
      <c r="CD43">
        <v>0</v>
      </c>
      <c r="CE43">
        <v>0</v>
      </c>
      <c r="CF43" s="1" t="s">
        <v>269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 s="1" t="s">
        <v>542</v>
      </c>
      <c r="CQ43">
        <v>0</v>
      </c>
      <c r="CR43">
        <v>0</v>
      </c>
      <c r="CS43">
        <v>0</v>
      </c>
      <c r="CT43" s="1" t="s">
        <v>543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 s="1" t="s">
        <v>544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 s="1" t="s">
        <v>545</v>
      </c>
      <c r="DN43">
        <v>0</v>
      </c>
      <c r="DO43">
        <v>0</v>
      </c>
      <c r="DP43">
        <v>0</v>
      </c>
      <c r="DQ43" s="1" t="s">
        <v>546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 s="1" t="s">
        <v>269</v>
      </c>
      <c r="GW43">
        <v>0</v>
      </c>
      <c r="GX43">
        <v>0</v>
      </c>
      <c r="GY43">
        <v>0</v>
      </c>
      <c r="GZ43" s="1" t="s">
        <v>269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42</v>
      </c>
      <c r="IC43" s="1">
        <v>104.999440605291</v>
      </c>
      <c r="ID43" s="1">
        <v>86.377494748039595</v>
      </c>
      <c r="IE43" s="1">
        <v>66.364241507770103</v>
      </c>
      <c r="IF43" s="1">
        <v>77.854669255306902</v>
      </c>
      <c r="IG43" s="1">
        <v>22.145330744693101</v>
      </c>
      <c r="IH43" s="1">
        <v>22.145330744693101</v>
      </c>
      <c r="II43" s="1">
        <v>2.87383007318246</v>
      </c>
      <c r="IJ43" s="1">
        <v>5.8782904581016302</v>
      </c>
      <c r="IK43" s="1">
        <v>16.589838912690801</v>
      </c>
      <c r="IL43">
        <v>299266048</v>
      </c>
      <c r="IM43">
        <v>8935504</v>
      </c>
      <c r="IN43">
        <v>8726</v>
      </c>
      <c r="IO43">
        <v>9149956096</v>
      </c>
      <c r="IP43" s="1">
        <v>0</v>
      </c>
      <c r="IQ43">
        <v>12228628480</v>
      </c>
      <c r="IR43" s="1">
        <v>44.752458819363298</v>
      </c>
      <c r="IS43">
        <v>0</v>
      </c>
      <c r="IT43">
        <v>0</v>
      </c>
      <c r="IU43" s="1">
        <v>25.089084649166601</v>
      </c>
      <c r="IV43">
        <v>0</v>
      </c>
      <c r="IW43">
        <v>0</v>
      </c>
      <c r="IX43" s="1">
        <v>43.9058981360415</v>
      </c>
      <c r="IY43">
        <v>0</v>
      </c>
      <c r="IZ43" s="1">
        <v>0</v>
      </c>
      <c r="JA43" s="1">
        <v>19.191293164348401</v>
      </c>
      <c r="JB43" s="1">
        <v>22.249970378154</v>
      </c>
      <c r="JC43" s="1">
        <v>5.7495818987673397</v>
      </c>
      <c r="JD43" s="1">
        <v>16.595385789502298</v>
      </c>
      <c r="JE43">
        <v>100</v>
      </c>
      <c r="JF43">
        <v>100</v>
      </c>
      <c r="JG43">
        <v>100</v>
      </c>
      <c r="JH43">
        <v>100</v>
      </c>
    </row>
    <row r="44" spans="1:268" x14ac:dyDescent="0.25">
      <c r="A44" s="1" t="s">
        <v>547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 t="s">
        <v>269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 s="1" t="s">
        <v>548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 s="1" t="s">
        <v>549</v>
      </c>
      <c r="CC44">
        <v>0</v>
      </c>
      <c r="CD44">
        <v>0</v>
      </c>
      <c r="CE44">
        <v>0</v>
      </c>
      <c r="CF44" s="1" t="s">
        <v>269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 s="1" t="s">
        <v>550</v>
      </c>
      <c r="CQ44">
        <v>0</v>
      </c>
      <c r="CR44">
        <v>0</v>
      </c>
      <c r="CS44">
        <v>0</v>
      </c>
      <c r="CT44" s="1" t="s">
        <v>551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 s="1" t="s">
        <v>552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 s="1" t="s">
        <v>553</v>
      </c>
      <c r="DN44">
        <v>0</v>
      </c>
      <c r="DO44">
        <v>0</v>
      </c>
      <c r="DP44">
        <v>0</v>
      </c>
      <c r="DQ44" s="1" t="s">
        <v>554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 s="1" t="s">
        <v>269</v>
      </c>
      <c r="GW44">
        <v>0</v>
      </c>
      <c r="GX44">
        <v>0</v>
      </c>
      <c r="GY44">
        <v>0</v>
      </c>
      <c r="GZ44" s="1" t="s">
        <v>269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43</v>
      </c>
      <c r="IC44" s="1">
        <v>105.000691967337</v>
      </c>
      <c r="ID44" s="1">
        <v>86.841389873249696</v>
      </c>
      <c r="IE44" s="1">
        <v>67.504342955736902</v>
      </c>
      <c r="IF44" s="1">
        <v>77.775717032379205</v>
      </c>
      <c r="IG44" s="1">
        <v>22.224282967620699</v>
      </c>
      <c r="IH44" s="1">
        <v>22.224282967620699</v>
      </c>
      <c r="II44" s="1">
        <v>2.72214843691797</v>
      </c>
      <c r="IJ44" s="1">
        <v>6.9998145329141304</v>
      </c>
      <c r="IK44" s="1">
        <v>15.2958910163679</v>
      </c>
      <c r="IL44">
        <v>299433984</v>
      </c>
      <c r="IM44">
        <v>8935624</v>
      </c>
      <c r="IN44">
        <v>8726</v>
      </c>
      <c r="IO44">
        <v>9150078976</v>
      </c>
      <c r="IP44" s="1">
        <v>0</v>
      </c>
      <c r="IQ44">
        <v>12228591616</v>
      </c>
      <c r="IR44" s="1">
        <v>44.7523239172884</v>
      </c>
      <c r="IS44">
        <v>0</v>
      </c>
      <c r="IT44">
        <v>0</v>
      </c>
      <c r="IU44" s="1">
        <v>20.214980910589201</v>
      </c>
      <c r="IV44">
        <v>0</v>
      </c>
      <c r="IW44">
        <v>0</v>
      </c>
      <c r="IX44" s="1">
        <v>48.204954479097303</v>
      </c>
      <c r="IY44">
        <v>0</v>
      </c>
      <c r="IZ44" s="1">
        <v>0</v>
      </c>
      <c r="JA44" s="1">
        <v>18.718964509974001</v>
      </c>
      <c r="JB44" s="1">
        <v>22.250073420810601</v>
      </c>
      <c r="JC44" s="1">
        <v>6.9974933921270299</v>
      </c>
      <c r="JD44" s="1">
        <v>15.290818893907201</v>
      </c>
      <c r="JE44">
        <v>100</v>
      </c>
      <c r="JF44">
        <v>100</v>
      </c>
      <c r="JG44">
        <v>100</v>
      </c>
      <c r="JH44">
        <v>100</v>
      </c>
    </row>
    <row r="45" spans="1:268" x14ac:dyDescent="0.25">
      <c r="A45" s="1" t="s">
        <v>555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 t="s">
        <v>269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 s="1" t="s">
        <v>556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 s="1" t="s">
        <v>269</v>
      </c>
      <c r="CC45">
        <v>0</v>
      </c>
      <c r="CD45">
        <v>0</v>
      </c>
      <c r="CE45">
        <v>0</v>
      </c>
      <c r="CF45" s="1" t="s">
        <v>269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 s="1" t="s">
        <v>557</v>
      </c>
      <c r="CQ45">
        <v>0</v>
      </c>
      <c r="CR45">
        <v>0</v>
      </c>
      <c r="CS45">
        <v>0</v>
      </c>
      <c r="CT45" s="1" t="s">
        <v>558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 s="1" t="s">
        <v>559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 s="1" t="s">
        <v>560</v>
      </c>
      <c r="DN45">
        <v>0</v>
      </c>
      <c r="DO45">
        <v>0</v>
      </c>
      <c r="DP45">
        <v>0</v>
      </c>
      <c r="DQ45" s="1" t="s">
        <v>561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 s="1" t="s">
        <v>269</v>
      </c>
      <c r="GW45">
        <v>0</v>
      </c>
      <c r="GX45">
        <v>0</v>
      </c>
      <c r="GY45">
        <v>0</v>
      </c>
      <c r="GZ45" s="1" t="s">
        <v>269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44</v>
      </c>
      <c r="IC45" s="1">
        <v>104.999408361478</v>
      </c>
      <c r="ID45" s="1">
        <v>86.765665646047495</v>
      </c>
      <c r="IE45" s="1">
        <v>64.195608125113097</v>
      </c>
      <c r="IF45" s="1">
        <v>75.160377557057004</v>
      </c>
      <c r="IG45" s="1">
        <v>24.839619096672099</v>
      </c>
      <c r="IH45" s="1">
        <v>24.8396224429429</v>
      </c>
      <c r="II45" s="1">
        <v>2.6142740601806</v>
      </c>
      <c r="IJ45" s="1">
        <v>6.1435423682890198</v>
      </c>
      <c r="IK45" s="1">
        <v>18.561345827282199</v>
      </c>
      <c r="IL45">
        <v>299274240</v>
      </c>
      <c r="IM45">
        <v>8935848</v>
      </c>
      <c r="IN45">
        <v>8726</v>
      </c>
      <c r="IO45">
        <v>9150308352</v>
      </c>
      <c r="IP45" s="1">
        <v>0</v>
      </c>
      <c r="IQ45">
        <v>12230660096</v>
      </c>
      <c r="IR45" s="1">
        <v>44.759893823591902</v>
      </c>
      <c r="IS45">
        <v>0</v>
      </c>
      <c r="IT45">
        <v>0</v>
      </c>
      <c r="IU45" s="1">
        <v>26.151488097499499</v>
      </c>
      <c r="IV45">
        <v>0</v>
      </c>
      <c r="IW45">
        <v>0</v>
      </c>
      <c r="IX45" s="1">
        <v>50.733886909149099</v>
      </c>
      <c r="IY45">
        <v>0</v>
      </c>
      <c r="IZ45" s="1">
        <v>0</v>
      </c>
      <c r="JA45" s="1">
        <v>18.798325648673199</v>
      </c>
      <c r="JB45" s="1">
        <v>24.814473393383899</v>
      </c>
      <c r="JC45" s="1">
        <v>6.1455980292171599</v>
      </c>
      <c r="JD45" s="1">
        <v>18.567556549224602</v>
      </c>
      <c r="JE45">
        <v>100</v>
      </c>
      <c r="JF45">
        <v>100</v>
      </c>
      <c r="JG45">
        <v>100</v>
      </c>
      <c r="JH45">
        <v>100</v>
      </c>
    </row>
    <row r="46" spans="1:268" x14ac:dyDescent="0.25">
      <c r="A46" s="1" t="s">
        <v>562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" t="s">
        <v>269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 s="1" t="s">
        <v>563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 s="1" t="s">
        <v>269</v>
      </c>
      <c r="CC46">
        <v>0</v>
      </c>
      <c r="CD46">
        <v>0</v>
      </c>
      <c r="CE46">
        <v>0</v>
      </c>
      <c r="CF46" s="1" t="s">
        <v>269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 s="1" t="s">
        <v>564</v>
      </c>
      <c r="CQ46">
        <v>0</v>
      </c>
      <c r="CR46">
        <v>0</v>
      </c>
      <c r="CS46">
        <v>0</v>
      </c>
      <c r="CT46" s="1" t="s">
        <v>565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 s="1" t="s">
        <v>269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 s="1" t="s">
        <v>566</v>
      </c>
      <c r="DN46">
        <v>0</v>
      </c>
      <c r="DO46">
        <v>0</v>
      </c>
      <c r="DP46">
        <v>0</v>
      </c>
      <c r="DQ46" s="1" t="s">
        <v>567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 s="1" t="s">
        <v>269</v>
      </c>
      <c r="GW46">
        <v>0</v>
      </c>
      <c r="GX46">
        <v>0</v>
      </c>
      <c r="GY46">
        <v>0</v>
      </c>
      <c r="GZ46" s="1" t="s">
        <v>269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45</v>
      </c>
      <c r="IC46" s="1">
        <v>104.99987907530701</v>
      </c>
      <c r="ID46" s="1">
        <v>86.470195254565795</v>
      </c>
      <c r="IE46" s="1">
        <v>67.070292708774303</v>
      </c>
      <c r="IF46" s="1">
        <v>77.233843666001803</v>
      </c>
      <c r="IG46" s="1">
        <v>22.766156333998101</v>
      </c>
      <c r="IH46" s="1">
        <v>22.766156333998101</v>
      </c>
      <c r="II46" s="1">
        <v>3.2505843101738101</v>
      </c>
      <c r="IJ46" s="1">
        <v>7.2813051267611097</v>
      </c>
      <c r="IK46" s="1">
        <v>15.3427500885323</v>
      </c>
      <c r="IL46">
        <v>299274240</v>
      </c>
      <c r="IM46">
        <v>8936940</v>
      </c>
      <c r="IN46">
        <v>8727</v>
      </c>
      <c r="IO46">
        <v>9151426560</v>
      </c>
      <c r="IP46" s="1">
        <v>0</v>
      </c>
      <c r="IQ46">
        <v>12156825600</v>
      </c>
      <c r="IR46" s="1">
        <v>44.489685665929997</v>
      </c>
      <c r="IS46">
        <v>0</v>
      </c>
      <c r="IT46">
        <v>0</v>
      </c>
      <c r="IU46" s="1">
        <v>22.3640086036234</v>
      </c>
      <c r="IV46">
        <v>0</v>
      </c>
      <c r="IW46">
        <v>0</v>
      </c>
      <c r="IX46" s="1">
        <v>43.687830760566598</v>
      </c>
      <c r="IY46">
        <v>0</v>
      </c>
      <c r="IZ46" s="1">
        <v>0</v>
      </c>
      <c r="JA46" s="1">
        <v>19.061474885854899</v>
      </c>
      <c r="JB46" s="1">
        <v>22.766156333998101</v>
      </c>
      <c r="JC46" s="1">
        <v>7.2813051267611097</v>
      </c>
      <c r="JD46" s="1">
        <v>15.3427500885323</v>
      </c>
      <c r="JE46">
        <v>100</v>
      </c>
      <c r="JF46">
        <v>100</v>
      </c>
      <c r="JG46">
        <v>100</v>
      </c>
      <c r="JH46">
        <v>100</v>
      </c>
    </row>
    <row r="47" spans="1:268" x14ac:dyDescent="0.25">
      <c r="A47" s="1" t="s">
        <v>568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 t="s">
        <v>269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 s="1" t="s">
        <v>569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 s="1" t="s">
        <v>269</v>
      </c>
      <c r="CC47">
        <v>0</v>
      </c>
      <c r="CD47">
        <v>0</v>
      </c>
      <c r="CE47">
        <v>0</v>
      </c>
      <c r="CF47" s="1" t="s">
        <v>269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 s="1" t="s">
        <v>570</v>
      </c>
      <c r="CQ47">
        <v>0</v>
      </c>
      <c r="CR47">
        <v>0</v>
      </c>
      <c r="CS47">
        <v>0</v>
      </c>
      <c r="CT47" s="1" t="s">
        <v>571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 s="1" t="s">
        <v>572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 s="1" t="s">
        <v>573</v>
      </c>
      <c r="DN47">
        <v>0</v>
      </c>
      <c r="DO47">
        <v>0</v>
      </c>
      <c r="DP47">
        <v>0</v>
      </c>
      <c r="DQ47" s="1" t="s">
        <v>574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 s="1" t="s">
        <v>269</v>
      </c>
      <c r="GW47">
        <v>0</v>
      </c>
      <c r="GX47">
        <v>0</v>
      </c>
      <c r="GY47">
        <v>0</v>
      </c>
      <c r="GZ47" s="1" t="s">
        <v>269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46</v>
      </c>
      <c r="IC47" s="1">
        <v>105.001291603799</v>
      </c>
      <c r="ID47" s="1">
        <v>86.427085107016893</v>
      </c>
      <c r="IE47" s="1">
        <v>66.224005069897302</v>
      </c>
      <c r="IF47" s="1">
        <v>77.680648504449493</v>
      </c>
      <c r="IG47" s="1">
        <v>22.3193514955504</v>
      </c>
      <c r="IH47" s="1">
        <v>22.3193514955504</v>
      </c>
      <c r="II47" s="1">
        <v>3.2475170874564099</v>
      </c>
      <c r="IJ47" s="1">
        <v>7.4043444131537202</v>
      </c>
      <c r="IK47" s="1">
        <v>15.1983860881409</v>
      </c>
      <c r="IL47">
        <v>299261952</v>
      </c>
      <c r="IM47">
        <v>8939676</v>
      </c>
      <c r="IN47">
        <v>8730</v>
      </c>
      <c r="IO47">
        <v>9154228224</v>
      </c>
      <c r="IP47" s="1">
        <v>0.33257814813236902</v>
      </c>
      <c r="IQ47">
        <v>12156710912</v>
      </c>
      <c r="IR47" s="1">
        <v>44.489265942128597</v>
      </c>
      <c r="IS47">
        <v>0</v>
      </c>
      <c r="IT47">
        <v>0</v>
      </c>
      <c r="IU47" s="1">
        <v>20.784120001190502</v>
      </c>
      <c r="IV47">
        <v>0</v>
      </c>
      <c r="IW47">
        <v>0</v>
      </c>
      <c r="IX47" s="1">
        <v>45.725064002619099</v>
      </c>
      <c r="IY47">
        <v>0</v>
      </c>
      <c r="IZ47" s="1">
        <v>0</v>
      </c>
      <c r="JA47" s="1">
        <v>19.1540430849819</v>
      </c>
      <c r="JB47" s="1">
        <v>22.3193514955504</v>
      </c>
      <c r="JC47" s="1">
        <v>7.4043444131537202</v>
      </c>
      <c r="JD47" s="1">
        <v>15.1983860881409</v>
      </c>
      <c r="JE47">
        <v>100</v>
      </c>
      <c r="JF47">
        <v>100</v>
      </c>
      <c r="JG47">
        <v>100</v>
      </c>
      <c r="JH47">
        <v>100</v>
      </c>
    </row>
    <row r="48" spans="1:268" x14ac:dyDescent="0.25">
      <c r="A48" s="1" t="s">
        <v>575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 t="s">
        <v>269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 s="1" t="s">
        <v>576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 s="1" t="s">
        <v>269</v>
      </c>
      <c r="CC48">
        <v>0</v>
      </c>
      <c r="CD48">
        <v>0</v>
      </c>
      <c r="CE48">
        <v>0</v>
      </c>
      <c r="CF48" s="1" t="s">
        <v>269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 s="1" t="s">
        <v>577</v>
      </c>
      <c r="CQ48">
        <v>0</v>
      </c>
      <c r="CR48">
        <v>0</v>
      </c>
      <c r="CS48">
        <v>0</v>
      </c>
      <c r="CT48" s="1" t="s">
        <v>578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 s="1" t="s">
        <v>579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 s="1" t="s">
        <v>580</v>
      </c>
      <c r="DN48">
        <v>0</v>
      </c>
      <c r="DO48">
        <v>0</v>
      </c>
      <c r="DP48">
        <v>0</v>
      </c>
      <c r="DQ48" s="1" t="s">
        <v>581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 s="1" t="s">
        <v>269</v>
      </c>
      <c r="GW48">
        <v>0</v>
      </c>
      <c r="GX48">
        <v>0</v>
      </c>
      <c r="GY48">
        <v>0</v>
      </c>
      <c r="GZ48" s="1" t="s">
        <v>269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47</v>
      </c>
      <c r="IC48" s="1">
        <v>104.999541187311</v>
      </c>
      <c r="ID48" s="1">
        <v>86.778021682644905</v>
      </c>
      <c r="IE48" s="1">
        <v>66.040961618049195</v>
      </c>
      <c r="IF48" s="1">
        <v>77.347705045984597</v>
      </c>
      <c r="IG48" s="1">
        <v>22.6522949540153</v>
      </c>
      <c r="IH48" s="1">
        <v>22.6522949540153</v>
      </c>
      <c r="II48" s="1">
        <v>2.2136565249703102</v>
      </c>
      <c r="IJ48" s="1">
        <v>5.5992429746240999</v>
      </c>
      <c r="IK48" s="1">
        <v>17.058165574199599</v>
      </c>
      <c r="IL48">
        <v>298475520</v>
      </c>
      <c r="IM48">
        <v>8938292</v>
      </c>
      <c r="IN48">
        <v>8728</v>
      </c>
      <c r="IO48">
        <v>9152811008</v>
      </c>
      <c r="IP48" s="1">
        <v>0</v>
      </c>
      <c r="IQ48">
        <v>12156596224</v>
      </c>
      <c r="IR48" s="1">
        <v>44.488846218327197</v>
      </c>
      <c r="IS48">
        <v>0</v>
      </c>
      <c r="IT48">
        <v>0</v>
      </c>
      <c r="IU48" s="1">
        <v>22.3969785655039</v>
      </c>
      <c r="IV48">
        <v>0</v>
      </c>
      <c r="IW48">
        <v>0</v>
      </c>
      <c r="IX48" s="1">
        <v>49.481696830764598</v>
      </c>
      <c r="IY48">
        <v>0</v>
      </c>
      <c r="IZ48" s="1">
        <v>0</v>
      </c>
      <c r="JA48" s="1">
        <v>18.7784335372348</v>
      </c>
      <c r="JB48" s="1">
        <v>22.6522949540153</v>
      </c>
      <c r="JC48" s="1">
        <v>5.5992429746240999</v>
      </c>
      <c r="JD48" s="1">
        <v>17.058165574199599</v>
      </c>
      <c r="JE48">
        <v>100</v>
      </c>
      <c r="JF48">
        <v>100</v>
      </c>
      <c r="JG48">
        <v>100</v>
      </c>
      <c r="JH48">
        <v>100</v>
      </c>
    </row>
    <row r="49" spans="1:268" x14ac:dyDescent="0.25">
      <c r="A49" s="1" t="s">
        <v>582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 t="s">
        <v>269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 s="1" t="s">
        <v>583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 s="1" t="s">
        <v>269</v>
      </c>
      <c r="CC49">
        <v>0</v>
      </c>
      <c r="CD49">
        <v>0</v>
      </c>
      <c r="CE49">
        <v>0</v>
      </c>
      <c r="CF49" s="1" t="s">
        <v>269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 s="1" t="s">
        <v>584</v>
      </c>
      <c r="CQ49">
        <v>0</v>
      </c>
      <c r="CR49">
        <v>0</v>
      </c>
      <c r="CS49">
        <v>0</v>
      </c>
      <c r="CT49" s="1" t="s">
        <v>585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 s="1" t="s">
        <v>586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 s="1" t="s">
        <v>587</v>
      </c>
      <c r="DN49">
        <v>0</v>
      </c>
      <c r="DO49">
        <v>0</v>
      </c>
      <c r="DP49">
        <v>0</v>
      </c>
      <c r="DQ49" s="1" t="s">
        <v>588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 s="1" t="s">
        <v>269</v>
      </c>
      <c r="GW49">
        <v>0</v>
      </c>
      <c r="GX49">
        <v>0</v>
      </c>
      <c r="GY49">
        <v>0</v>
      </c>
      <c r="GZ49" s="1" t="s">
        <v>269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48</v>
      </c>
      <c r="IC49" s="1">
        <v>104.99960269520101</v>
      </c>
      <c r="ID49" s="1">
        <v>86.553995127938194</v>
      </c>
      <c r="IE49" s="1">
        <v>64.970921248515097</v>
      </c>
      <c r="IF49" s="1">
        <v>76.568375346668205</v>
      </c>
      <c r="IG49" s="1">
        <v>23.431624653331699</v>
      </c>
      <c r="IH49" s="1">
        <v>23.431624653331699</v>
      </c>
      <c r="II49" s="1">
        <v>2.6043665083900698</v>
      </c>
      <c r="IJ49" s="1">
        <v>6.1202629615112398</v>
      </c>
      <c r="IK49" s="1">
        <v>17.3190356139994</v>
      </c>
      <c r="IL49">
        <v>298475520</v>
      </c>
      <c r="IM49">
        <v>8938248</v>
      </c>
      <c r="IN49">
        <v>8728</v>
      </c>
      <c r="IO49">
        <v>9152765952</v>
      </c>
      <c r="IP49" s="1">
        <v>0</v>
      </c>
      <c r="IQ49">
        <v>12156366848</v>
      </c>
      <c r="IR49" s="1">
        <v>44.488006794007397</v>
      </c>
      <c r="IS49">
        <v>0</v>
      </c>
      <c r="IT49">
        <v>0</v>
      </c>
      <c r="IU49" s="1">
        <v>18.751438860408498</v>
      </c>
      <c r="IV49">
        <v>0</v>
      </c>
      <c r="IW49">
        <v>0</v>
      </c>
      <c r="IX49" s="1">
        <v>54.691696676191597</v>
      </c>
      <c r="IY49">
        <v>0</v>
      </c>
      <c r="IZ49" s="1">
        <v>0</v>
      </c>
      <c r="JA49" s="1">
        <v>19.0025514624488</v>
      </c>
      <c r="JB49" s="1">
        <v>23.431624653331699</v>
      </c>
      <c r="JC49" s="1">
        <v>6.1202629615112398</v>
      </c>
      <c r="JD49" s="1">
        <v>17.3190356139994</v>
      </c>
      <c r="JE49">
        <v>100</v>
      </c>
      <c r="JF49">
        <v>100</v>
      </c>
      <c r="JG49">
        <v>100</v>
      </c>
      <c r="JH49">
        <v>100</v>
      </c>
    </row>
    <row r="50" spans="1:268" x14ac:dyDescent="0.25">
      <c r="A50" s="1" t="s">
        <v>589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 t="s">
        <v>269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 s="1" t="s">
        <v>590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 s="1" t="s">
        <v>269</v>
      </c>
      <c r="CC50">
        <v>0</v>
      </c>
      <c r="CD50">
        <v>0</v>
      </c>
      <c r="CE50">
        <v>0</v>
      </c>
      <c r="CF50" s="1" t="s">
        <v>269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 s="1" t="s">
        <v>591</v>
      </c>
      <c r="CQ50">
        <v>0</v>
      </c>
      <c r="CR50">
        <v>0</v>
      </c>
      <c r="CS50">
        <v>0</v>
      </c>
      <c r="CT50" s="1" t="s">
        <v>592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 s="1" t="s">
        <v>269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 s="1" t="s">
        <v>593</v>
      </c>
      <c r="DN50">
        <v>0</v>
      </c>
      <c r="DO50">
        <v>0</v>
      </c>
      <c r="DP50">
        <v>0</v>
      </c>
      <c r="DQ50" s="1" t="s">
        <v>594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 s="1" t="s">
        <v>269</v>
      </c>
      <c r="GW50">
        <v>0</v>
      </c>
      <c r="GX50">
        <v>0</v>
      </c>
      <c r="GY50">
        <v>0</v>
      </c>
      <c r="GZ50" s="1" t="s">
        <v>269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49</v>
      </c>
      <c r="IC50" s="1">
        <v>105.000522014428</v>
      </c>
      <c r="ID50" s="1">
        <v>86.290566122514903</v>
      </c>
      <c r="IE50" s="1">
        <v>64.730987764341805</v>
      </c>
      <c r="IF50" s="1">
        <v>76.2695677620965</v>
      </c>
      <c r="IG50" s="1">
        <v>23.730432237903401</v>
      </c>
      <c r="IH50" s="1">
        <v>23.730432237903401</v>
      </c>
      <c r="II50" s="1">
        <v>2.0895771989615501</v>
      </c>
      <c r="IJ50" s="1">
        <v>5.8769342004176002</v>
      </c>
      <c r="IK50" s="1">
        <v>17.630809287899801</v>
      </c>
      <c r="IL50">
        <v>298475520</v>
      </c>
      <c r="IM50">
        <v>8938468</v>
      </c>
      <c r="IN50">
        <v>8728</v>
      </c>
      <c r="IO50">
        <v>9152991232</v>
      </c>
      <c r="IP50" s="1">
        <v>0</v>
      </c>
      <c r="IQ50">
        <v>12157423616</v>
      </c>
      <c r="IR50" s="1">
        <v>44.491874180848598</v>
      </c>
      <c r="IS50">
        <v>0</v>
      </c>
      <c r="IT50">
        <v>0</v>
      </c>
      <c r="IU50" s="1">
        <v>22.985349188577</v>
      </c>
      <c r="IV50">
        <v>0</v>
      </c>
      <c r="IW50">
        <v>0</v>
      </c>
      <c r="IX50" s="1">
        <v>53.806612873259901</v>
      </c>
      <c r="IY50">
        <v>0</v>
      </c>
      <c r="IZ50" s="1">
        <v>0</v>
      </c>
      <c r="JA50" s="1">
        <v>19.279682953967999</v>
      </c>
      <c r="JB50" s="1">
        <v>23.730432237903401</v>
      </c>
      <c r="JC50" s="1">
        <v>5.8769342004176002</v>
      </c>
      <c r="JD50" s="1">
        <v>17.630809287899801</v>
      </c>
      <c r="JE50">
        <v>100</v>
      </c>
      <c r="JF50">
        <v>100</v>
      </c>
      <c r="JG50">
        <v>100</v>
      </c>
      <c r="JH50">
        <v>100</v>
      </c>
    </row>
    <row r="51" spans="1:268" x14ac:dyDescent="0.25">
      <c r="A51" s="1" t="s">
        <v>595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" t="s">
        <v>269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 s="1" t="s">
        <v>596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 s="1" t="s">
        <v>269</v>
      </c>
      <c r="CC51">
        <v>0</v>
      </c>
      <c r="CD51">
        <v>0</v>
      </c>
      <c r="CE51">
        <v>0</v>
      </c>
      <c r="CF51" s="1" t="s">
        <v>269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 s="1" t="s">
        <v>597</v>
      </c>
      <c r="CQ51">
        <v>0</v>
      </c>
      <c r="CR51">
        <v>0</v>
      </c>
      <c r="CS51">
        <v>0</v>
      </c>
      <c r="CT51" s="1" t="s">
        <v>598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 s="1" t="s">
        <v>269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 s="1" t="s">
        <v>599</v>
      </c>
      <c r="DN51">
        <v>0</v>
      </c>
      <c r="DO51">
        <v>0</v>
      </c>
      <c r="DP51">
        <v>0</v>
      </c>
      <c r="DQ51" s="1" t="s">
        <v>600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 s="1" t="s">
        <v>269</v>
      </c>
      <c r="GW51">
        <v>0</v>
      </c>
      <c r="GX51">
        <v>0</v>
      </c>
      <c r="GY51">
        <v>0</v>
      </c>
      <c r="GZ51" s="1" t="s">
        <v>269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50</v>
      </c>
      <c r="IC51" s="1">
        <v>104.99788827496801</v>
      </c>
      <c r="ID51" s="1">
        <v>87.005054850106404</v>
      </c>
      <c r="IE51" s="1">
        <v>65.093968476097302</v>
      </c>
      <c r="IF51" s="1">
        <v>76.481516144282196</v>
      </c>
      <c r="IG51" s="1">
        <v>23.518487168622499</v>
      </c>
      <c r="IH51" s="1">
        <v>23.518483855717601</v>
      </c>
      <c r="II51" s="1">
        <v>2.4587949176063901</v>
      </c>
      <c r="IJ51" s="1">
        <v>6.4705173001548104</v>
      </c>
      <c r="IK51" s="1">
        <v>16.952753669953101</v>
      </c>
      <c r="IL51">
        <v>298737664</v>
      </c>
      <c r="IM51">
        <v>8940116</v>
      </c>
      <c r="IN51">
        <v>8730</v>
      </c>
      <c r="IO51">
        <v>9154678784</v>
      </c>
      <c r="IP51" s="1">
        <v>0.33128414214368901</v>
      </c>
      <c r="IQ51">
        <v>12157259776</v>
      </c>
      <c r="IR51" s="1">
        <v>44.491274595375003</v>
      </c>
      <c r="IS51">
        <v>0</v>
      </c>
      <c r="IT51">
        <v>0</v>
      </c>
      <c r="IU51" s="1">
        <v>25.882069200619199</v>
      </c>
      <c r="IV51">
        <v>0</v>
      </c>
      <c r="IW51">
        <v>0</v>
      </c>
      <c r="IX51" s="1">
        <v>47.623007329139398</v>
      </c>
      <c r="IY51">
        <v>0</v>
      </c>
      <c r="IZ51" s="1">
        <v>0</v>
      </c>
      <c r="JA51" s="1">
        <v>18.5431567146452</v>
      </c>
      <c r="JB51" s="1">
        <v>23.518483855717601</v>
      </c>
      <c r="JC51" s="1">
        <v>6.4705173001548104</v>
      </c>
      <c r="JD51" s="1">
        <v>16.952753669953101</v>
      </c>
      <c r="JE51">
        <v>100</v>
      </c>
      <c r="JF51">
        <v>100</v>
      </c>
      <c r="JG51">
        <v>100</v>
      </c>
      <c r="JH51">
        <v>100</v>
      </c>
    </row>
    <row r="52" spans="1:268" x14ac:dyDescent="0.25">
      <c r="A52" s="1" t="s">
        <v>601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 t="s">
        <v>269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 s="1" t="s">
        <v>602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 s="1" t="s">
        <v>269</v>
      </c>
      <c r="CC52">
        <v>0</v>
      </c>
      <c r="CD52">
        <v>0</v>
      </c>
      <c r="CE52">
        <v>0</v>
      </c>
      <c r="CF52" s="1" t="s">
        <v>603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 s="1" t="s">
        <v>604</v>
      </c>
      <c r="CQ52">
        <v>0</v>
      </c>
      <c r="CR52">
        <v>0</v>
      </c>
      <c r="CS52">
        <v>0</v>
      </c>
      <c r="CT52" s="1" t="s">
        <v>605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 s="1" t="s">
        <v>606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 s="1" t="s">
        <v>607</v>
      </c>
      <c r="DN52">
        <v>0</v>
      </c>
      <c r="DO52">
        <v>0</v>
      </c>
      <c r="DP52">
        <v>0</v>
      </c>
      <c r="DQ52" s="1" t="s">
        <v>608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 s="1" t="s">
        <v>269</v>
      </c>
      <c r="GW52">
        <v>0</v>
      </c>
      <c r="GX52">
        <v>0</v>
      </c>
      <c r="GY52">
        <v>0</v>
      </c>
      <c r="GZ52" s="1" t="s">
        <v>269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51</v>
      </c>
      <c r="IC52" s="1">
        <v>105.000257495157</v>
      </c>
      <c r="ID52" s="1">
        <v>86.494080133523696</v>
      </c>
      <c r="IE52" s="1">
        <v>65.100682723652696</v>
      </c>
      <c r="IF52" s="1">
        <v>76.371934551905198</v>
      </c>
      <c r="IG52" s="1">
        <v>23.628065448094699</v>
      </c>
      <c r="IH52" s="1">
        <v>23.628065448094699</v>
      </c>
      <c r="II52" s="1">
        <v>2.6154772106816799</v>
      </c>
      <c r="IJ52" s="1">
        <v>5.8848253979392</v>
      </c>
      <c r="IK52" s="1">
        <v>17.654472846006701</v>
      </c>
      <c r="IL52">
        <v>298737664</v>
      </c>
      <c r="IM52">
        <v>8939364</v>
      </c>
      <c r="IN52">
        <v>8729</v>
      </c>
      <c r="IO52">
        <v>9153908736</v>
      </c>
      <c r="IP52" s="1">
        <v>0</v>
      </c>
      <c r="IQ52">
        <v>12158423040</v>
      </c>
      <c r="IR52" s="1">
        <v>44.495531717430602</v>
      </c>
      <c r="IS52">
        <v>0</v>
      </c>
      <c r="IT52">
        <v>0</v>
      </c>
      <c r="IU52" s="1">
        <v>21.970008569726101</v>
      </c>
      <c r="IV52">
        <v>0</v>
      </c>
      <c r="IW52">
        <v>0</v>
      </c>
      <c r="IX52" s="1">
        <v>54.401925982179002</v>
      </c>
      <c r="IY52">
        <v>0</v>
      </c>
      <c r="IZ52" s="1">
        <v>0</v>
      </c>
      <c r="JA52" s="1">
        <v>19.064952417899399</v>
      </c>
      <c r="JB52" s="1">
        <v>23.497293261466101</v>
      </c>
      <c r="JC52" s="1">
        <v>5.8848253979392</v>
      </c>
      <c r="JD52" s="1">
        <v>17.785245032635402</v>
      </c>
      <c r="JE52">
        <v>100</v>
      </c>
      <c r="JF52">
        <v>100</v>
      </c>
      <c r="JG52">
        <v>100</v>
      </c>
      <c r="JH52">
        <v>100</v>
      </c>
    </row>
    <row r="53" spans="1:268" x14ac:dyDescent="0.25">
      <c r="A53" s="1" t="s">
        <v>609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" t="s">
        <v>269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 s="1" t="s">
        <v>610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 s="1" t="s">
        <v>269</v>
      </c>
      <c r="CC53">
        <v>0</v>
      </c>
      <c r="CD53">
        <v>0</v>
      </c>
      <c r="CE53">
        <v>0</v>
      </c>
      <c r="CF53" s="1" t="s">
        <v>269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 s="1" t="s">
        <v>611</v>
      </c>
      <c r="CQ53">
        <v>0</v>
      </c>
      <c r="CR53">
        <v>0</v>
      </c>
      <c r="CS53">
        <v>0</v>
      </c>
      <c r="CT53" s="1" t="s">
        <v>612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 s="1" t="s">
        <v>269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 s="1" t="s">
        <v>613</v>
      </c>
      <c r="DN53">
        <v>0</v>
      </c>
      <c r="DO53">
        <v>0</v>
      </c>
      <c r="DP53">
        <v>0</v>
      </c>
      <c r="DQ53" s="1" t="s">
        <v>614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 s="1" t="s">
        <v>269</v>
      </c>
      <c r="GW53">
        <v>0</v>
      </c>
      <c r="GX53">
        <v>0</v>
      </c>
      <c r="GY53">
        <v>0</v>
      </c>
      <c r="GZ53" s="1" t="s">
        <v>269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52</v>
      </c>
      <c r="IC53" s="1">
        <v>105.00184408250099</v>
      </c>
      <c r="ID53" s="1">
        <v>86.817912613334101</v>
      </c>
      <c r="IE53" s="1">
        <v>67.0907882283893</v>
      </c>
      <c r="IF53" s="1">
        <v>77.584720383037606</v>
      </c>
      <c r="IG53" s="1">
        <v>22.415279616962302</v>
      </c>
      <c r="IH53" s="1">
        <v>22.415279616962302</v>
      </c>
      <c r="II53" s="1">
        <v>2.8735081623347201</v>
      </c>
      <c r="IJ53" s="1">
        <v>7.70622476349293</v>
      </c>
      <c r="IK53" s="1">
        <v>15.0206091767086</v>
      </c>
      <c r="IL53">
        <v>298668032</v>
      </c>
      <c r="IM53">
        <v>8948484</v>
      </c>
      <c r="IN53">
        <v>8738</v>
      </c>
      <c r="IO53">
        <v>9163247616</v>
      </c>
      <c r="IP53" s="1">
        <v>0</v>
      </c>
      <c r="IQ53">
        <v>12147093504</v>
      </c>
      <c r="IR53" s="1">
        <v>44.454069632211201</v>
      </c>
      <c r="IS53">
        <v>0</v>
      </c>
      <c r="IT53">
        <v>0</v>
      </c>
      <c r="IU53" s="1">
        <v>22.4656092691624</v>
      </c>
      <c r="IV53">
        <v>0</v>
      </c>
      <c r="IW53">
        <v>0</v>
      </c>
      <c r="IX53" s="1">
        <v>44.408762508809403</v>
      </c>
      <c r="IY53">
        <v>0</v>
      </c>
      <c r="IZ53" s="1">
        <v>0</v>
      </c>
      <c r="JA53" s="1">
        <v>18.742201403338601</v>
      </c>
      <c r="JB53" s="1">
        <v>22.545891952481799</v>
      </c>
      <c r="JC53" s="1">
        <v>7.70622476349293</v>
      </c>
      <c r="JD53" s="1">
        <v>14.889996841188999</v>
      </c>
      <c r="JE53">
        <v>100</v>
      </c>
      <c r="JF53">
        <v>100</v>
      </c>
      <c r="JG53">
        <v>100</v>
      </c>
      <c r="JH53">
        <v>100</v>
      </c>
    </row>
    <row r="54" spans="1:268" x14ac:dyDescent="0.25">
      <c r="A54" s="1" t="s">
        <v>615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" t="s">
        <v>269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 s="1" t="s">
        <v>616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 s="1" t="s">
        <v>269</v>
      </c>
      <c r="CC54">
        <v>0</v>
      </c>
      <c r="CD54">
        <v>0</v>
      </c>
      <c r="CE54">
        <v>0</v>
      </c>
      <c r="CF54" s="1" t="s">
        <v>269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 s="1" t="s">
        <v>617</v>
      </c>
      <c r="CQ54">
        <v>0</v>
      </c>
      <c r="CR54">
        <v>0</v>
      </c>
      <c r="CS54">
        <v>0</v>
      </c>
      <c r="CT54" s="1" t="s">
        <v>618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 s="1" t="s">
        <v>619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 s="1" t="s">
        <v>620</v>
      </c>
      <c r="DN54">
        <v>0</v>
      </c>
      <c r="DO54">
        <v>0</v>
      </c>
      <c r="DP54">
        <v>0</v>
      </c>
      <c r="DQ54" s="1" t="s">
        <v>621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 s="1" t="s">
        <v>269</v>
      </c>
      <c r="GW54">
        <v>0</v>
      </c>
      <c r="GX54">
        <v>0</v>
      </c>
      <c r="GY54">
        <v>0</v>
      </c>
      <c r="GZ54" s="1" t="s">
        <v>269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53</v>
      </c>
      <c r="IC54" s="1">
        <v>105.00044066287499</v>
      </c>
      <c r="ID54" s="1">
        <v>86.3675929753161</v>
      </c>
      <c r="IE54" s="1">
        <v>67.515575551386803</v>
      </c>
      <c r="IF54" s="1">
        <v>78.142589845223995</v>
      </c>
      <c r="IG54" s="1">
        <v>21.857410154775899</v>
      </c>
      <c r="IH54" s="1">
        <v>21.857410154775899</v>
      </c>
      <c r="II54" s="1">
        <v>2.32875267750667</v>
      </c>
      <c r="IJ54" s="1">
        <v>6.0806336472693401</v>
      </c>
      <c r="IK54" s="1">
        <v>15.6543946547967</v>
      </c>
      <c r="IL54">
        <v>298926080</v>
      </c>
      <c r="IM54">
        <v>8946380</v>
      </c>
      <c r="IN54">
        <v>8736</v>
      </c>
      <c r="IO54">
        <v>9161093120</v>
      </c>
      <c r="IP54" s="1">
        <v>0</v>
      </c>
      <c r="IQ54">
        <v>12146987008</v>
      </c>
      <c r="IR54" s="1">
        <v>44.453679873713597</v>
      </c>
      <c r="IS54">
        <v>0</v>
      </c>
      <c r="IT54">
        <v>0</v>
      </c>
      <c r="IU54" s="1">
        <v>23.287526775066699</v>
      </c>
      <c r="IV54">
        <v>0</v>
      </c>
      <c r="IW54">
        <v>0</v>
      </c>
      <c r="IX54" s="1">
        <v>46.057552955132003</v>
      </c>
      <c r="IY54">
        <v>0</v>
      </c>
      <c r="IZ54" s="1">
        <v>0</v>
      </c>
      <c r="JA54" s="1">
        <v>19.206836691252501</v>
      </c>
      <c r="JB54" s="1">
        <v>21.857410154775899</v>
      </c>
      <c r="JC54" s="1">
        <v>6.0806336472693401</v>
      </c>
      <c r="JD54" s="1">
        <v>15.6543946547967</v>
      </c>
      <c r="JE54">
        <v>100</v>
      </c>
      <c r="JF54">
        <v>100</v>
      </c>
      <c r="JG54">
        <v>100</v>
      </c>
      <c r="JH54">
        <v>100</v>
      </c>
    </row>
    <row r="55" spans="1:268" x14ac:dyDescent="0.25">
      <c r="A55" s="1" t="s">
        <v>622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" t="s">
        <v>269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 s="1" t="s">
        <v>623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 s="1" t="s">
        <v>269</v>
      </c>
      <c r="CC55">
        <v>0</v>
      </c>
      <c r="CD55">
        <v>0</v>
      </c>
      <c r="CE55">
        <v>0</v>
      </c>
      <c r="CF55" s="1" t="s">
        <v>269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 s="1" t="s">
        <v>624</v>
      </c>
      <c r="CQ55">
        <v>0</v>
      </c>
      <c r="CR55">
        <v>0</v>
      </c>
      <c r="CS55">
        <v>0</v>
      </c>
      <c r="CT55" s="1" t="s">
        <v>625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 s="1" t="s">
        <v>626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 s="1" t="s">
        <v>627</v>
      </c>
      <c r="DN55">
        <v>0</v>
      </c>
      <c r="DO55">
        <v>0</v>
      </c>
      <c r="DP55">
        <v>0</v>
      </c>
      <c r="DQ55" s="1" t="s">
        <v>628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 s="1" t="s">
        <v>269</v>
      </c>
      <c r="GW55">
        <v>0</v>
      </c>
      <c r="GX55">
        <v>0</v>
      </c>
      <c r="GY55">
        <v>0</v>
      </c>
      <c r="GZ55" s="1" t="s">
        <v>269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54</v>
      </c>
      <c r="IC55" s="1">
        <v>105.000059986802</v>
      </c>
      <c r="ID55" s="1">
        <v>86.825209374963293</v>
      </c>
      <c r="IE55" s="1">
        <v>66.083675846700501</v>
      </c>
      <c r="IF55" s="1">
        <v>76.564623392222003</v>
      </c>
      <c r="IG55" s="1">
        <v>23.435376607777901</v>
      </c>
      <c r="IH55" s="1">
        <v>23.435376607777901</v>
      </c>
      <c r="II55" s="1">
        <v>1.95318083488182</v>
      </c>
      <c r="IJ55" s="1">
        <v>7.0314450054081501</v>
      </c>
      <c r="IK55" s="1">
        <v>16.406705012619</v>
      </c>
      <c r="IL55">
        <v>298921984</v>
      </c>
      <c r="IM55">
        <v>8947344</v>
      </c>
      <c r="IN55">
        <v>8737</v>
      </c>
      <c r="IO55">
        <v>9162080256</v>
      </c>
      <c r="IP55" s="1">
        <v>0</v>
      </c>
      <c r="IQ55">
        <v>12145111040</v>
      </c>
      <c r="IR55" s="1">
        <v>44.446814512937898</v>
      </c>
      <c r="IS55">
        <v>0</v>
      </c>
      <c r="IT55">
        <v>0</v>
      </c>
      <c r="IU55" s="1">
        <v>20.306295073102099</v>
      </c>
      <c r="IV55">
        <v>0</v>
      </c>
      <c r="IW55">
        <v>0</v>
      </c>
      <c r="IX55" s="1">
        <v>51.0260747990772</v>
      </c>
      <c r="IY55">
        <v>0</v>
      </c>
      <c r="IZ55" s="1">
        <v>0</v>
      </c>
      <c r="JA55" s="1">
        <v>18.715901044504101</v>
      </c>
      <c r="JB55" s="1">
        <v>23.4608878013841</v>
      </c>
      <c r="JC55" s="1">
        <v>7.0291021406891998</v>
      </c>
      <c r="JD55" s="1">
        <v>16.4012383282748</v>
      </c>
      <c r="JE55">
        <v>100</v>
      </c>
      <c r="JF55">
        <v>100</v>
      </c>
      <c r="JG55">
        <v>100</v>
      </c>
      <c r="JH55">
        <v>100</v>
      </c>
    </row>
    <row r="56" spans="1:268" x14ac:dyDescent="0.25">
      <c r="A56" s="1" t="s">
        <v>629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" t="s">
        <v>269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 s="1" t="s">
        <v>630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 s="1" t="s">
        <v>269</v>
      </c>
      <c r="CC56">
        <v>0</v>
      </c>
      <c r="CD56">
        <v>0</v>
      </c>
      <c r="CE56">
        <v>0</v>
      </c>
      <c r="CF56" s="1" t="s">
        <v>269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 s="1" t="s">
        <v>631</v>
      </c>
      <c r="CQ56">
        <v>0</v>
      </c>
      <c r="CR56">
        <v>0</v>
      </c>
      <c r="CS56">
        <v>0</v>
      </c>
      <c r="CT56" s="1" t="s">
        <v>632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 s="1" t="s">
        <v>633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 s="1" t="s">
        <v>634</v>
      </c>
      <c r="DN56">
        <v>0</v>
      </c>
      <c r="DO56">
        <v>0</v>
      </c>
      <c r="DP56">
        <v>0</v>
      </c>
      <c r="DQ56" s="1" t="s">
        <v>635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 s="1" t="s">
        <v>269</v>
      </c>
      <c r="GW56">
        <v>0</v>
      </c>
      <c r="GX56">
        <v>0</v>
      </c>
      <c r="GY56">
        <v>0</v>
      </c>
      <c r="GZ56" s="1" t="s">
        <v>269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55</v>
      </c>
      <c r="IC56" s="1">
        <v>105.00035841293101</v>
      </c>
      <c r="ID56" s="1">
        <v>86.2426267381869</v>
      </c>
      <c r="IE56" s="1">
        <v>66.0081926908952</v>
      </c>
      <c r="IF56" s="1">
        <v>78.254053723608394</v>
      </c>
      <c r="IG56" s="1">
        <v>21.745942943107298</v>
      </c>
      <c r="IH56" s="1">
        <v>21.7459462763915</v>
      </c>
      <c r="II56" s="1">
        <v>2.8645411290940301</v>
      </c>
      <c r="IJ56" s="1">
        <v>5.9894950881057003</v>
      </c>
      <c r="IK56" s="1">
        <v>15.754974543375001</v>
      </c>
      <c r="IL56">
        <v>298921984</v>
      </c>
      <c r="IM56">
        <v>8947560</v>
      </c>
      <c r="IN56">
        <v>8737</v>
      </c>
      <c r="IO56">
        <v>9162301440</v>
      </c>
      <c r="IP56" s="1">
        <v>0</v>
      </c>
      <c r="IQ56">
        <v>12135772160</v>
      </c>
      <c r="IR56" s="1">
        <v>44.412637512295603</v>
      </c>
      <c r="IS56">
        <v>0</v>
      </c>
      <c r="IT56">
        <v>0</v>
      </c>
      <c r="IU56" s="1">
        <v>23.9659680919018</v>
      </c>
      <c r="IV56">
        <v>0</v>
      </c>
      <c r="IW56">
        <v>0</v>
      </c>
      <c r="IX56" s="1">
        <v>45.326939652075097</v>
      </c>
      <c r="IY56">
        <v>0</v>
      </c>
      <c r="IZ56" s="1">
        <v>0</v>
      </c>
      <c r="JA56" s="1">
        <v>19.364538896607801</v>
      </c>
      <c r="JB56" s="1">
        <v>21.7198558887576</v>
      </c>
      <c r="JC56" s="1">
        <v>5.99149202297545</v>
      </c>
      <c r="JD56" s="1">
        <v>15.760227349759299</v>
      </c>
      <c r="JE56">
        <v>100</v>
      </c>
      <c r="JF56">
        <v>100</v>
      </c>
      <c r="JG56">
        <v>100</v>
      </c>
      <c r="JH56">
        <v>100</v>
      </c>
    </row>
    <row r="57" spans="1:268" x14ac:dyDescent="0.25">
      <c r="A57" s="1" t="s">
        <v>636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" t="s">
        <v>269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 s="1" t="s">
        <v>637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 s="1" t="s">
        <v>269</v>
      </c>
      <c r="CC57">
        <v>0</v>
      </c>
      <c r="CD57">
        <v>0</v>
      </c>
      <c r="CE57">
        <v>0</v>
      </c>
      <c r="CF57" s="1" t="s">
        <v>269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 s="1" t="s">
        <v>638</v>
      </c>
      <c r="CQ57">
        <v>0</v>
      </c>
      <c r="CR57">
        <v>0</v>
      </c>
      <c r="CS57">
        <v>0</v>
      </c>
      <c r="CT57" s="1" t="s">
        <v>639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 s="1" t="s">
        <v>640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 s="1" t="s">
        <v>641</v>
      </c>
      <c r="DN57">
        <v>0</v>
      </c>
      <c r="DO57">
        <v>0</v>
      </c>
      <c r="DP57">
        <v>0</v>
      </c>
      <c r="DQ57" s="1" t="s">
        <v>642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 s="1" t="s">
        <v>269</v>
      </c>
      <c r="GW57">
        <v>0</v>
      </c>
      <c r="GX57">
        <v>0</v>
      </c>
      <c r="GY57">
        <v>0</v>
      </c>
      <c r="GZ57" s="1" t="s">
        <v>269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56</v>
      </c>
      <c r="IC57" s="1">
        <v>104.999573114518</v>
      </c>
      <c r="ID57" s="1">
        <v>86.264971897460995</v>
      </c>
      <c r="IE57" s="1">
        <v>65.423709002140001</v>
      </c>
      <c r="IF57" s="1">
        <v>78.080106541408895</v>
      </c>
      <c r="IG57" s="1">
        <v>21.919893458591002</v>
      </c>
      <c r="IH57" s="1">
        <v>21.919893458591002</v>
      </c>
      <c r="II57" s="1">
        <v>1.4314669542168901</v>
      </c>
      <c r="IJ57" s="1">
        <v>5.5957393030920297</v>
      </c>
      <c r="IK57" s="1">
        <v>16.266690528502401</v>
      </c>
      <c r="IL57">
        <v>298921984</v>
      </c>
      <c r="IM57">
        <v>8947580</v>
      </c>
      <c r="IN57">
        <v>8737</v>
      </c>
      <c r="IO57">
        <v>9162321920</v>
      </c>
      <c r="IP57" s="1">
        <v>0</v>
      </c>
      <c r="IQ57">
        <v>12135546880</v>
      </c>
      <c r="IR57" s="1">
        <v>44.411813058986198</v>
      </c>
      <c r="IS57">
        <v>0</v>
      </c>
      <c r="IT57">
        <v>0</v>
      </c>
      <c r="IU57" s="1">
        <v>22.903497918813201</v>
      </c>
      <c r="IV57">
        <v>0</v>
      </c>
      <c r="IW57">
        <v>0</v>
      </c>
      <c r="IX57" s="1">
        <v>46.848063924845299</v>
      </c>
      <c r="IY57">
        <v>0</v>
      </c>
      <c r="IZ57" s="1">
        <v>0</v>
      </c>
      <c r="JA57" s="1">
        <v>19.2900788476652</v>
      </c>
      <c r="JB57" s="1">
        <v>21.919893458591002</v>
      </c>
      <c r="JC57" s="1">
        <v>5.5957393030920297</v>
      </c>
      <c r="JD57" s="1">
        <v>16.266690528502401</v>
      </c>
      <c r="JE57">
        <v>100</v>
      </c>
      <c r="JF57">
        <v>100</v>
      </c>
      <c r="JG57">
        <v>100</v>
      </c>
      <c r="JH57">
        <v>100</v>
      </c>
    </row>
    <row r="58" spans="1:268" x14ac:dyDescent="0.25">
      <c r="A58" s="1" t="s">
        <v>643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1" t="s">
        <v>269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 s="1" t="s">
        <v>644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 s="1" t="s">
        <v>269</v>
      </c>
      <c r="CC58">
        <v>0</v>
      </c>
      <c r="CD58">
        <v>0</v>
      </c>
      <c r="CE58">
        <v>0</v>
      </c>
      <c r="CF58" s="1" t="s">
        <v>269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 s="1" t="s">
        <v>645</v>
      </c>
      <c r="CQ58">
        <v>0</v>
      </c>
      <c r="CR58">
        <v>0</v>
      </c>
      <c r="CS58">
        <v>0</v>
      </c>
      <c r="CT58" s="1" t="s">
        <v>646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 s="1" t="s">
        <v>647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 s="1" t="s">
        <v>648</v>
      </c>
      <c r="DN58">
        <v>0</v>
      </c>
      <c r="DO58">
        <v>0</v>
      </c>
      <c r="DP58">
        <v>0</v>
      </c>
      <c r="DQ58" s="1" t="s">
        <v>649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 s="1" t="s">
        <v>269</v>
      </c>
      <c r="GW58">
        <v>0</v>
      </c>
      <c r="GX58">
        <v>0</v>
      </c>
      <c r="GY58">
        <v>0</v>
      </c>
      <c r="GZ58" s="1" t="s">
        <v>269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57</v>
      </c>
      <c r="IC58" s="1">
        <v>105.000381711683</v>
      </c>
      <c r="ID58" s="1">
        <v>86.686494701059701</v>
      </c>
      <c r="IE58" s="1">
        <v>66.267322002266198</v>
      </c>
      <c r="IF58" s="1">
        <v>77.715258713023204</v>
      </c>
      <c r="IG58" s="1">
        <v>22.284744619490201</v>
      </c>
      <c r="IH58" s="1">
        <v>22.284741286976701</v>
      </c>
      <c r="II58" s="1">
        <v>2.4733515555173402</v>
      </c>
      <c r="IJ58" s="1">
        <v>6.6389934742719898</v>
      </c>
      <c r="IK58" s="1">
        <v>15.6211571953299</v>
      </c>
      <c r="IL58">
        <v>299184128</v>
      </c>
      <c r="IM58">
        <v>8947944</v>
      </c>
      <c r="IN58">
        <v>8738</v>
      </c>
      <c r="IO58">
        <v>9162694656</v>
      </c>
      <c r="IP58" s="1">
        <v>0</v>
      </c>
      <c r="IQ58">
        <v>12136173568</v>
      </c>
      <c r="IR58" s="1">
        <v>44.414106510676</v>
      </c>
      <c r="IS58">
        <v>0</v>
      </c>
      <c r="IT58">
        <v>0</v>
      </c>
      <c r="IU58" s="1">
        <v>21.869620073461899</v>
      </c>
      <c r="IV58">
        <v>0</v>
      </c>
      <c r="IW58">
        <v>0</v>
      </c>
      <c r="IX58" s="1">
        <v>44.780650626612498</v>
      </c>
      <c r="IY58">
        <v>0</v>
      </c>
      <c r="IZ58" s="1">
        <v>0.52070523984433104</v>
      </c>
      <c r="JA58" s="1">
        <v>18.872400722755501</v>
      </c>
      <c r="JB58" s="1">
        <v>22.284741286976701</v>
      </c>
      <c r="JC58" s="1">
        <v>6.6389934742719898</v>
      </c>
      <c r="JD58" s="1">
        <v>15.6211571953299</v>
      </c>
      <c r="JE58">
        <v>100</v>
      </c>
      <c r="JF58">
        <v>100</v>
      </c>
      <c r="JG58">
        <v>100</v>
      </c>
      <c r="JH58">
        <v>100</v>
      </c>
    </row>
    <row r="59" spans="1:268" x14ac:dyDescent="0.25">
      <c r="A59" s="1" t="s">
        <v>650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1" t="s">
        <v>269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 s="1" t="s">
        <v>651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 s="1" t="s">
        <v>269</v>
      </c>
      <c r="CC59">
        <v>0</v>
      </c>
      <c r="CD59">
        <v>0</v>
      </c>
      <c r="CE59">
        <v>0</v>
      </c>
      <c r="CF59" s="1" t="s">
        <v>269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 s="1" t="s">
        <v>652</v>
      </c>
      <c r="CQ59">
        <v>0</v>
      </c>
      <c r="CR59">
        <v>0</v>
      </c>
      <c r="CS59">
        <v>0</v>
      </c>
      <c r="CT59" s="1" t="s">
        <v>653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 s="1" t="s">
        <v>269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 s="1" t="s">
        <v>654</v>
      </c>
      <c r="DN59">
        <v>0</v>
      </c>
      <c r="DO59">
        <v>0</v>
      </c>
      <c r="DP59">
        <v>0</v>
      </c>
      <c r="DQ59" s="1" t="s">
        <v>655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 s="1" t="s">
        <v>269</v>
      </c>
      <c r="GW59">
        <v>0</v>
      </c>
      <c r="GX59">
        <v>0</v>
      </c>
      <c r="GY59">
        <v>0</v>
      </c>
      <c r="GZ59" s="1" t="s">
        <v>269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58</v>
      </c>
      <c r="IC59" s="1">
        <v>104.99958694834901</v>
      </c>
      <c r="ID59" s="1">
        <v>86.250898134694694</v>
      </c>
      <c r="IE59" s="1">
        <v>66.134810914082493</v>
      </c>
      <c r="IF59" s="1">
        <v>78.268536816466806</v>
      </c>
      <c r="IG59" s="1">
        <v>21.731459838500399</v>
      </c>
      <c r="IH59" s="1">
        <v>21.731463183533101</v>
      </c>
      <c r="II59" s="1">
        <v>2.8746374737189102</v>
      </c>
      <c r="IJ59" s="1">
        <v>6.7945976651537903</v>
      </c>
      <c r="IK59" s="1">
        <v>15.2878430740796</v>
      </c>
      <c r="IL59">
        <v>299180032</v>
      </c>
      <c r="IM59">
        <v>8948560</v>
      </c>
      <c r="IN59">
        <v>8738</v>
      </c>
      <c r="IO59">
        <v>9163325440</v>
      </c>
      <c r="IP59" s="1">
        <v>0</v>
      </c>
      <c r="IQ59">
        <v>12136153088</v>
      </c>
      <c r="IR59" s="1">
        <v>44.414031562491701</v>
      </c>
      <c r="IS59">
        <v>0</v>
      </c>
      <c r="IT59">
        <v>0</v>
      </c>
      <c r="IU59" s="1">
        <v>21.951777072035298</v>
      </c>
      <c r="IV59">
        <v>0</v>
      </c>
      <c r="IW59">
        <v>0</v>
      </c>
      <c r="IX59" s="1">
        <v>44.948876861786601</v>
      </c>
      <c r="IY59">
        <v>0</v>
      </c>
      <c r="IZ59" s="1">
        <v>0</v>
      </c>
      <c r="JA59" s="1">
        <v>19.3193534158838</v>
      </c>
      <c r="JB59" s="1">
        <v>21.731463183533101</v>
      </c>
      <c r="JC59" s="1">
        <v>6.7945976651537903</v>
      </c>
      <c r="JD59" s="1">
        <v>15.2878430740796</v>
      </c>
      <c r="JE59">
        <v>100</v>
      </c>
      <c r="JF59">
        <v>100</v>
      </c>
      <c r="JG59">
        <v>100</v>
      </c>
      <c r="JH59">
        <v>100</v>
      </c>
    </row>
    <row r="60" spans="1:268" x14ac:dyDescent="0.25">
      <c r="A60" s="1" t="s">
        <v>656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1" t="s">
        <v>269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 s="1" t="s">
        <v>657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 s="1" t="s">
        <v>269</v>
      </c>
      <c r="CC60">
        <v>0</v>
      </c>
      <c r="CD60">
        <v>0</v>
      </c>
      <c r="CE60">
        <v>0</v>
      </c>
      <c r="CF60" s="1" t="s">
        <v>269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 s="1" t="s">
        <v>658</v>
      </c>
      <c r="CQ60">
        <v>0</v>
      </c>
      <c r="CR60">
        <v>0</v>
      </c>
      <c r="CS60">
        <v>0</v>
      </c>
      <c r="CT60" s="1" t="s">
        <v>659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 s="1" t="s">
        <v>660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 s="1" t="s">
        <v>661</v>
      </c>
      <c r="DN60">
        <v>0</v>
      </c>
      <c r="DO60">
        <v>0</v>
      </c>
      <c r="DP60">
        <v>0</v>
      </c>
      <c r="DQ60" s="1" t="s">
        <v>662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 s="1" t="s">
        <v>269</v>
      </c>
      <c r="GW60">
        <v>0</v>
      </c>
      <c r="GX60">
        <v>0</v>
      </c>
      <c r="GY60">
        <v>0</v>
      </c>
      <c r="GZ60" s="1" t="s">
        <v>269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59</v>
      </c>
      <c r="IC60" s="1">
        <v>105.000026058207</v>
      </c>
      <c r="ID60" s="1">
        <v>86.289006265415196</v>
      </c>
      <c r="IE60" s="1">
        <v>64.351126655827201</v>
      </c>
      <c r="IF60" s="1">
        <v>77.7619201665688</v>
      </c>
      <c r="IG60" s="1">
        <v>22.238083179154</v>
      </c>
      <c r="IH60" s="1">
        <v>22.238079833431101</v>
      </c>
      <c r="II60" s="1">
        <v>1.9603828269799199</v>
      </c>
      <c r="IJ60" s="1">
        <v>5.6197672266837904</v>
      </c>
      <c r="IK60" s="1">
        <v>16.4672297986674</v>
      </c>
      <c r="IL60">
        <v>299180032</v>
      </c>
      <c r="IM60">
        <v>8948172</v>
      </c>
      <c r="IN60">
        <v>8738</v>
      </c>
      <c r="IO60">
        <v>9162928128</v>
      </c>
      <c r="IP60" s="1">
        <v>0</v>
      </c>
      <c r="IQ60">
        <v>12135878656</v>
      </c>
      <c r="IR60" s="1">
        <v>44.413027247510101</v>
      </c>
      <c r="IS60">
        <v>0</v>
      </c>
      <c r="IT60">
        <v>0</v>
      </c>
      <c r="IU60" s="1">
        <v>15.160306798773201</v>
      </c>
      <c r="IV60">
        <v>0</v>
      </c>
      <c r="IW60">
        <v>0</v>
      </c>
      <c r="IX60" s="1">
        <v>53.845227595642697</v>
      </c>
      <c r="IY60">
        <v>0</v>
      </c>
      <c r="IZ60" s="1">
        <v>0</v>
      </c>
      <c r="JA60" s="1">
        <v>19.2748935248786</v>
      </c>
      <c r="JB60" s="1">
        <v>22.238079833431101</v>
      </c>
      <c r="JC60" s="1">
        <v>5.6197672266837904</v>
      </c>
      <c r="JD60" s="1">
        <v>16.4672297986674</v>
      </c>
      <c r="JE60">
        <v>100</v>
      </c>
      <c r="JF60">
        <v>100</v>
      </c>
      <c r="JG60">
        <v>100</v>
      </c>
      <c r="JH60">
        <v>100</v>
      </c>
    </row>
    <row r="61" spans="1:268" x14ac:dyDescent="0.25">
      <c r="A61" s="1" t="s">
        <v>663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 t="s">
        <v>269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 s="1" t="s">
        <v>664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 s="1" t="s">
        <v>269</v>
      </c>
      <c r="CC61">
        <v>0</v>
      </c>
      <c r="CD61">
        <v>0</v>
      </c>
      <c r="CE61">
        <v>0</v>
      </c>
      <c r="CF61" s="1" t="s">
        <v>269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 s="1" t="s">
        <v>665</v>
      </c>
      <c r="CQ61">
        <v>0</v>
      </c>
      <c r="CR61">
        <v>0</v>
      </c>
      <c r="CS61">
        <v>0</v>
      </c>
      <c r="CT61" s="1" t="s">
        <v>666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 s="1" t="s">
        <v>667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 s="1" t="s">
        <v>668</v>
      </c>
      <c r="DN61">
        <v>0</v>
      </c>
      <c r="DO61">
        <v>0</v>
      </c>
      <c r="DP61">
        <v>0</v>
      </c>
      <c r="DQ61" s="1" t="s">
        <v>669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 s="1" t="s">
        <v>269</v>
      </c>
      <c r="GW61">
        <v>0</v>
      </c>
      <c r="GX61">
        <v>0</v>
      </c>
      <c r="GY61">
        <v>0</v>
      </c>
      <c r="GZ61" s="1" t="s">
        <v>269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60</v>
      </c>
      <c r="IC61" s="1">
        <v>104.999207425919</v>
      </c>
      <c r="ID61" s="1">
        <v>86.148261941661701</v>
      </c>
      <c r="IE61" s="1">
        <v>65.755421879243897</v>
      </c>
      <c r="IF61" s="1">
        <v>78.144218433225902</v>
      </c>
      <c r="IG61" s="1">
        <v>21.855778238168298</v>
      </c>
      <c r="IH61" s="1">
        <v>21.855781566773999</v>
      </c>
      <c r="II61" s="1">
        <v>2.0803785716480201</v>
      </c>
      <c r="IJ61" s="1">
        <v>6.1111137185189204</v>
      </c>
      <c r="IK61" s="1">
        <v>15.6028392873601</v>
      </c>
      <c r="IL61">
        <v>299180032</v>
      </c>
      <c r="IM61">
        <v>8948828</v>
      </c>
      <c r="IN61">
        <v>8739</v>
      </c>
      <c r="IO61">
        <v>9163599872</v>
      </c>
      <c r="IP61" s="1">
        <v>0</v>
      </c>
      <c r="IQ61">
        <v>12135473152</v>
      </c>
      <c r="IR61" s="1">
        <v>44.411543231553203</v>
      </c>
      <c r="IS61">
        <v>0</v>
      </c>
      <c r="IT61">
        <v>0</v>
      </c>
      <c r="IU61" s="1">
        <v>18.723407144832098</v>
      </c>
      <c r="IV61">
        <v>0</v>
      </c>
      <c r="IW61">
        <v>0</v>
      </c>
      <c r="IX61" s="1">
        <v>48.368801790816399</v>
      </c>
      <c r="IY61">
        <v>0</v>
      </c>
      <c r="IZ61" s="1">
        <v>0</v>
      </c>
      <c r="JA61" s="1">
        <v>19.4133006224592</v>
      </c>
      <c r="JB61" s="1">
        <v>21.855781566773999</v>
      </c>
      <c r="JC61" s="1">
        <v>6.1111137185189204</v>
      </c>
      <c r="JD61" s="1">
        <v>15.6028392873601</v>
      </c>
      <c r="JE61">
        <v>100</v>
      </c>
      <c r="JF61">
        <v>100</v>
      </c>
      <c r="JG61">
        <v>100</v>
      </c>
      <c r="JH61">
        <v>100</v>
      </c>
    </row>
    <row r="62" spans="1:268" x14ac:dyDescent="0.25">
      <c r="A62" s="1" t="s">
        <v>670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 t="s">
        <v>269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 s="1" t="s">
        <v>671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 s="1" t="s">
        <v>269</v>
      </c>
      <c r="CC62">
        <v>0</v>
      </c>
      <c r="CD62">
        <v>0</v>
      </c>
      <c r="CE62">
        <v>0</v>
      </c>
      <c r="CF62" s="1" t="s">
        <v>269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 s="1" t="s">
        <v>672</v>
      </c>
      <c r="CQ62">
        <v>0</v>
      </c>
      <c r="CR62">
        <v>0</v>
      </c>
      <c r="CS62">
        <v>0</v>
      </c>
      <c r="CT62" s="1" t="s">
        <v>673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 s="1" t="s">
        <v>674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 s="1" t="s">
        <v>675</v>
      </c>
      <c r="DN62">
        <v>0</v>
      </c>
      <c r="DO62">
        <v>0</v>
      </c>
      <c r="DP62">
        <v>0</v>
      </c>
      <c r="DQ62" s="1" t="s">
        <v>676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 s="1" t="s">
        <v>677</v>
      </c>
      <c r="GW62">
        <v>0</v>
      </c>
      <c r="GX62">
        <v>0</v>
      </c>
      <c r="GY62">
        <v>0</v>
      </c>
      <c r="GZ62" s="1" t="s">
        <v>678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61</v>
      </c>
      <c r="IC62" s="1">
        <v>104.998500982774</v>
      </c>
      <c r="ID62" s="1">
        <v>101.405391724311</v>
      </c>
      <c r="IE62" s="1">
        <v>27.212747486724499</v>
      </c>
      <c r="IF62" s="1">
        <v>20.680243741084698</v>
      </c>
      <c r="IG62" s="1">
        <v>78.838820357959705</v>
      </c>
      <c r="IH62" s="1">
        <v>79.319756258915206</v>
      </c>
      <c r="II62" s="1">
        <v>2.28444706853332</v>
      </c>
      <c r="IJ62" s="1">
        <v>20.800476177328701</v>
      </c>
      <c r="IK62" s="1">
        <v>58.193244015610702</v>
      </c>
      <c r="IL62">
        <v>299790336</v>
      </c>
      <c r="IM62">
        <v>8814636</v>
      </c>
      <c r="IN62">
        <v>8608</v>
      </c>
      <c r="IO62">
        <v>9026187264</v>
      </c>
      <c r="IP62" s="1">
        <v>7.3862658173035403</v>
      </c>
      <c r="IQ62">
        <v>12308074496</v>
      </c>
      <c r="IR62" s="1">
        <v>45.043203175310701</v>
      </c>
      <c r="IS62">
        <v>0</v>
      </c>
      <c r="IT62">
        <v>0</v>
      </c>
      <c r="IU62" s="1">
        <v>81.733960627570298</v>
      </c>
      <c r="IV62">
        <v>0</v>
      </c>
      <c r="IW62">
        <v>0</v>
      </c>
      <c r="IX62" s="1">
        <v>121.639364933972</v>
      </c>
      <c r="IY62">
        <v>0</v>
      </c>
      <c r="IZ62" s="1">
        <v>0</v>
      </c>
      <c r="JA62" s="1">
        <v>3.71681589659608</v>
      </c>
      <c r="JB62" s="1">
        <v>79.326115841261597</v>
      </c>
      <c r="JC62" s="1">
        <v>20.794079621139598</v>
      </c>
      <c r="JD62" s="1">
        <v>58.175348446682399</v>
      </c>
      <c r="JE62">
        <v>100</v>
      </c>
      <c r="JF62">
        <v>100</v>
      </c>
      <c r="JG62">
        <v>100</v>
      </c>
      <c r="JH62">
        <v>100</v>
      </c>
    </row>
    <row r="63" spans="1:268" x14ac:dyDescent="0.25">
      <c r="A63" s="1" t="s">
        <v>679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1" t="s">
        <v>269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 s="1" t="s">
        <v>680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 s="1" t="s">
        <v>269</v>
      </c>
      <c r="CC63">
        <v>0</v>
      </c>
      <c r="CD63">
        <v>0</v>
      </c>
      <c r="CE63">
        <v>0</v>
      </c>
      <c r="CF63" s="1" t="s">
        <v>269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 s="1" t="s">
        <v>681</v>
      </c>
      <c r="CQ63">
        <v>0</v>
      </c>
      <c r="CR63">
        <v>0</v>
      </c>
      <c r="CS63">
        <v>0</v>
      </c>
      <c r="CT63" s="1" t="s">
        <v>682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 s="1" t="s">
        <v>683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 s="1" t="s">
        <v>684</v>
      </c>
      <c r="DN63">
        <v>0</v>
      </c>
      <c r="DO63">
        <v>0</v>
      </c>
      <c r="DP63">
        <v>0</v>
      </c>
      <c r="DQ63" s="1" t="s">
        <v>685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 s="1" t="s">
        <v>269</v>
      </c>
      <c r="GW63">
        <v>0</v>
      </c>
      <c r="GX63">
        <v>0</v>
      </c>
      <c r="GY63">
        <v>0</v>
      </c>
      <c r="GZ63" s="1" t="s">
        <v>686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62</v>
      </c>
      <c r="IC63" s="1">
        <v>105.002069526429</v>
      </c>
      <c r="ID63" s="1">
        <v>95.736782889103296</v>
      </c>
      <c r="IE63" s="1">
        <v>50.161998032511001</v>
      </c>
      <c r="IF63" s="1">
        <v>53.331567271038999</v>
      </c>
      <c r="IG63" s="1">
        <v>46.526971501331602</v>
      </c>
      <c r="IH63" s="1">
        <v>46.668432728960902</v>
      </c>
      <c r="II63" s="1">
        <v>3.25364807146721</v>
      </c>
      <c r="IJ63" s="1">
        <v>13.014599528776399</v>
      </c>
      <c r="IK63" s="1">
        <v>33.951129205503698</v>
      </c>
      <c r="IL63">
        <v>299245568</v>
      </c>
      <c r="IM63">
        <v>8817908</v>
      </c>
      <c r="IN63">
        <v>8611</v>
      </c>
      <c r="IO63">
        <v>9029537792</v>
      </c>
      <c r="IP63" s="1">
        <v>2.89652882158417</v>
      </c>
      <c r="IQ63">
        <v>12298403840</v>
      </c>
      <c r="IR63" s="1">
        <v>45.007811986144503</v>
      </c>
      <c r="IS63">
        <v>0</v>
      </c>
      <c r="IT63">
        <v>0</v>
      </c>
      <c r="IU63" s="1">
        <v>40.741355046604397</v>
      </c>
      <c r="IV63">
        <v>0</v>
      </c>
      <c r="IW63">
        <v>0</v>
      </c>
      <c r="IX63" s="1">
        <v>88.2729359343097</v>
      </c>
      <c r="IY63">
        <v>0</v>
      </c>
      <c r="IZ63" s="1">
        <v>0.56585215342506201</v>
      </c>
      <c r="JA63" s="1">
        <v>9.5865458646257107</v>
      </c>
      <c r="JB63" s="1">
        <v>46.526971501331602</v>
      </c>
      <c r="JC63" s="1">
        <v>13.014599528776399</v>
      </c>
      <c r="JD63" s="1">
        <v>33.951129205503698</v>
      </c>
      <c r="JE63">
        <v>100</v>
      </c>
      <c r="JF63">
        <v>100</v>
      </c>
      <c r="JG63">
        <v>100</v>
      </c>
      <c r="JH63">
        <v>100</v>
      </c>
    </row>
    <row r="64" spans="1:268" x14ac:dyDescent="0.25">
      <c r="A64" s="1" t="s">
        <v>687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1" t="s">
        <v>269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 s="1" t="s">
        <v>688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 s="1" t="s">
        <v>269</v>
      </c>
      <c r="CC64">
        <v>0</v>
      </c>
      <c r="CD64">
        <v>0</v>
      </c>
      <c r="CE64">
        <v>0</v>
      </c>
      <c r="CF64" s="1" t="s">
        <v>269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 s="1" t="s">
        <v>689</v>
      </c>
      <c r="CQ64">
        <v>0</v>
      </c>
      <c r="CR64">
        <v>0</v>
      </c>
      <c r="CS64">
        <v>0</v>
      </c>
      <c r="CT64" s="1" t="s">
        <v>690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 s="1" t="s">
        <v>691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 s="1" t="s">
        <v>692</v>
      </c>
      <c r="DN64">
        <v>0</v>
      </c>
      <c r="DO64">
        <v>0</v>
      </c>
      <c r="DP64">
        <v>0</v>
      </c>
      <c r="DQ64" s="1" t="s">
        <v>693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 s="1" t="s">
        <v>694</v>
      </c>
      <c r="GW64">
        <v>0</v>
      </c>
      <c r="GX64">
        <v>0</v>
      </c>
      <c r="GY64">
        <v>0</v>
      </c>
      <c r="GZ64" s="1" t="s">
        <v>695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63</v>
      </c>
      <c r="IC64" s="1">
        <v>104.999619128425</v>
      </c>
      <c r="ID64" s="1">
        <v>94.741555633921493</v>
      </c>
      <c r="IE64" s="1">
        <v>53.090079935117103</v>
      </c>
      <c r="IF64" s="1">
        <v>59.248416258551501</v>
      </c>
      <c r="IG64" s="1">
        <v>40.6225005687022</v>
      </c>
      <c r="IH64" s="1">
        <v>40.7515837414484</v>
      </c>
      <c r="II64" s="1">
        <v>2.7107135828027</v>
      </c>
      <c r="IJ64" s="1">
        <v>10.8428477222369</v>
      </c>
      <c r="IK64" s="1">
        <v>30.075995929400801</v>
      </c>
      <c r="IL64">
        <v>299503616</v>
      </c>
      <c r="IM64">
        <v>8816732</v>
      </c>
      <c r="IN64">
        <v>8610</v>
      </c>
      <c r="IO64">
        <v>9028333568</v>
      </c>
      <c r="IP64" s="1">
        <v>5.2877915237957698</v>
      </c>
      <c r="IQ64">
        <v>12276117504</v>
      </c>
      <c r="IR64" s="1">
        <v>44.926251877314897</v>
      </c>
      <c r="IS64">
        <v>0</v>
      </c>
      <c r="IT64">
        <v>0</v>
      </c>
      <c r="IU64" s="1">
        <v>41.306077006225401</v>
      </c>
      <c r="IV64">
        <v>0</v>
      </c>
      <c r="IW64">
        <v>0</v>
      </c>
      <c r="IX64" s="1">
        <v>70.736656873160996</v>
      </c>
      <c r="IY64">
        <v>0</v>
      </c>
      <c r="IZ64" s="1">
        <v>0</v>
      </c>
      <c r="JA64" s="1">
        <v>10.608335744782099</v>
      </c>
      <c r="JB64" s="1">
        <v>40.751594141952303</v>
      </c>
      <c r="JC64" s="1">
        <v>10.842845214134099</v>
      </c>
      <c r="JD64" s="1">
        <v>30.0759889724009</v>
      </c>
      <c r="JE64">
        <v>100</v>
      </c>
      <c r="JF64">
        <v>100</v>
      </c>
      <c r="JG64">
        <v>100</v>
      </c>
      <c r="JH64">
        <v>100</v>
      </c>
    </row>
    <row r="65" spans="1:268" x14ac:dyDescent="0.25">
      <c r="A65" s="1" t="s">
        <v>696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" t="s">
        <v>269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 s="1" t="s">
        <v>697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 s="1" t="s">
        <v>269</v>
      </c>
      <c r="CC65">
        <v>0</v>
      </c>
      <c r="CD65">
        <v>0</v>
      </c>
      <c r="CE65">
        <v>0</v>
      </c>
      <c r="CF65" s="1" t="s">
        <v>269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 s="1" t="s">
        <v>698</v>
      </c>
      <c r="CQ65">
        <v>0</v>
      </c>
      <c r="CR65">
        <v>0</v>
      </c>
      <c r="CS65">
        <v>0</v>
      </c>
      <c r="CT65" s="1" t="s">
        <v>699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 s="1" t="s">
        <v>700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 s="1" t="s">
        <v>701</v>
      </c>
      <c r="DN65">
        <v>0</v>
      </c>
      <c r="DO65">
        <v>0</v>
      </c>
      <c r="DP65">
        <v>0</v>
      </c>
      <c r="DQ65" s="1" t="s">
        <v>702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 s="1" t="s">
        <v>703</v>
      </c>
      <c r="GW65">
        <v>0</v>
      </c>
      <c r="GX65">
        <v>0</v>
      </c>
      <c r="GY65">
        <v>0</v>
      </c>
      <c r="GZ65" s="1" t="s">
        <v>704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64</v>
      </c>
      <c r="IC65" s="1">
        <v>105.000370002319</v>
      </c>
      <c r="ID65" s="1">
        <v>93.483633218907201</v>
      </c>
      <c r="IE65" s="1">
        <v>52.2238269795116</v>
      </c>
      <c r="IF65" s="1">
        <v>57.770634004385997</v>
      </c>
      <c r="IG65" s="1">
        <v>42.229369364470799</v>
      </c>
      <c r="IH65" s="1">
        <v>42.229365995613897</v>
      </c>
      <c r="II65" s="1">
        <v>2.2371298632692098</v>
      </c>
      <c r="IJ65" s="1">
        <v>10.132891635764899</v>
      </c>
      <c r="IK65" s="1">
        <v>31.846225561343299</v>
      </c>
      <c r="IL65">
        <v>299995136</v>
      </c>
      <c r="IM65">
        <v>8820792</v>
      </c>
      <c r="IN65">
        <v>8614</v>
      </c>
      <c r="IO65">
        <v>9032491008</v>
      </c>
      <c r="IP65" s="1">
        <v>2.69560006972169</v>
      </c>
      <c r="IQ65">
        <v>12268896256</v>
      </c>
      <c r="IR65" s="1">
        <v>44.899824644648398</v>
      </c>
      <c r="IS65">
        <v>0</v>
      </c>
      <c r="IT65">
        <v>0</v>
      </c>
      <c r="IU65" s="1">
        <v>37.373274070620297</v>
      </c>
      <c r="IV65">
        <v>0</v>
      </c>
      <c r="IW65">
        <v>0</v>
      </c>
      <c r="IX65" s="1">
        <v>85.274230978035206</v>
      </c>
      <c r="IY65">
        <v>0</v>
      </c>
      <c r="IZ65" s="1">
        <v>0</v>
      </c>
      <c r="JA65" s="1">
        <v>11.898471363607801</v>
      </c>
      <c r="JB65" s="1">
        <v>42.3609364685502</v>
      </c>
      <c r="JC65" s="1">
        <v>10.1328964148439</v>
      </c>
      <c r="JD65" s="1">
        <v>31.846240581303199</v>
      </c>
      <c r="JE65">
        <v>100</v>
      </c>
      <c r="JF65">
        <v>100</v>
      </c>
      <c r="JG65">
        <v>100</v>
      </c>
      <c r="JH65">
        <v>100</v>
      </c>
    </row>
    <row r="66" spans="1:268" x14ac:dyDescent="0.25">
      <c r="A66" s="1" t="s">
        <v>705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" t="s">
        <v>269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 s="1" t="s">
        <v>706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 s="1" t="s">
        <v>269</v>
      </c>
      <c r="CC66">
        <v>0</v>
      </c>
      <c r="CD66">
        <v>0</v>
      </c>
      <c r="CE66">
        <v>0</v>
      </c>
      <c r="CF66" s="1" t="s">
        <v>269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 s="1" t="s">
        <v>707</v>
      </c>
      <c r="CQ66">
        <v>0</v>
      </c>
      <c r="CR66">
        <v>0</v>
      </c>
      <c r="CS66">
        <v>0</v>
      </c>
      <c r="CT66" s="1" t="s">
        <v>708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 s="1" t="s">
        <v>709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 s="1" t="s">
        <v>710</v>
      </c>
      <c r="DN66">
        <v>0</v>
      </c>
      <c r="DO66">
        <v>0</v>
      </c>
      <c r="DP66">
        <v>0</v>
      </c>
      <c r="DQ66" s="1" t="s">
        <v>711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 s="1" t="s">
        <v>712</v>
      </c>
      <c r="GW66">
        <v>0</v>
      </c>
      <c r="GX66">
        <v>0</v>
      </c>
      <c r="GY66">
        <v>0</v>
      </c>
      <c r="GZ66" s="1" t="s">
        <v>713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65</v>
      </c>
      <c r="IC66" s="1">
        <v>104.999413767533</v>
      </c>
      <c r="ID66" s="1">
        <v>86.553178052775607</v>
      </c>
      <c r="IE66" s="1">
        <v>65.669218169201301</v>
      </c>
      <c r="IF66" s="1">
        <v>77.090078715220898</v>
      </c>
      <c r="IG66" s="1">
        <v>22.909921284778999</v>
      </c>
      <c r="IH66" s="1">
        <v>22.909921284778999</v>
      </c>
      <c r="II66" s="1">
        <v>2.4741764904429102</v>
      </c>
      <c r="IJ66" s="1">
        <v>6.5109863779747297</v>
      </c>
      <c r="IK66" s="1">
        <v>16.407685672496299</v>
      </c>
      <c r="IL66">
        <v>299986944</v>
      </c>
      <c r="IM66">
        <v>8827096</v>
      </c>
      <c r="IN66">
        <v>8620</v>
      </c>
      <c r="IO66">
        <v>9038946304</v>
      </c>
      <c r="IP66" s="1">
        <v>0</v>
      </c>
      <c r="IQ66">
        <v>12233826304</v>
      </c>
      <c r="IR66" s="1">
        <v>44.771481013105102</v>
      </c>
      <c r="IS66">
        <v>0</v>
      </c>
      <c r="IT66">
        <v>0</v>
      </c>
      <c r="IU66" s="1">
        <v>22.397787166967099</v>
      </c>
      <c r="IV66">
        <v>0</v>
      </c>
      <c r="IW66">
        <v>0</v>
      </c>
      <c r="IX66" s="1">
        <v>45.3164531052592</v>
      </c>
      <c r="IY66">
        <v>0</v>
      </c>
      <c r="IZ66" s="1">
        <v>0</v>
      </c>
      <c r="JA66" s="1">
        <v>18.996603803738399</v>
      </c>
      <c r="JB66" s="1">
        <v>22.909941843926799</v>
      </c>
      <c r="JC66" s="1">
        <v>6.5109846415602304</v>
      </c>
      <c r="JD66" s="1">
        <v>16.407681296731699</v>
      </c>
      <c r="JE66">
        <v>100</v>
      </c>
      <c r="JF66">
        <v>100</v>
      </c>
      <c r="JG66">
        <v>100</v>
      </c>
      <c r="JH66">
        <v>100</v>
      </c>
    </row>
    <row r="67" spans="1:268" x14ac:dyDescent="0.25">
      <c r="A67" s="1" t="s">
        <v>714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" t="s">
        <v>269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 s="1" t="s">
        <v>715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 s="1" t="s">
        <v>269</v>
      </c>
      <c r="CC67">
        <v>0</v>
      </c>
      <c r="CD67">
        <v>0</v>
      </c>
      <c r="CE67">
        <v>0</v>
      </c>
      <c r="CF67" s="1" t="s">
        <v>269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 s="1" t="s">
        <v>716</v>
      </c>
      <c r="CQ67">
        <v>0</v>
      </c>
      <c r="CR67">
        <v>0</v>
      </c>
      <c r="CS67">
        <v>0</v>
      </c>
      <c r="CT67" s="1" t="s">
        <v>717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 s="1" t="s">
        <v>718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 s="1" t="s">
        <v>719</v>
      </c>
      <c r="DN67">
        <v>0</v>
      </c>
      <c r="DO67">
        <v>0</v>
      </c>
      <c r="DP67">
        <v>0</v>
      </c>
      <c r="DQ67" s="1" t="s">
        <v>720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 s="1" t="s">
        <v>269</v>
      </c>
      <c r="GW67">
        <v>0</v>
      </c>
      <c r="GX67">
        <v>0</v>
      </c>
      <c r="GY67">
        <v>0</v>
      </c>
      <c r="GZ67" s="1" t="s">
        <v>269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66</v>
      </c>
      <c r="IC67" s="1">
        <v>105.00024343250099</v>
      </c>
      <c r="ID67" s="1">
        <v>86.468751116307601</v>
      </c>
      <c r="IE67" s="1">
        <v>67.388651009835201</v>
      </c>
      <c r="IF67" s="1">
        <v>78.239404914854006</v>
      </c>
      <c r="IG67" s="1">
        <v>21.760591752485698</v>
      </c>
      <c r="IH67" s="1">
        <v>21.760595085145901</v>
      </c>
      <c r="II67" s="1">
        <v>2.3432767362085101</v>
      </c>
      <c r="IJ67" s="1">
        <v>5.85819017419115</v>
      </c>
      <c r="IK67" s="1">
        <v>16.012389364428</v>
      </c>
      <c r="IL67">
        <v>299724800</v>
      </c>
      <c r="IM67">
        <v>8833876</v>
      </c>
      <c r="IN67">
        <v>8626</v>
      </c>
      <c r="IO67">
        <v>9045889024</v>
      </c>
      <c r="IP67" s="1">
        <v>0</v>
      </c>
      <c r="IQ67">
        <v>12216610816</v>
      </c>
      <c r="IR67" s="1">
        <v>44.708478414618497</v>
      </c>
      <c r="IS67">
        <v>0</v>
      </c>
      <c r="IT67">
        <v>0</v>
      </c>
      <c r="IU67" s="1">
        <v>20.308399734093602</v>
      </c>
      <c r="IV67">
        <v>0</v>
      </c>
      <c r="IW67">
        <v>0</v>
      </c>
      <c r="IX67" s="1">
        <v>44.782625054668102</v>
      </c>
      <c r="IY67">
        <v>0</v>
      </c>
      <c r="IZ67" s="1">
        <v>0</v>
      </c>
      <c r="JA67" s="1">
        <v>19.095234672119599</v>
      </c>
      <c r="JB67" s="1">
        <v>21.6304061543307</v>
      </c>
      <c r="JC67" s="1">
        <v>5.8581905646583197</v>
      </c>
      <c r="JD67" s="1">
        <v>16.0123904317051</v>
      </c>
      <c r="JE67">
        <v>100</v>
      </c>
      <c r="JF67">
        <v>100</v>
      </c>
      <c r="JG67">
        <v>100</v>
      </c>
      <c r="JH67">
        <v>100</v>
      </c>
    </row>
    <row r="68" spans="1:268" x14ac:dyDescent="0.25">
      <c r="A68" s="1" t="s">
        <v>721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" t="s">
        <v>269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 s="1" t="s">
        <v>722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 s="1" t="s">
        <v>269</v>
      </c>
      <c r="CC68">
        <v>0</v>
      </c>
      <c r="CD68">
        <v>0</v>
      </c>
      <c r="CE68">
        <v>0</v>
      </c>
      <c r="CF68" s="1" t="s">
        <v>269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 s="1" t="s">
        <v>723</v>
      </c>
      <c r="CQ68">
        <v>0</v>
      </c>
      <c r="CR68">
        <v>0</v>
      </c>
      <c r="CS68">
        <v>0</v>
      </c>
      <c r="CT68" s="1" t="s">
        <v>724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 s="1" t="s">
        <v>725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 s="1" t="s">
        <v>726</v>
      </c>
      <c r="DN68">
        <v>0</v>
      </c>
      <c r="DO68">
        <v>0</v>
      </c>
      <c r="DP68">
        <v>0</v>
      </c>
      <c r="DQ68" s="1" t="s">
        <v>727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 s="1" t="s">
        <v>269</v>
      </c>
      <c r="GW68">
        <v>0</v>
      </c>
      <c r="GX68">
        <v>0</v>
      </c>
      <c r="GY68">
        <v>0</v>
      </c>
      <c r="GZ68" s="1" t="s">
        <v>269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67</v>
      </c>
      <c r="IC68" s="1">
        <v>105.000290261323</v>
      </c>
      <c r="ID68" s="1">
        <v>88.962537829462406</v>
      </c>
      <c r="IE68" s="1">
        <v>57.910234079884503</v>
      </c>
      <c r="IF68" s="1">
        <v>68.496270852577496</v>
      </c>
      <c r="IG68" s="1">
        <v>29.289973011031599</v>
      </c>
      <c r="IH68" s="1">
        <v>31.503729147422401</v>
      </c>
      <c r="II68" s="1">
        <v>3.9066314174473802</v>
      </c>
      <c r="IJ68" s="1">
        <v>8.8550312128807498</v>
      </c>
      <c r="IK68" s="1">
        <v>22.528242840775999</v>
      </c>
      <c r="IL68">
        <v>299986944</v>
      </c>
      <c r="IM68">
        <v>8865752</v>
      </c>
      <c r="IN68">
        <v>8657</v>
      </c>
      <c r="IO68">
        <v>9078530048</v>
      </c>
      <c r="IP68" s="1">
        <v>0</v>
      </c>
      <c r="IQ68">
        <v>12192505856</v>
      </c>
      <c r="IR68" s="1">
        <v>44.620262771989204</v>
      </c>
      <c r="IS68">
        <v>0</v>
      </c>
      <c r="IT68">
        <v>0</v>
      </c>
      <c r="IU68" s="1">
        <v>28.1371195953136</v>
      </c>
      <c r="IV68">
        <v>0</v>
      </c>
      <c r="IW68">
        <v>0</v>
      </c>
      <c r="IX68" s="1">
        <v>59.400585812328799</v>
      </c>
      <c r="IY68">
        <v>0</v>
      </c>
      <c r="IZ68" s="1">
        <v>0</v>
      </c>
      <c r="JA68" s="1">
        <v>16.518611783382099</v>
      </c>
      <c r="JB68" s="1">
        <v>31.611169317664</v>
      </c>
      <c r="JC68" s="1">
        <v>8.8579820948209704</v>
      </c>
      <c r="JD68" s="1">
        <v>22.535750232149901</v>
      </c>
      <c r="JE68">
        <v>100</v>
      </c>
      <c r="JF68">
        <v>100</v>
      </c>
      <c r="JG68">
        <v>100</v>
      </c>
      <c r="JH68">
        <v>100</v>
      </c>
    </row>
    <row r="69" spans="1:268" x14ac:dyDescent="0.25">
      <c r="A69" s="1" t="s">
        <v>728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 t="s">
        <v>269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 s="1" t="s">
        <v>729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 s="1" t="s">
        <v>269</v>
      </c>
      <c r="CC69">
        <v>0</v>
      </c>
      <c r="CD69">
        <v>0</v>
      </c>
      <c r="CE69">
        <v>0</v>
      </c>
      <c r="CF69" s="1" t="s">
        <v>269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 s="1" t="s">
        <v>730</v>
      </c>
      <c r="CQ69">
        <v>0</v>
      </c>
      <c r="CR69">
        <v>0</v>
      </c>
      <c r="CS69">
        <v>0</v>
      </c>
      <c r="CT69" s="1" t="s">
        <v>731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 s="1" t="s">
        <v>269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 s="1" t="s">
        <v>732</v>
      </c>
      <c r="DN69">
        <v>0</v>
      </c>
      <c r="DO69">
        <v>0</v>
      </c>
      <c r="DP69">
        <v>0</v>
      </c>
      <c r="DQ69" s="1" t="s">
        <v>733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 s="1" t="s">
        <v>269</v>
      </c>
      <c r="GW69">
        <v>0</v>
      </c>
      <c r="GX69">
        <v>0</v>
      </c>
      <c r="GY69">
        <v>0</v>
      </c>
      <c r="GZ69" s="1" t="s">
        <v>269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68</v>
      </c>
      <c r="IC69" s="1">
        <v>104.999922234614</v>
      </c>
      <c r="ID69" s="1">
        <v>86.749828134168794</v>
      </c>
      <c r="IE69" s="1">
        <v>65.894446538482896</v>
      </c>
      <c r="IF69" s="1">
        <v>77.910894065513105</v>
      </c>
      <c r="IG69" s="1">
        <v>22.089105934486799</v>
      </c>
      <c r="IH69" s="1">
        <v>22.089105934486799</v>
      </c>
      <c r="II69" s="1">
        <v>1.8301216726798299</v>
      </c>
      <c r="IJ69" s="1">
        <v>5.6210896679136004</v>
      </c>
      <c r="IK69" s="1">
        <v>16.863262310724402</v>
      </c>
      <c r="IL69">
        <v>300257280</v>
      </c>
      <c r="IM69">
        <v>8867596</v>
      </c>
      <c r="IN69">
        <v>8659</v>
      </c>
      <c r="IO69">
        <v>9080418304</v>
      </c>
      <c r="IP69" s="1">
        <v>0.66924531347584304</v>
      </c>
      <c r="IQ69">
        <v>12189757440</v>
      </c>
      <c r="IR69" s="1">
        <v>44.610204558030198</v>
      </c>
      <c r="IS69">
        <v>0</v>
      </c>
      <c r="IT69">
        <v>0</v>
      </c>
      <c r="IU69" s="1">
        <v>16.732541007358499</v>
      </c>
      <c r="IV69">
        <v>0</v>
      </c>
      <c r="IW69">
        <v>0</v>
      </c>
      <c r="IX69" s="1">
        <v>55.9494339933551</v>
      </c>
      <c r="IY69">
        <v>0</v>
      </c>
      <c r="IZ69" s="1">
        <v>0</v>
      </c>
      <c r="JA69" s="1">
        <v>18.810277514881601</v>
      </c>
      <c r="JB69" s="1">
        <v>22.089105934486799</v>
      </c>
      <c r="JC69" s="1">
        <v>5.6210896679136004</v>
      </c>
      <c r="JD69" s="1">
        <v>16.863262310724402</v>
      </c>
      <c r="JE69">
        <v>100</v>
      </c>
      <c r="JF69">
        <v>100</v>
      </c>
      <c r="JG69">
        <v>100</v>
      </c>
      <c r="JH69">
        <v>100</v>
      </c>
    </row>
    <row r="70" spans="1:268" x14ac:dyDescent="0.25">
      <c r="A70" s="1" t="s">
        <v>734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" t="s">
        <v>269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 s="1" t="s">
        <v>735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 s="1" t="s">
        <v>269</v>
      </c>
      <c r="CC70">
        <v>0</v>
      </c>
      <c r="CD70">
        <v>0</v>
      </c>
      <c r="CE70">
        <v>0</v>
      </c>
      <c r="CF70" s="1" t="s">
        <v>269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 s="1" t="s">
        <v>736</v>
      </c>
      <c r="CQ70">
        <v>0</v>
      </c>
      <c r="CR70">
        <v>0</v>
      </c>
      <c r="CS70">
        <v>0</v>
      </c>
      <c r="CT70" s="1" t="s">
        <v>737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 s="1" t="s">
        <v>738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 s="1" t="s">
        <v>739</v>
      </c>
      <c r="DN70">
        <v>0</v>
      </c>
      <c r="DO70">
        <v>0</v>
      </c>
      <c r="DP70">
        <v>0</v>
      </c>
      <c r="DQ70" s="1" t="s">
        <v>740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 s="1" t="s">
        <v>269</v>
      </c>
      <c r="GW70">
        <v>0</v>
      </c>
      <c r="GX70">
        <v>0</v>
      </c>
      <c r="GY70">
        <v>0</v>
      </c>
      <c r="GZ70" s="1" t="s">
        <v>269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69</v>
      </c>
      <c r="IC70" s="1">
        <v>105.000004389314</v>
      </c>
      <c r="ID70" s="1">
        <v>89.185004338023901</v>
      </c>
      <c r="IE70" s="1">
        <v>66.442013482226798</v>
      </c>
      <c r="IF70" s="1">
        <v>75.932144672262794</v>
      </c>
      <c r="IG70" s="1">
        <v>24.067855327737099</v>
      </c>
      <c r="IH70" s="1">
        <v>24.067855327737099</v>
      </c>
      <c r="II70" s="1">
        <v>1.5602495480601899</v>
      </c>
      <c r="IJ70" s="1">
        <v>6.1109757323029097</v>
      </c>
      <c r="IK70" s="1">
        <v>17.8128506712867</v>
      </c>
      <c r="IL70">
        <v>300277760</v>
      </c>
      <c r="IM70">
        <v>8875956</v>
      </c>
      <c r="IN70">
        <v>8667</v>
      </c>
      <c r="IO70">
        <v>9088978944</v>
      </c>
      <c r="IP70" s="1">
        <v>0.66576856706198495</v>
      </c>
      <c r="IQ70">
        <v>12189896704</v>
      </c>
      <c r="IR70" s="1">
        <v>44.610714201026198</v>
      </c>
      <c r="IS70">
        <v>0</v>
      </c>
      <c r="IT70">
        <v>0</v>
      </c>
      <c r="IU70" s="1">
        <v>24.963992768963099</v>
      </c>
      <c r="IV70">
        <v>0</v>
      </c>
      <c r="IW70">
        <v>0</v>
      </c>
      <c r="IX70" s="1">
        <v>45.767320076432398</v>
      </c>
      <c r="IY70">
        <v>0</v>
      </c>
      <c r="IZ70" s="1">
        <v>4.1606654614938501</v>
      </c>
      <c r="JA70" s="1">
        <v>16.323202623309498</v>
      </c>
      <c r="JB70" s="1">
        <v>24.067855327737099</v>
      </c>
      <c r="JC70" s="1">
        <v>6.1109757323029097</v>
      </c>
      <c r="JD70" s="1">
        <v>17.8128506712867</v>
      </c>
      <c r="JE70">
        <v>100</v>
      </c>
      <c r="JF70">
        <v>100</v>
      </c>
      <c r="JG70">
        <v>100</v>
      </c>
      <c r="JH70">
        <v>100</v>
      </c>
    </row>
    <row r="71" spans="1:268" x14ac:dyDescent="0.25">
      <c r="A71" s="1" t="s">
        <v>741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1" t="s">
        <v>269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 s="1" t="s">
        <v>742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 s="1" t="s">
        <v>269</v>
      </c>
      <c r="CC71">
        <v>0</v>
      </c>
      <c r="CD71">
        <v>0</v>
      </c>
      <c r="CE71">
        <v>0</v>
      </c>
      <c r="CF71" s="1" t="s">
        <v>269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 s="1" t="s">
        <v>743</v>
      </c>
      <c r="CQ71">
        <v>0</v>
      </c>
      <c r="CR71">
        <v>0</v>
      </c>
      <c r="CS71">
        <v>0</v>
      </c>
      <c r="CT71" s="1" t="s">
        <v>744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 s="1" t="s">
        <v>269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 s="1" t="s">
        <v>745</v>
      </c>
      <c r="DN71">
        <v>0</v>
      </c>
      <c r="DO71">
        <v>0</v>
      </c>
      <c r="DP71">
        <v>0</v>
      </c>
      <c r="DQ71" s="1" t="s">
        <v>746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 s="1" t="s">
        <v>269</v>
      </c>
      <c r="GW71">
        <v>0</v>
      </c>
      <c r="GX71">
        <v>0</v>
      </c>
      <c r="GY71">
        <v>0</v>
      </c>
      <c r="GZ71" s="1" t="s">
        <v>269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70</v>
      </c>
      <c r="IC71" s="1">
        <v>105.000028366892</v>
      </c>
      <c r="ID71" s="1">
        <v>86.331488336072894</v>
      </c>
      <c r="IE71" s="1">
        <v>67.924478265271404</v>
      </c>
      <c r="IF71" s="1">
        <v>77.278892299490295</v>
      </c>
      <c r="IG71" s="1">
        <v>22.721107700509599</v>
      </c>
      <c r="IH71" s="1">
        <v>22.721107700509599</v>
      </c>
      <c r="II71" s="1">
        <v>3.8833613388235899</v>
      </c>
      <c r="IJ71" s="1">
        <v>7.7667226776471896</v>
      </c>
      <c r="IK71" s="1">
        <v>14.8862168085896</v>
      </c>
      <c r="IL71">
        <v>300273664</v>
      </c>
      <c r="IM71">
        <v>8892168</v>
      </c>
      <c r="IN71">
        <v>8683</v>
      </c>
      <c r="IO71">
        <v>9105580032</v>
      </c>
      <c r="IP71" s="1">
        <v>0</v>
      </c>
      <c r="IQ71">
        <v>12189151232</v>
      </c>
      <c r="IR71" s="1">
        <v>44.607986054524702</v>
      </c>
      <c r="IS71">
        <v>0</v>
      </c>
      <c r="IT71">
        <v>0</v>
      </c>
      <c r="IU71" s="1">
        <v>20.186797484954401</v>
      </c>
      <c r="IV71">
        <v>0</v>
      </c>
      <c r="IW71">
        <v>0</v>
      </c>
      <c r="IX71" s="1">
        <v>46.067307081049798</v>
      </c>
      <c r="IY71">
        <v>0</v>
      </c>
      <c r="IZ71" s="1">
        <v>0</v>
      </c>
      <c r="JA71" s="1">
        <v>19.225616062963098</v>
      </c>
      <c r="JB71" s="1">
        <v>22.7466771993025</v>
      </c>
      <c r="JC71" s="1">
        <v>7.7641528788286198</v>
      </c>
      <c r="JD71" s="1">
        <v>14.8812913614022</v>
      </c>
      <c r="JE71">
        <v>100</v>
      </c>
      <c r="JF71">
        <v>100</v>
      </c>
      <c r="JG71">
        <v>100</v>
      </c>
      <c r="JH71">
        <v>100</v>
      </c>
    </row>
    <row r="72" spans="1:268" x14ac:dyDescent="0.25">
      <c r="A72" s="1" t="s">
        <v>747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 t="s">
        <v>269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 s="1" t="s">
        <v>748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s="1" t="s">
        <v>269</v>
      </c>
      <c r="CC72">
        <v>0</v>
      </c>
      <c r="CD72">
        <v>0</v>
      </c>
      <c r="CE72">
        <v>0</v>
      </c>
      <c r="CF72" s="1" t="s">
        <v>269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 s="1" t="s">
        <v>749</v>
      </c>
      <c r="CQ72">
        <v>0</v>
      </c>
      <c r="CR72">
        <v>0</v>
      </c>
      <c r="CS72">
        <v>0</v>
      </c>
      <c r="CT72" s="1" t="s">
        <v>750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 s="1" t="s">
        <v>269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 s="1" t="s">
        <v>751</v>
      </c>
      <c r="DN72">
        <v>0</v>
      </c>
      <c r="DO72">
        <v>0</v>
      </c>
      <c r="DP72">
        <v>0</v>
      </c>
      <c r="DQ72" s="1" t="s">
        <v>752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 s="1" t="s">
        <v>269</v>
      </c>
      <c r="GW72">
        <v>0</v>
      </c>
      <c r="GX72">
        <v>0</v>
      </c>
      <c r="GY72">
        <v>0</v>
      </c>
      <c r="GZ72" s="1" t="s">
        <v>269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71</v>
      </c>
      <c r="IC72" s="1">
        <v>105.000113363217</v>
      </c>
      <c r="ID72" s="1">
        <v>87.445391347297999</v>
      </c>
      <c r="IE72" s="1">
        <v>65.944797940224007</v>
      </c>
      <c r="IF72" s="1">
        <v>76.811200398232501</v>
      </c>
      <c r="IG72" s="1">
        <v>23.1887996017674</v>
      </c>
      <c r="IH72" s="1">
        <v>23.1887996017674</v>
      </c>
      <c r="II72" s="1">
        <v>2.9943332643660701</v>
      </c>
      <c r="IJ72" s="1">
        <v>6.8999908547282898</v>
      </c>
      <c r="IK72" s="1">
        <v>16.2735610728176</v>
      </c>
      <c r="IL72">
        <v>300523520</v>
      </c>
      <c r="IM72">
        <v>8894300</v>
      </c>
      <c r="IN72">
        <v>8685</v>
      </c>
      <c r="IO72">
        <v>9107763200</v>
      </c>
      <c r="IP72" s="1">
        <v>0</v>
      </c>
      <c r="IQ72">
        <v>12188102656</v>
      </c>
      <c r="IR72" s="1">
        <v>44.604148632987403</v>
      </c>
      <c r="IS72">
        <v>0</v>
      </c>
      <c r="IT72">
        <v>0</v>
      </c>
      <c r="IU72" s="1">
        <v>19.274310418932899</v>
      </c>
      <c r="IV72">
        <v>0</v>
      </c>
      <c r="IW72">
        <v>0</v>
      </c>
      <c r="IX72" s="1">
        <v>46.883457775782702</v>
      </c>
      <c r="IY72">
        <v>0</v>
      </c>
      <c r="IZ72" s="1">
        <v>0</v>
      </c>
      <c r="JA72" s="1">
        <v>18.084842505588</v>
      </c>
      <c r="JB72" s="1">
        <v>23.1632219785782</v>
      </c>
      <c r="JC72" s="1">
        <v>6.9022885061798398</v>
      </c>
      <c r="JD72" s="1">
        <v>16.278980061336298</v>
      </c>
      <c r="JE72">
        <v>100</v>
      </c>
      <c r="JF72">
        <v>100</v>
      </c>
      <c r="JG72">
        <v>100</v>
      </c>
      <c r="JH72">
        <v>100</v>
      </c>
    </row>
    <row r="73" spans="1:268" x14ac:dyDescent="0.25">
      <c r="A73" s="1" t="s">
        <v>753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1" t="s">
        <v>269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 s="1" t="s">
        <v>754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 s="1" t="s">
        <v>269</v>
      </c>
      <c r="CC73">
        <v>0</v>
      </c>
      <c r="CD73">
        <v>0</v>
      </c>
      <c r="CE73">
        <v>0</v>
      </c>
      <c r="CF73" s="1" t="s">
        <v>269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 s="1" t="s">
        <v>755</v>
      </c>
      <c r="CQ73">
        <v>0</v>
      </c>
      <c r="CR73">
        <v>0</v>
      </c>
      <c r="CS73">
        <v>0</v>
      </c>
      <c r="CT73" s="1" t="s">
        <v>756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 s="1" t="s">
        <v>269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 s="1" t="s">
        <v>757</v>
      </c>
      <c r="DN73">
        <v>0</v>
      </c>
      <c r="DO73">
        <v>0</v>
      </c>
      <c r="DP73">
        <v>0</v>
      </c>
      <c r="DQ73" s="1" t="s">
        <v>758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 s="1" t="s">
        <v>269</v>
      </c>
      <c r="GW73">
        <v>0</v>
      </c>
      <c r="GX73">
        <v>0</v>
      </c>
      <c r="GY73">
        <v>0</v>
      </c>
      <c r="GZ73" s="1" t="s">
        <v>269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72</v>
      </c>
      <c r="IC73" s="1">
        <v>104.99992361653599</v>
      </c>
      <c r="ID73" s="1">
        <v>86.475282456885694</v>
      </c>
      <c r="IE73" s="1">
        <v>66.885594365629501</v>
      </c>
      <c r="IF73" s="1">
        <v>78.226275982265804</v>
      </c>
      <c r="IG73" s="1">
        <v>21.7737240177341</v>
      </c>
      <c r="IH73" s="1">
        <v>21.7737240177341</v>
      </c>
      <c r="II73" s="1">
        <v>2.3428835235768601</v>
      </c>
      <c r="IJ73" s="1">
        <v>5.59688675138311</v>
      </c>
      <c r="IK73" s="1">
        <v>16.139864273529501</v>
      </c>
      <c r="IL73">
        <v>300527616</v>
      </c>
      <c r="IM73">
        <v>8895792</v>
      </c>
      <c r="IN73">
        <v>8687</v>
      </c>
      <c r="IO73">
        <v>9109291008</v>
      </c>
      <c r="IP73" s="1">
        <v>0</v>
      </c>
      <c r="IQ73">
        <v>12183085056</v>
      </c>
      <c r="IR73" s="1">
        <v>44.585785978610097</v>
      </c>
      <c r="IS73">
        <v>0</v>
      </c>
      <c r="IT73">
        <v>0</v>
      </c>
      <c r="IU73" s="1">
        <v>18.222427405597799</v>
      </c>
      <c r="IV73">
        <v>0</v>
      </c>
      <c r="IW73">
        <v>0</v>
      </c>
      <c r="IX73" s="1">
        <v>52.064078301708001</v>
      </c>
      <c r="IY73">
        <v>0</v>
      </c>
      <c r="IZ73" s="1">
        <v>0</v>
      </c>
      <c r="JA73" s="1">
        <v>19.092312359812201</v>
      </c>
      <c r="JB73" s="1">
        <v>21.7737240177341</v>
      </c>
      <c r="JC73" s="1">
        <v>5.59688675138311</v>
      </c>
      <c r="JD73" s="1">
        <v>16.139864273529501</v>
      </c>
      <c r="JE73">
        <v>100</v>
      </c>
      <c r="JF73">
        <v>100</v>
      </c>
      <c r="JG73">
        <v>100</v>
      </c>
      <c r="JH73">
        <v>100</v>
      </c>
    </row>
    <row r="74" spans="1:268" x14ac:dyDescent="0.25">
      <c r="A74" s="1" t="s">
        <v>759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1" t="s">
        <v>269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1" t="s">
        <v>760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 s="1" t="s">
        <v>269</v>
      </c>
      <c r="CC74">
        <v>0</v>
      </c>
      <c r="CD74">
        <v>0</v>
      </c>
      <c r="CE74">
        <v>0</v>
      </c>
      <c r="CF74" s="1" t="s">
        <v>269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 s="1" t="s">
        <v>761</v>
      </c>
      <c r="CQ74">
        <v>0</v>
      </c>
      <c r="CR74">
        <v>0</v>
      </c>
      <c r="CS74">
        <v>0</v>
      </c>
      <c r="CT74" s="1" t="s">
        <v>762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 s="1" t="s">
        <v>269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 s="1" t="s">
        <v>763</v>
      </c>
      <c r="DN74">
        <v>0</v>
      </c>
      <c r="DO74">
        <v>0</v>
      </c>
      <c r="DP74">
        <v>0</v>
      </c>
      <c r="DQ74" s="1" t="s">
        <v>764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 s="1" t="s">
        <v>269</v>
      </c>
      <c r="GW74">
        <v>0</v>
      </c>
      <c r="GX74">
        <v>0</v>
      </c>
      <c r="GY74">
        <v>0</v>
      </c>
      <c r="GZ74" s="1" t="s">
        <v>269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73</v>
      </c>
      <c r="IC74" s="1">
        <v>104.99982436009201</v>
      </c>
      <c r="ID74" s="1">
        <v>87.114136013457696</v>
      </c>
      <c r="IE74" s="1">
        <v>65.962999174961595</v>
      </c>
      <c r="IF74" s="1">
        <v>76.257886870404405</v>
      </c>
      <c r="IG74" s="1">
        <v>23.742113129595499</v>
      </c>
      <c r="IH74" s="1">
        <v>23.742113129595499</v>
      </c>
      <c r="II74" s="1">
        <v>2.0928407600996701</v>
      </c>
      <c r="IJ74" s="1">
        <v>6.1477214070653901</v>
      </c>
      <c r="IK74" s="1">
        <v>17.527541365834701</v>
      </c>
      <c r="IL74">
        <v>300535808</v>
      </c>
      <c r="IM74">
        <v>8904420</v>
      </c>
      <c r="IN74">
        <v>8695</v>
      </c>
      <c r="IO74">
        <v>9118126080</v>
      </c>
      <c r="IP74" s="1">
        <v>0</v>
      </c>
      <c r="IQ74">
        <v>12176723968</v>
      </c>
      <c r="IR74" s="1">
        <v>44.562506639529602</v>
      </c>
      <c r="IS74">
        <v>0</v>
      </c>
      <c r="IT74">
        <v>0</v>
      </c>
      <c r="IU74" s="1">
        <v>20.9284076009967</v>
      </c>
      <c r="IV74">
        <v>0</v>
      </c>
      <c r="IW74">
        <v>0</v>
      </c>
      <c r="IX74" s="1">
        <v>53.890649572566502</v>
      </c>
      <c r="IY74">
        <v>0</v>
      </c>
      <c r="IZ74" s="1">
        <v>0</v>
      </c>
      <c r="JA74" s="1">
        <v>18.458945914799902</v>
      </c>
      <c r="JB74" s="1">
        <v>23.742113129595499</v>
      </c>
      <c r="JC74" s="1">
        <v>6.1477214070653901</v>
      </c>
      <c r="JD74" s="1">
        <v>17.527541365834701</v>
      </c>
      <c r="JE74">
        <v>100</v>
      </c>
      <c r="JF74">
        <v>100</v>
      </c>
      <c r="JG74">
        <v>100</v>
      </c>
      <c r="JH74">
        <v>100</v>
      </c>
    </row>
    <row r="75" spans="1:268" x14ac:dyDescent="0.25">
      <c r="A75" s="1" t="s">
        <v>765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" t="s">
        <v>269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 s="1" t="s">
        <v>766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 s="1" t="s">
        <v>269</v>
      </c>
      <c r="CC75">
        <v>0</v>
      </c>
      <c r="CD75">
        <v>0</v>
      </c>
      <c r="CE75">
        <v>0</v>
      </c>
      <c r="CF75" s="1" t="s">
        <v>269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 s="1" t="s">
        <v>767</v>
      </c>
      <c r="CQ75">
        <v>0</v>
      </c>
      <c r="CR75">
        <v>0</v>
      </c>
      <c r="CS75">
        <v>0</v>
      </c>
      <c r="CT75" s="1" t="s">
        <v>768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 s="1" t="s">
        <v>769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 s="1" t="s">
        <v>770</v>
      </c>
      <c r="DN75">
        <v>0</v>
      </c>
      <c r="DO75">
        <v>0</v>
      </c>
      <c r="DP75">
        <v>0</v>
      </c>
      <c r="DQ75" s="1" t="s">
        <v>771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 s="1" t="s">
        <v>269</v>
      </c>
      <c r="GW75">
        <v>0</v>
      </c>
      <c r="GX75">
        <v>0</v>
      </c>
      <c r="GY75">
        <v>0</v>
      </c>
      <c r="GZ75" s="1" t="s">
        <v>269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74</v>
      </c>
      <c r="IC75" s="1">
        <v>104.99998066837099</v>
      </c>
      <c r="ID75" s="1">
        <v>86.882770214969</v>
      </c>
      <c r="IE75" s="1">
        <v>65.903817638053994</v>
      </c>
      <c r="IF75" s="1">
        <v>77.059396116252998</v>
      </c>
      <c r="IG75" s="1">
        <v>22.940603883746899</v>
      </c>
      <c r="IH75" s="1">
        <v>22.940603883746899</v>
      </c>
      <c r="II75" s="1">
        <v>3.1240295722805298</v>
      </c>
      <c r="IJ75" s="1">
        <v>6.3782253772569701</v>
      </c>
      <c r="IK75" s="1">
        <v>16.5313214871687</v>
      </c>
      <c r="IL75">
        <v>300531712</v>
      </c>
      <c r="IM75">
        <v>8904964</v>
      </c>
      <c r="IN75">
        <v>8696</v>
      </c>
      <c r="IO75">
        <v>9118683136</v>
      </c>
      <c r="IP75" s="1">
        <v>0</v>
      </c>
      <c r="IQ75">
        <v>12176220160</v>
      </c>
      <c r="IR75" s="1">
        <v>44.560662900228202</v>
      </c>
      <c r="IS75">
        <v>0</v>
      </c>
      <c r="IT75">
        <v>0</v>
      </c>
      <c r="IU75" s="1">
        <v>21.868207005963701</v>
      </c>
      <c r="IV75">
        <v>0</v>
      </c>
      <c r="IW75">
        <v>0</v>
      </c>
      <c r="IX75" s="1">
        <v>46.8604435842079</v>
      </c>
      <c r="IY75">
        <v>0</v>
      </c>
      <c r="IZ75" s="1">
        <v>0</v>
      </c>
      <c r="JA75" s="1">
        <v>18.675418792409101</v>
      </c>
      <c r="JB75" s="1">
        <v>22.940603883746899</v>
      </c>
      <c r="JC75" s="1">
        <v>6.3782253772569701</v>
      </c>
      <c r="JD75" s="1">
        <v>16.5313214871687</v>
      </c>
      <c r="JE75">
        <v>100</v>
      </c>
      <c r="JF75">
        <v>100</v>
      </c>
      <c r="JG75">
        <v>100</v>
      </c>
      <c r="JH75">
        <v>100</v>
      </c>
    </row>
    <row r="76" spans="1:268" x14ac:dyDescent="0.25">
      <c r="A76" s="1" t="s">
        <v>772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1" t="s">
        <v>269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 s="1" t="s">
        <v>773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 s="1" t="s">
        <v>269</v>
      </c>
      <c r="CC76">
        <v>0</v>
      </c>
      <c r="CD76">
        <v>0</v>
      </c>
      <c r="CE76">
        <v>0</v>
      </c>
      <c r="CF76" s="1" t="s">
        <v>269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 s="1" t="s">
        <v>774</v>
      </c>
      <c r="CQ76">
        <v>0</v>
      </c>
      <c r="CR76">
        <v>0</v>
      </c>
      <c r="CS76">
        <v>0</v>
      </c>
      <c r="CT76" s="1" t="s">
        <v>775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 s="1" t="s">
        <v>776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 s="1" t="s">
        <v>777</v>
      </c>
      <c r="DN76">
        <v>0</v>
      </c>
      <c r="DO76">
        <v>0</v>
      </c>
      <c r="DP76">
        <v>0</v>
      </c>
      <c r="DQ76" s="1" t="s">
        <v>778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 s="1" t="s">
        <v>269</v>
      </c>
      <c r="GW76">
        <v>0</v>
      </c>
      <c r="GX76">
        <v>0</v>
      </c>
      <c r="GY76">
        <v>0</v>
      </c>
      <c r="GZ76" s="1" t="s">
        <v>269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75</v>
      </c>
      <c r="IC76" s="1">
        <v>104.999639228299</v>
      </c>
      <c r="ID76" s="1">
        <v>86.479140689454994</v>
      </c>
      <c r="IE76" s="1">
        <v>66.380622789204295</v>
      </c>
      <c r="IF76" s="1">
        <v>78.031890725227399</v>
      </c>
      <c r="IG76" s="1">
        <v>21.706695899903899</v>
      </c>
      <c r="IH76" s="1">
        <v>21.968109274772502</v>
      </c>
      <c r="II76" s="1">
        <v>2.74484210916575</v>
      </c>
      <c r="IJ76" s="1">
        <v>6.9274561070631302</v>
      </c>
      <c r="IK76" s="1">
        <v>15.4233891172466</v>
      </c>
      <c r="IL76">
        <v>300531712</v>
      </c>
      <c r="IM76">
        <v>8909992</v>
      </c>
      <c r="IN76">
        <v>8701</v>
      </c>
      <c r="IO76">
        <v>9123831808</v>
      </c>
      <c r="IP76" s="1">
        <v>0</v>
      </c>
      <c r="IQ76">
        <v>12175806464</v>
      </c>
      <c r="IR76" s="1">
        <v>44.559148918967402</v>
      </c>
      <c r="IS76">
        <v>0</v>
      </c>
      <c r="IT76">
        <v>0</v>
      </c>
      <c r="IU76" s="1">
        <v>18.298936240801002</v>
      </c>
      <c r="IV76">
        <v>0</v>
      </c>
      <c r="IW76">
        <v>0</v>
      </c>
      <c r="IX76" s="1">
        <v>48.1000609758199</v>
      </c>
      <c r="IY76">
        <v>0</v>
      </c>
      <c r="IZ76" s="1">
        <v>0</v>
      </c>
      <c r="JA76" s="1">
        <v>19.0838188149168</v>
      </c>
      <c r="JB76" s="1">
        <v>21.968109274772502</v>
      </c>
      <c r="JC76" s="1">
        <v>6.9274561070631302</v>
      </c>
      <c r="JD76" s="1">
        <v>15.4233891172466</v>
      </c>
      <c r="JE76">
        <v>100</v>
      </c>
      <c r="JF76">
        <v>100</v>
      </c>
      <c r="JG76">
        <v>100</v>
      </c>
      <c r="JH76">
        <v>100</v>
      </c>
    </row>
    <row r="77" spans="1:268" x14ac:dyDescent="0.25">
      <c r="A77" s="1" t="s">
        <v>779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" t="s">
        <v>269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 s="1" t="s">
        <v>780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 s="1" t="s">
        <v>269</v>
      </c>
      <c r="CC77">
        <v>0</v>
      </c>
      <c r="CD77">
        <v>0</v>
      </c>
      <c r="CE77">
        <v>0</v>
      </c>
      <c r="CF77" s="1" t="s">
        <v>269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 s="1" t="s">
        <v>781</v>
      </c>
      <c r="CQ77">
        <v>0</v>
      </c>
      <c r="CR77">
        <v>0</v>
      </c>
      <c r="CS77">
        <v>0</v>
      </c>
      <c r="CT77" s="1" t="s">
        <v>782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 s="1" t="s">
        <v>269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 s="1" t="s">
        <v>783</v>
      </c>
      <c r="DN77">
        <v>0</v>
      </c>
      <c r="DO77">
        <v>0</v>
      </c>
      <c r="DP77">
        <v>0</v>
      </c>
      <c r="DQ77" s="1" t="s">
        <v>784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 s="1" t="s">
        <v>269</v>
      </c>
      <c r="GW77">
        <v>0</v>
      </c>
      <c r="GX77">
        <v>0</v>
      </c>
      <c r="GY77">
        <v>0</v>
      </c>
      <c r="GZ77" s="1" t="s">
        <v>269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76</v>
      </c>
      <c r="IC77" s="1">
        <v>105.00100601696801</v>
      </c>
      <c r="ID77" s="1">
        <v>90.213995311281096</v>
      </c>
      <c r="IE77" s="1">
        <v>60.015270948237898</v>
      </c>
      <c r="IF77" s="1">
        <v>67.965989519328801</v>
      </c>
      <c r="IG77" s="1">
        <v>31.7750924316721</v>
      </c>
      <c r="IH77" s="1">
        <v>32.034010480671199</v>
      </c>
      <c r="II77" s="1">
        <v>3.1070165879887202</v>
      </c>
      <c r="IJ77" s="1">
        <v>9.4505071313901805</v>
      </c>
      <c r="IK77" s="1">
        <v>22.5258702629182</v>
      </c>
      <c r="IL77">
        <v>300249088</v>
      </c>
      <c r="IM77">
        <v>8901796</v>
      </c>
      <c r="IN77">
        <v>8693</v>
      </c>
      <c r="IO77">
        <v>9115439104</v>
      </c>
      <c r="IP77" s="1">
        <v>1.9884243874285801</v>
      </c>
      <c r="IQ77">
        <v>12195151872</v>
      </c>
      <c r="IR77" s="1">
        <v>44.629946268310199</v>
      </c>
      <c r="IS77">
        <v>0</v>
      </c>
      <c r="IT77">
        <v>0</v>
      </c>
      <c r="IU77" s="1">
        <v>25.891804899905999</v>
      </c>
      <c r="IV77">
        <v>0</v>
      </c>
      <c r="IW77">
        <v>0</v>
      </c>
      <c r="IX77" s="1">
        <v>59.551151269783801</v>
      </c>
      <c r="IY77">
        <v>0</v>
      </c>
      <c r="IZ77" s="1">
        <v>0</v>
      </c>
      <c r="JA77" s="1">
        <v>15.256230272516</v>
      </c>
      <c r="JB77" s="1">
        <v>32.034010480671199</v>
      </c>
      <c r="JC77" s="1">
        <v>9.4505071313901805</v>
      </c>
      <c r="JD77" s="1">
        <v>22.5258702629182</v>
      </c>
      <c r="JE77">
        <v>100</v>
      </c>
      <c r="JF77">
        <v>100</v>
      </c>
      <c r="JG77">
        <v>100</v>
      </c>
      <c r="JH77">
        <v>100</v>
      </c>
    </row>
    <row r="78" spans="1:268" x14ac:dyDescent="0.25">
      <c r="A78" s="1" t="s">
        <v>785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" t="s">
        <v>269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 s="1" t="s">
        <v>786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 s="1" t="s">
        <v>269</v>
      </c>
      <c r="CC78">
        <v>0</v>
      </c>
      <c r="CD78">
        <v>0</v>
      </c>
      <c r="CE78">
        <v>0</v>
      </c>
      <c r="CF78" s="1" t="s">
        <v>269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 s="1" t="s">
        <v>787</v>
      </c>
      <c r="CQ78">
        <v>0</v>
      </c>
      <c r="CR78">
        <v>0</v>
      </c>
      <c r="CS78">
        <v>0</v>
      </c>
      <c r="CT78" s="1" t="s">
        <v>788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 s="1" t="s">
        <v>789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 s="1" t="s">
        <v>790</v>
      </c>
      <c r="DN78">
        <v>0</v>
      </c>
      <c r="DO78">
        <v>0</v>
      </c>
      <c r="DP78">
        <v>0</v>
      </c>
      <c r="DQ78" s="1" t="s">
        <v>791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 s="1" t="s">
        <v>269</v>
      </c>
      <c r="GW78">
        <v>0</v>
      </c>
      <c r="GX78">
        <v>0</v>
      </c>
      <c r="GY78">
        <v>0</v>
      </c>
      <c r="GZ78" s="1" t="s">
        <v>269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77</v>
      </c>
      <c r="IC78" s="1">
        <v>104.998967961717</v>
      </c>
      <c r="ID78" s="1">
        <v>86.841921866433495</v>
      </c>
      <c r="IE78" s="1">
        <v>64.820304945006598</v>
      </c>
      <c r="IF78" s="1">
        <v>76.228472038834397</v>
      </c>
      <c r="IG78" s="1">
        <v>23.7715279611655</v>
      </c>
      <c r="IH78" s="1">
        <v>23.7715279611655</v>
      </c>
      <c r="II78" s="1">
        <v>2.6016543357963902</v>
      </c>
      <c r="IJ78" s="1">
        <v>6.8943856549192297</v>
      </c>
      <c r="IK78" s="1">
        <v>16.780672130945501</v>
      </c>
      <c r="IL78">
        <v>299954176</v>
      </c>
      <c r="IM78">
        <v>8901296</v>
      </c>
      <c r="IN78">
        <v>8692</v>
      </c>
      <c r="IO78">
        <v>9114927104</v>
      </c>
      <c r="IP78" s="1">
        <v>0</v>
      </c>
      <c r="IQ78">
        <v>12192534528</v>
      </c>
      <c r="IR78" s="1">
        <v>44.620367708760298</v>
      </c>
      <c r="IS78">
        <v>0</v>
      </c>
      <c r="IT78">
        <v>0</v>
      </c>
      <c r="IU78" s="1">
        <v>21.853896420689701</v>
      </c>
      <c r="IV78">
        <v>0</v>
      </c>
      <c r="IW78">
        <v>0</v>
      </c>
      <c r="IX78" s="1">
        <v>49.431432380131497</v>
      </c>
      <c r="IY78">
        <v>0</v>
      </c>
      <c r="IZ78" s="1">
        <v>0</v>
      </c>
      <c r="JA78" s="1">
        <v>18.703934900198</v>
      </c>
      <c r="JB78" s="1">
        <v>23.7715279611655</v>
      </c>
      <c r="JC78" s="1">
        <v>6.8943856549192297</v>
      </c>
      <c r="JD78" s="1">
        <v>16.780672130945501</v>
      </c>
      <c r="JE78">
        <v>100</v>
      </c>
      <c r="JF78">
        <v>100</v>
      </c>
      <c r="JG78">
        <v>100</v>
      </c>
      <c r="JH78">
        <v>100</v>
      </c>
    </row>
    <row r="79" spans="1:268" x14ac:dyDescent="0.25">
      <c r="A79" s="1" t="s">
        <v>792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 t="s">
        <v>269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 s="1" t="s">
        <v>793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 s="1" t="s">
        <v>269</v>
      </c>
      <c r="CC79">
        <v>0</v>
      </c>
      <c r="CD79">
        <v>0</v>
      </c>
      <c r="CE79">
        <v>0</v>
      </c>
      <c r="CF79" s="1" t="s">
        <v>269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 s="1" t="s">
        <v>794</v>
      </c>
      <c r="CQ79">
        <v>0</v>
      </c>
      <c r="CR79">
        <v>0</v>
      </c>
      <c r="CS79">
        <v>0</v>
      </c>
      <c r="CT79" s="1" t="s">
        <v>795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 s="1" t="s">
        <v>796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 s="1" t="s">
        <v>797</v>
      </c>
      <c r="DN79">
        <v>0</v>
      </c>
      <c r="DO79">
        <v>0</v>
      </c>
      <c r="DP79">
        <v>0</v>
      </c>
      <c r="DQ79" s="1" t="s">
        <v>798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 s="1" t="s">
        <v>269</v>
      </c>
      <c r="GW79">
        <v>0</v>
      </c>
      <c r="GX79">
        <v>0</v>
      </c>
      <c r="GY79">
        <v>0</v>
      </c>
      <c r="GZ79" s="1" t="s">
        <v>269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78</v>
      </c>
      <c r="IC79" s="1">
        <v>105.00058561701201</v>
      </c>
      <c r="ID79" s="1">
        <v>86.364940132475297</v>
      </c>
      <c r="IE79" s="1">
        <v>67.095666018552507</v>
      </c>
      <c r="IF79" s="1">
        <v>78.049832807683998</v>
      </c>
      <c r="IG79" s="1">
        <v>21.950167192315899</v>
      </c>
      <c r="IH79" s="1">
        <v>21.950167192315899</v>
      </c>
      <c r="II79" s="1">
        <v>2.9919085925647799</v>
      </c>
      <c r="IJ79" s="1">
        <v>6.7643188433326102</v>
      </c>
      <c r="IK79" s="1">
        <v>15.089634342818901</v>
      </c>
      <c r="IL79">
        <v>299950080</v>
      </c>
      <c r="IM79">
        <v>8901588</v>
      </c>
      <c r="IN79">
        <v>8692</v>
      </c>
      <c r="IO79">
        <v>9115226112</v>
      </c>
      <c r="IP79" s="1">
        <v>0</v>
      </c>
      <c r="IQ79">
        <v>12192096256</v>
      </c>
      <c r="IR79" s="1">
        <v>44.618763785021997</v>
      </c>
      <c r="IS79">
        <v>0</v>
      </c>
      <c r="IT79">
        <v>0</v>
      </c>
      <c r="IU79" s="1">
        <v>21.8539531861515</v>
      </c>
      <c r="IV79">
        <v>0</v>
      </c>
      <c r="IW79">
        <v>0</v>
      </c>
      <c r="IX79" s="1">
        <v>45.268903028456698</v>
      </c>
      <c r="IY79">
        <v>0</v>
      </c>
      <c r="IZ79" s="1">
        <v>0</v>
      </c>
      <c r="JA79" s="1">
        <v>19.214378605777299</v>
      </c>
      <c r="JB79" s="1">
        <v>21.950167192315899</v>
      </c>
      <c r="JC79" s="1">
        <v>6.7643188433326102</v>
      </c>
      <c r="JD79" s="1">
        <v>15.089634342818901</v>
      </c>
      <c r="JE79">
        <v>100</v>
      </c>
      <c r="JF79">
        <v>100</v>
      </c>
      <c r="JG79">
        <v>100</v>
      </c>
      <c r="JH79">
        <v>100</v>
      </c>
    </row>
    <row r="80" spans="1:268" x14ac:dyDescent="0.25">
      <c r="A80" s="1" t="s">
        <v>799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 t="s">
        <v>269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 s="1" t="s">
        <v>800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 s="1" t="s">
        <v>269</v>
      </c>
      <c r="CC80">
        <v>0</v>
      </c>
      <c r="CD80">
        <v>0</v>
      </c>
      <c r="CE80">
        <v>0</v>
      </c>
      <c r="CF80" s="1" t="s">
        <v>269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 s="1" t="s">
        <v>801</v>
      </c>
      <c r="CQ80">
        <v>0</v>
      </c>
      <c r="CR80">
        <v>0</v>
      </c>
      <c r="CS80">
        <v>0</v>
      </c>
      <c r="CT80" s="1" t="s">
        <v>802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 s="1" t="s">
        <v>269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 s="1" t="s">
        <v>803</v>
      </c>
      <c r="DN80">
        <v>0</v>
      </c>
      <c r="DO80">
        <v>0</v>
      </c>
      <c r="DP80">
        <v>0</v>
      </c>
      <c r="DQ80" s="1" t="s">
        <v>804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 s="1" t="s">
        <v>269</v>
      </c>
      <c r="GW80">
        <v>0</v>
      </c>
      <c r="GX80">
        <v>0</v>
      </c>
      <c r="GY80">
        <v>0</v>
      </c>
      <c r="GZ80" s="1" t="s">
        <v>269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79</v>
      </c>
      <c r="IC80" s="1">
        <v>105.000031178123</v>
      </c>
      <c r="ID80" s="1">
        <v>86.262075637727406</v>
      </c>
      <c r="IE80" s="1">
        <v>67.039220708670697</v>
      </c>
      <c r="IF80" s="1">
        <v>77.917499704632704</v>
      </c>
      <c r="IG80" s="1">
        <v>22.0825002953672</v>
      </c>
      <c r="IH80" s="1">
        <v>22.0825002953672</v>
      </c>
      <c r="II80" s="1">
        <v>2.8665300894680898</v>
      </c>
      <c r="IJ80" s="1">
        <v>7.2966220459187801</v>
      </c>
      <c r="IK80" s="1">
        <v>14.853837736334601</v>
      </c>
      <c r="IL80">
        <v>300208128</v>
      </c>
      <c r="IM80">
        <v>8901200</v>
      </c>
      <c r="IN80">
        <v>8692</v>
      </c>
      <c r="IO80">
        <v>9114828800</v>
      </c>
      <c r="IP80" s="1">
        <v>0</v>
      </c>
      <c r="IQ80">
        <v>12191834112</v>
      </c>
      <c r="IR80" s="1">
        <v>44.617804429637602</v>
      </c>
      <c r="IS80">
        <v>0</v>
      </c>
      <c r="IT80">
        <v>0</v>
      </c>
      <c r="IU80" s="1">
        <v>17.199180536808498</v>
      </c>
      <c r="IV80">
        <v>0</v>
      </c>
      <c r="IW80">
        <v>0</v>
      </c>
      <c r="IX80" s="1">
        <v>49.5127924544488</v>
      </c>
      <c r="IY80">
        <v>0</v>
      </c>
      <c r="IZ80" s="1">
        <v>0</v>
      </c>
      <c r="JA80" s="1">
        <v>19.283472715770301</v>
      </c>
      <c r="JB80" s="1">
        <v>22.0825002953672</v>
      </c>
      <c r="JC80" s="1">
        <v>7.2966220459187801</v>
      </c>
      <c r="JD80" s="1">
        <v>14.853837736334601</v>
      </c>
      <c r="JE80">
        <v>100</v>
      </c>
      <c r="JF80">
        <v>100</v>
      </c>
      <c r="JG80">
        <v>100</v>
      </c>
      <c r="JH80">
        <v>100</v>
      </c>
    </row>
    <row r="81" spans="1:268" x14ac:dyDescent="0.25">
      <c r="A81" s="1" t="s">
        <v>805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" t="s">
        <v>269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 s="1" t="s">
        <v>806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 s="1" t="s">
        <v>269</v>
      </c>
      <c r="CC81">
        <v>0</v>
      </c>
      <c r="CD81">
        <v>0</v>
      </c>
      <c r="CE81">
        <v>0</v>
      </c>
      <c r="CF81" s="1" t="s">
        <v>269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 s="1" t="s">
        <v>807</v>
      </c>
      <c r="CQ81">
        <v>0</v>
      </c>
      <c r="CR81">
        <v>0</v>
      </c>
      <c r="CS81">
        <v>0</v>
      </c>
      <c r="CT81" s="1" t="s">
        <v>808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 s="1" t="s">
        <v>269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 s="1" t="s">
        <v>809</v>
      </c>
      <c r="DN81">
        <v>0</v>
      </c>
      <c r="DO81">
        <v>0</v>
      </c>
      <c r="DP81">
        <v>0</v>
      </c>
      <c r="DQ81" s="1" t="s">
        <v>810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 s="1" t="s">
        <v>269</v>
      </c>
      <c r="GW81">
        <v>0</v>
      </c>
      <c r="GX81">
        <v>0</v>
      </c>
      <c r="GY81">
        <v>0</v>
      </c>
      <c r="GZ81" s="1" t="s">
        <v>269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80</v>
      </c>
      <c r="IC81" s="1">
        <v>105.000285817613</v>
      </c>
      <c r="ID81" s="1">
        <v>86.446696263253102</v>
      </c>
      <c r="IE81" s="1">
        <v>66.183335378770394</v>
      </c>
      <c r="IF81" s="1">
        <v>78.282963195983797</v>
      </c>
      <c r="IG81" s="1">
        <v>21.7170368040161</v>
      </c>
      <c r="IH81" s="1">
        <v>21.7170368040161</v>
      </c>
      <c r="II81" s="1">
        <v>3.1261084138399302</v>
      </c>
      <c r="IJ81" s="1">
        <v>6.7732348966531797</v>
      </c>
      <c r="IK81" s="1">
        <v>14.9792678157251</v>
      </c>
      <c r="IL81">
        <v>300212224</v>
      </c>
      <c r="IM81">
        <v>8909704</v>
      </c>
      <c r="IN81">
        <v>8700</v>
      </c>
      <c r="IO81">
        <v>9123536896</v>
      </c>
      <c r="IP81" s="1">
        <v>0.33346400676211602</v>
      </c>
      <c r="IQ81">
        <v>12176097280</v>
      </c>
      <c r="IR81" s="1">
        <v>44.5602131878398</v>
      </c>
      <c r="IS81">
        <v>0</v>
      </c>
      <c r="IT81">
        <v>0</v>
      </c>
      <c r="IU81" s="1">
        <v>25.529885379692701</v>
      </c>
      <c r="IV81">
        <v>0</v>
      </c>
      <c r="IW81">
        <v>0</v>
      </c>
      <c r="IX81" s="1">
        <v>39.597373241972399</v>
      </c>
      <c r="IY81">
        <v>0</v>
      </c>
      <c r="IZ81" s="1">
        <v>0</v>
      </c>
      <c r="JA81" s="1">
        <v>19.113970510143801</v>
      </c>
      <c r="JB81" s="1">
        <v>21.7170368040161</v>
      </c>
      <c r="JC81" s="1">
        <v>6.7732348966531797</v>
      </c>
      <c r="JD81" s="1">
        <v>14.9792678157251</v>
      </c>
      <c r="JE81">
        <v>100</v>
      </c>
      <c r="JF81">
        <v>100</v>
      </c>
      <c r="JG81">
        <v>100</v>
      </c>
      <c r="JH81">
        <v>100</v>
      </c>
    </row>
    <row r="82" spans="1:268" x14ac:dyDescent="0.25">
      <c r="A82" s="1" t="s">
        <v>811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 t="s">
        <v>269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 s="1" t="s">
        <v>812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 s="1" t="s">
        <v>269</v>
      </c>
      <c r="CC82">
        <v>0</v>
      </c>
      <c r="CD82">
        <v>0</v>
      </c>
      <c r="CE82">
        <v>0</v>
      </c>
      <c r="CF82" s="1" t="s">
        <v>269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 s="1" t="s">
        <v>813</v>
      </c>
      <c r="CQ82">
        <v>0</v>
      </c>
      <c r="CR82">
        <v>0</v>
      </c>
      <c r="CS82">
        <v>0</v>
      </c>
      <c r="CT82" s="1" t="s">
        <v>814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 s="1" t="s">
        <v>815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 s="1" t="s">
        <v>816</v>
      </c>
      <c r="DN82">
        <v>0</v>
      </c>
      <c r="DO82">
        <v>0</v>
      </c>
      <c r="DP82">
        <v>0</v>
      </c>
      <c r="DQ82" s="1" t="s">
        <v>817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 s="1" t="s">
        <v>269</v>
      </c>
      <c r="GW82">
        <v>0</v>
      </c>
      <c r="GX82">
        <v>0</v>
      </c>
      <c r="GY82">
        <v>0</v>
      </c>
      <c r="GZ82" s="1" t="s">
        <v>269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81</v>
      </c>
      <c r="IC82" s="1">
        <v>104.999704899791</v>
      </c>
      <c r="ID82" s="1">
        <v>89.378834213498905</v>
      </c>
      <c r="IE82" s="1">
        <v>67.656251166650407</v>
      </c>
      <c r="IF82" s="1">
        <v>75.522698743992294</v>
      </c>
      <c r="IG82" s="1">
        <v>24.4773012560076</v>
      </c>
      <c r="IH82" s="1">
        <v>24.4773012560076</v>
      </c>
      <c r="II82" s="1">
        <v>2.6042309911721402</v>
      </c>
      <c r="IJ82" s="1">
        <v>7.2918467752820098</v>
      </c>
      <c r="IK82" s="1">
        <v>17.187924541736098</v>
      </c>
      <c r="IL82">
        <v>300318720</v>
      </c>
      <c r="IM82">
        <v>8909388</v>
      </c>
      <c r="IN82">
        <v>8700</v>
      </c>
      <c r="IO82">
        <v>9123213312</v>
      </c>
      <c r="IP82" s="1">
        <v>0.33330578005551498</v>
      </c>
      <c r="IQ82">
        <v>12180742144</v>
      </c>
      <c r="IR82" s="1">
        <v>44.577211757324903</v>
      </c>
      <c r="IS82">
        <v>0</v>
      </c>
      <c r="IT82">
        <v>0</v>
      </c>
      <c r="IU82" s="1">
        <v>31.240369635387001</v>
      </c>
      <c r="IV82">
        <v>0</v>
      </c>
      <c r="IW82">
        <v>0</v>
      </c>
      <c r="IX82" s="1">
        <v>43.736517489541797</v>
      </c>
      <c r="IY82">
        <v>0</v>
      </c>
      <c r="IZ82" s="1">
        <v>0</v>
      </c>
      <c r="JA82" s="1">
        <v>16.132100344533701</v>
      </c>
      <c r="JB82" s="1">
        <v>24.502440047814499</v>
      </c>
      <c r="JC82" s="1">
        <v>7.2894195815903098</v>
      </c>
      <c r="JD82" s="1">
        <v>17.182203299462799</v>
      </c>
      <c r="JE82">
        <v>100</v>
      </c>
      <c r="JF82">
        <v>100</v>
      </c>
      <c r="JG82">
        <v>100</v>
      </c>
      <c r="JH82">
        <v>100</v>
      </c>
    </row>
    <row r="83" spans="1:268" x14ac:dyDescent="0.25">
      <c r="A83" s="1" t="s">
        <v>818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" t="s">
        <v>269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 s="1" t="s">
        <v>819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 s="1" t="s">
        <v>269</v>
      </c>
      <c r="CC83">
        <v>0</v>
      </c>
      <c r="CD83">
        <v>0</v>
      </c>
      <c r="CE83">
        <v>0</v>
      </c>
      <c r="CF83" s="1" t="s">
        <v>269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 s="1" t="s">
        <v>820</v>
      </c>
      <c r="CQ83">
        <v>0</v>
      </c>
      <c r="CR83">
        <v>0</v>
      </c>
      <c r="CS83">
        <v>0</v>
      </c>
      <c r="CT83" s="1" t="s">
        <v>821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 s="1" t="s">
        <v>269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 s="1" t="s">
        <v>822</v>
      </c>
      <c r="DN83">
        <v>0</v>
      </c>
      <c r="DO83">
        <v>0</v>
      </c>
      <c r="DP83">
        <v>0</v>
      </c>
      <c r="DQ83" s="1" t="s">
        <v>823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 s="1" t="s">
        <v>269</v>
      </c>
      <c r="GW83">
        <v>0</v>
      </c>
      <c r="GX83">
        <v>0</v>
      </c>
      <c r="GY83">
        <v>0</v>
      </c>
      <c r="GZ83" s="1" t="s">
        <v>269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82</v>
      </c>
      <c r="IC83" s="1">
        <v>105.000609824709</v>
      </c>
      <c r="ID83" s="1">
        <v>86.465722333138203</v>
      </c>
      <c r="IE83" s="1">
        <v>65.837074508053803</v>
      </c>
      <c r="IF83" s="1">
        <v>77.101630316928293</v>
      </c>
      <c r="IG83" s="1">
        <v>22.8983696830716</v>
      </c>
      <c r="IH83" s="1">
        <v>22.8983696830716</v>
      </c>
      <c r="II83" s="1">
        <v>2.4703742517735501</v>
      </c>
      <c r="IJ83" s="1">
        <v>5.7208628342627303</v>
      </c>
      <c r="IK83" s="1">
        <v>17.032570557169599</v>
      </c>
      <c r="IL83">
        <v>300195840</v>
      </c>
      <c r="IM83">
        <v>8909256</v>
      </c>
      <c r="IN83">
        <v>8700</v>
      </c>
      <c r="IO83">
        <v>9123078144</v>
      </c>
      <c r="IP83" s="1">
        <v>0</v>
      </c>
      <c r="IQ83">
        <v>12178071552</v>
      </c>
      <c r="IR83" s="1">
        <v>44.5674383418093</v>
      </c>
      <c r="IS83">
        <v>0</v>
      </c>
      <c r="IT83">
        <v>0</v>
      </c>
      <c r="IU83" s="1">
        <v>20.810056591367299</v>
      </c>
      <c r="IV83">
        <v>0</v>
      </c>
      <c r="IW83">
        <v>0</v>
      </c>
      <c r="IX83" s="1">
        <v>50.984638648849902</v>
      </c>
      <c r="IY83">
        <v>0</v>
      </c>
      <c r="IZ83" s="1">
        <v>0.52025141478418302</v>
      </c>
      <c r="JA83" s="1">
        <v>19.098347861305498</v>
      </c>
      <c r="JB83" s="1">
        <v>22.8727260934402</v>
      </c>
      <c r="JC83" s="1">
        <v>5.7227655626260097</v>
      </c>
      <c r="JD83" s="1">
        <v>17.038235498986499</v>
      </c>
      <c r="JE83">
        <v>100</v>
      </c>
      <c r="JF83">
        <v>100</v>
      </c>
      <c r="JG83">
        <v>100</v>
      </c>
      <c r="JH83">
        <v>100</v>
      </c>
    </row>
    <row r="84" spans="1:268" x14ac:dyDescent="0.25">
      <c r="A84" s="1" t="s">
        <v>824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" t="s">
        <v>269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 s="1" t="s">
        <v>825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 s="1" t="s">
        <v>826</v>
      </c>
      <c r="CC84">
        <v>0</v>
      </c>
      <c r="CD84">
        <v>0</v>
      </c>
      <c r="CE84">
        <v>0</v>
      </c>
      <c r="CF84" s="1" t="s">
        <v>827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 s="1" t="s">
        <v>828</v>
      </c>
      <c r="CQ84">
        <v>0</v>
      </c>
      <c r="CR84">
        <v>0</v>
      </c>
      <c r="CS84">
        <v>0</v>
      </c>
      <c r="CT84" s="1" t="s">
        <v>829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 s="1" t="s">
        <v>269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 s="1" t="s">
        <v>830</v>
      </c>
      <c r="DN84">
        <v>0</v>
      </c>
      <c r="DO84">
        <v>0</v>
      </c>
      <c r="DP84">
        <v>0</v>
      </c>
      <c r="DQ84" s="1" t="s">
        <v>831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 s="1" t="s">
        <v>269</v>
      </c>
      <c r="GW84">
        <v>0</v>
      </c>
      <c r="GX84">
        <v>0</v>
      </c>
      <c r="GY84">
        <v>0</v>
      </c>
      <c r="GZ84" s="1" t="s">
        <v>269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83</v>
      </c>
      <c r="IC84" s="1">
        <v>104.99792356205501</v>
      </c>
      <c r="ID84" s="1">
        <v>86.733120165220299</v>
      </c>
      <c r="IE84" s="1">
        <v>66.792274050147896</v>
      </c>
      <c r="IF84" s="1">
        <v>77.270183633835003</v>
      </c>
      <c r="IG84" s="1">
        <v>22.729816366164901</v>
      </c>
      <c r="IH84" s="1">
        <v>22.729816366164901</v>
      </c>
      <c r="II84" s="1">
        <v>2.7317725037915501</v>
      </c>
      <c r="IJ84" s="1">
        <v>5.8538001253606398</v>
      </c>
      <c r="IK84" s="1">
        <v>16.7808968008524</v>
      </c>
      <c r="IL84">
        <v>300400640</v>
      </c>
      <c r="IM84">
        <v>8908892</v>
      </c>
      <c r="IN84">
        <v>8700</v>
      </c>
      <c r="IO84">
        <v>9122705408</v>
      </c>
      <c r="IP84" s="1">
        <v>0.33300495714509198</v>
      </c>
      <c r="IQ84">
        <v>12177547264</v>
      </c>
      <c r="IR84" s="1">
        <v>44.565519631040601</v>
      </c>
      <c r="IS84">
        <v>0</v>
      </c>
      <c r="IT84">
        <v>0</v>
      </c>
      <c r="IU84" s="1">
        <v>20.813517477127199</v>
      </c>
      <c r="IV84">
        <v>0</v>
      </c>
      <c r="IW84">
        <v>0</v>
      </c>
      <c r="IX84" s="1">
        <v>50.9931178189618</v>
      </c>
      <c r="IY84">
        <v>0</v>
      </c>
      <c r="IZ84" s="1">
        <v>0</v>
      </c>
      <c r="JA84" s="1">
        <v>18.829955959928999</v>
      </c>
      <c r="JB84" s="1">
        <v>22.729816366164901</v>
      </c>
      <c r="JC84" s="1">
        <v>5.8538001253606398</v>
      </c>
      <c r="JD84" s="1">
        <v>16.7808968008524</v>
      </c>
      <c r="JE84">
        <v>100</v>
      </c>
      <c r="JF84">
        <v>100</v>
      </c>
      <c r="JG84">
        <v>100</v>
      </c>
      <c r="JH84">
        <v>100</v>
      </c>
    </row>
    <row r="85" spans="1:268" x14ac:dyDescent="0.25">
      <c r="A85" s="1" t="s">
        <v>832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 t="s">
        <v>269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 s="1" t="s">
        <v>833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 s="1" t="s">
        <v>269</v>
      </c>
      <c r="CC85">
        <v>0</v>
      </c>
      <c r="CD85">
        <v>0</v>
      </c>
      <c r="CE85">
        <v>0</v>
      </c>
      <c r="CF85" s="1" t="s">
        <v>269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 s="1" t="s">
        <v>834</v>
      </c>
      <c r="CQ85">
        <v>0</v>
      </c>
      <c r="CR85">
        <v>0</v>
      </c>
      <c r="CS85">
        <v>0</v>
      </c>
      <c r="CT85" s="1" t="s">
        <v>835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 s="1" t="s">
        <v>836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 s="1" t="s">
        <v>837</v>
      </c>
      <c r="DN85">
        <v>0</v>
      </c>
      <c r="DO85">
        <v>0</v>
      </c>
      <c r="DP85">
        <v>0</v>
      </c>
      <c r="DQ85" s="1" t="s">
        <v>838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 s="1" t="s">
        <v>269</v>
      </c>
      <c r="GW85">
        <v>0</v>
      </c>
      <c r="GX85">
        <v>0</v>
      </c>
      <c r="GY85">
        <v>0</v>
      </c>
      <c r="GZ85" s="1" t="s">
        <v>269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84</v>
      </c>
      <c r="IC85" s="1">
        <v>105.001424643647</v>
      </c>
      <c r="ID85" s="1">
        <v>87.897174310668305</v>
      </c>
      <c r="IE85" s="1">
        <v>66.476351688009402</v>
      </c>
      <c r="IF85" s="1">
        <v>76.525200386879604</v>
      </c>
      <c r="IG85" s="1">
        <v>23.3439856275069</v>
      </c>
      <c r="IH85" s="1">
        <v>23.4747996131203</v>
      </c>
      <c r="II85" s="1">
        <v>2.8778708467488801</v>
      </c>
      <c r="IJ85" s="1">
        <v>6.9330541688380798</v>
      </c>
      <c r="IK85" s="1">
        <v>16.4823512131981</v>
      </c>
      <c r="IL85">
        <v>299765760</v>
      </c>
      <c r="IM85">
        <v>8928236</v>
      </c>
      <c r="IN85">
        <v>8718</v>
      </c>
      <c r="IO85">
        <v>9142513664</v>
      </c>
      <c r="IP85" s="1">
        <v>0</v>
      </c>
      <c r="IQ85">
        <v>12166090752</v>
      </c>
      <c r="IR85" s="1">
        <v>44.523592839139397</v>
      </c>
      <c r="IS85">
        <v>0</v>
      </c>
      <c r="IT85">
        <v>0</v>
      </c>
      <c r="IU85" s="1">
        <v>24.5844676781077</v>
      </c>
      <c r="IV85">
        <v>0</v>
      </c>
      <c r="IW85">
        <v>0</v>
      </c>
      <c r="IX85" s="1">
        <v>46.0304926739039</v>
      </c>
      <c r="IY85">
        <v>0</v>
      </c>
      <c r="IZ85" s="1">
        <v>0</v>
      </c>
      <c r="JA85" s="1">
        <v>17.633016323283002</v>
      </c>
      <c r="JB85" s="1">
        <v>23.369691173557602</v>
      </c>
      <c r="JC85" s="1">
        <v>6.9307292639409503</v>
      </c>
      <c r="JD85" s="1">
        <v>16.607594201068402</v>
      </c>
      <c r="JE85">
        <v>100</v>
      </c>
      <c r="JF85">
        <v>100</v>
      </c>
      <c r="JG85">
        <v>100</v>
      </c>
      <c r="JH85">
        <v>100</v>
      </c>
    </row>
    <row r="86" spans="1:268" x14ac:dyDescent="0.25">
      <c r="A86" s="1" t="s">
        <v>839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1" t="s">
        <v>269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 s="1" t="s">
        <v>840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 s="1" t="s">
        <v>269</v>
      </c>
      <c r="CC86">
        <v>0</v>
      </c>
      <c r="CD86">
        <v>0</v>
      </c>
      <c r="CE86">
        <v>0</v>
      </c>
      <c r="CF86" s="1" t="s">
        <v>269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 s="1" t="s">
        <v>841</v>
      </c>
      <c r="CQ86">
        <v>0</v>
      </c>
      <c r="CR86">
        <v>0</v>
      </c>
      <c r="CS86">
        <v>0</v>
      </c>
      <c r="CT86" s="1" t="s">
        <v>842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 s="1" t="s">
        <v>269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 s="1" t="s">
        <v>843</v>
      </c>
      <c r="DN86">
        <v>0</v>
      </c>
      <c r="DO86">
        <v>0</v>
      </c>
      <c r="DP86">
        <v>0</v>
      </c>
      <c r="DQ86" s="1" t="s">
        <v>844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 s="1" t="s">
        <v>269</v>
      </c>
      <c r="GW86">
        <v>0</v>
      </c>
      <c r="GX86">
        <v>0</v>
      </c>
      <c r="GY86">
        <v>0</v>
      </c>
      <c r="GZ86" s="1" t="s">
        <v>269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85</v>
      </c>
      <c r="IC86" s="1">
        <v>104.999940443244</v>
      </c>
      <c r="ID86" s="1">
        <v>86.429340499248099</v>
      </c>
      <c r="IE86" s="1">
        <v>66.2698504046013</v>
      </c>
      <c r="IF86" s="1">
        <v>78.1794853504895</v>
      </c>
      <c r="IG86" s="1">
        <v>21.820517979618199</v>
      </c>
      <c r="IH86" s="1">
        <v>21.8205146495104</v>
      </c>
      <c r="II86" s="1">
        <v>2.0813173693293998</v>
      </c>
      <c r="IJ86" s="1">
        <v>6.8943621208497401</v>
      </c>
      <c r="IK86" s="1">
        <v>15.3497155988043</v>
      </c>
      <c r="IL86">
        <v>299741184</v>
      </c>
      <c r="IM86">
        <v>8925188</v>
      </c>
      <c r="IN86">
        <v>8716</v>
      </c>
      <c r="IO86">
        <v>9139392512</v>
      </c>
      <c r="IP86" s="1">
        <v>0</v>
      </c>
      <c r="IQ86">
        <v>12164886528</v>
      </c>
      <c r="IR86" s="1">
        <v>44.519185797432201</v>
      </c>
      <c r="IS86">
        <v>0</v>
      </c>
      <c r="IT86">
        <v>0</v>
      </c>
      <c r="IU86" s="1">
        <v>24.463639594615898</v>
      </c>
      <c r="IV86">
        <v>0</v>
      </c>
      <c r="IW86">
        <v>0</v>
      </c>
      <c r="IX86" s="1">
        <v>47.365770278937198</v>
      </c>
      <c r="IY86">
        <v>0</v>
      </c>
      <c r="IZ86" s="1">
        <v>0</v>
      </c>
      <c r="JA86" s="1">
        <v>19.138129695748699</v>
      </c>
      <c r="JB86" s="1">
        <v>21.9245544852681</v>
      </c>
      <c r="JC86" s="1">
        <v>6.8966626881917996</v>
      </c>
      <c r="JD86" s="1">
        <v>15.224710209763099</v>
      </c>
      <c r="JE86">
        <v>100</v>
      </c>
      <c r="JF86">
        <v>100</v>
      </c>
      <c r="JG86">
        <v>100</v>
      </c>
      <c r="JH86">
        <v>100</v>
      </c>
    </row>
    <row r="87" spans="1:268" x14ac:dyDescent="0.25">
      <c r="A87" s="1" t="s">
        <v>845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" t="s">
        <v>269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 s="1" t="s">
        <v>846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 s="1" t="s">
        <v>269</v>
      </c>
      <c r="CC87">
        <v>0</v>
      </c>
      <c r="CD87">
        <v>0</v>
      </c>
      <c r="CE87">
        <v>0</v>
      </c>
      <c r="CF87" s="1" t="s">
        <v>269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 s="1" t="s">
        <v>847</v>
      </c>
      <c r="CQ87">
        <v>0</v>
      </c>
      <c r="CR87">
        <v>0</v>
      </c>
      <c r="CS87">
        <v>0</v>
      </c>
      <c r="CT87" s="1" t="s">
        <v>848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 s="1" t="s">
        <v>849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 s="1" t="s">
        <v>850</v>
      </c>
      <c r="DN87">
        <v>0</v>
      </c>
      <c r="DO87">
        <v>0</v>
      </c>
      <c r="DP87">
        <v>0</v>
      </c>
      <c r="DQ87" s="1" t="s">
        <v>851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 s="1" t="s">
        <v>269</v>
      </c>
      <c r="GW87">
        <v>0</v>
      </c>
      <c r="GX87">
        <v>0</v>
      </c>
      <c r="GY87">
        <v>0</v>
      </c>
      <c r="GZ87" s="1" t="s">
        <v>269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86</v>
      </c>
      <c r="IC87" s="1">
        <v>105.000556360625</v>
      </c>
      <c r="ID87" s="1">
        <v>86.558832454363994</v>
      </c>
      <c r="IE87" s="1">
        <v>66.349619996234793</v>
      </c>
      <c r="IF87" s="1">
        <v>77.4692465364772</v>
      </c>
      <c r="IG87" s="1">
        <v>22.530750130392001</v>
      </c>
      <c r="IH87" s="1">
        <v>22.5307534635227</v>
      </c>
      <c r="II87" s="1">
        <v>2.8644091772553502</v>
      </c>
      <c r="IJ87" s="1">
        <v>7.2912233602863603</v>
      </c>
      <c r="IK87" s="1">
        <v>15.2334504728779</v>
      </c>
      <c r="IL87">
        <v>299741184</v>
      </c>
      <c r="IM87">
        <v>8925336</v>
      </c>
      <c r="IN87">
        <v>8716</v>
      </c>
      <c r="IO87">
        <v>9139544064</v>
      </c>
      <c r="IP87" s="1">
        <v>0</v>
      </c>
      <c r="IQ87">
        <v>12164382720</v>
      </c>
      <c r="IR87" s="1">
        <v>44.517342034847701</v>
      </c>
      <c r="IS87">
        <v>0</v>
      </c>
      <c r="IT87">
        <v>0</v>
      </c>
      <c r="IU87" s="1">
        <v>18.7488600693077</v>
      </c>
      <c r="IV87">
        <v>0</v>
      </c>
      <c r="IW87">
        <v>0</v>
      </c>
      <c r="IX87" s="1">
        <v>48.955356847636899</v>
      </c>
      <c r="IY87">
        <v>0</v>
      </c>
      <c r="IZ87" s="1">
        <v>0</v>
      </c>
      <c r="JA87" s="1">
        <v>19.015427195359798</v>
      </c>
      <c r="JB87" s="1">
        <v>22.5307534635227</v>
      </c>
      <c r="JC87" s="1">
        <v>7.2912233602863603</v>
      </c>
      <c r="JD87" s="1">
        <v>15.2334504728779</v>
      </c>
      <c r="JE87">
        <v>100</v>
      </c>
      <c r="JF87">
        <v>100</v>
      </c>
      <c r="JG87">
        <v>100</v>
      </c>
      <c r="JH87">
        <v>100</v>
      </c>
    </row>
    <row r="88" spans="1:268" x14ac:dyDescent="0.25">
      <c r="A88" s="1" t="s">
        <v>852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1" t="s">
        <v>269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 s="1" t="s">
        <v>853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 s="1" t="s">
        <v>269</v>
      </c>
      <c r="CC88">
        <v>0</v>
      </c>
      <c r="CD88">
        <v>0</v>
      </c>
      <c r="CE88">
        <v>0</v>
      </c>
      <c r="CF88" s="1" t="s">
        <v>269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 s="1" t="s">
        <v>854</v>
      </c>
      <c r="CQ88">
        <v>0</v>
      </c>
      <c r="CR88">
        <v>0</v>
      </c>
      <c r="CS88">
        <v>0</v>
      </c>
      <c r="CT88" s="1" t="s">
        <v>855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 s="1" t="s">
        <v>269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 s="1" t="s">
        <v>856</v>
      </c>
      <c r="DN88">
        <v>0</v>
      </c>
      <c r="DO88">
        <v>0</v>
      </c>
      <c r="DP88">
        <v>0</v>
      </c>
      <c r="DQ88" s="1" t="s">
        <v>857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 s="1" t="s">
        <v>269</v>
      </c>
      <c r="GW88">
        <v>0</v>
      </c>
      <c r="GX88">
        <v>0</v>
      </c>
      <c r="GY88">
        <v>0</v>
      </c>
      <c r="GZ88" s="1" t="s">
        <v>269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87</v>
      </c>
      <c r="IC88" s="1">
        <v>105.00019435382799</v>
      </c>
      <c r="ID88" s="1">
        <v>86.9546987797696</v>
      </c>
      <c r="IE88" s="1">
        <v>65.283651470858601</v>
      </c>
      <c r="IF88" s="1">
        <v>75.594486058680403</v>
      </c>
      <c r="IG88" s="1">
        <v>24.275404618111502</v>
      </c>
      <c r="IH88" s="1">
        <v>24.405513941319501</v>
      </c>
      <c r="II88" s="1">
        <v>3.64310768160288</v>
      </c>
      <c r="IJ88" s="1">
        <v>8.8475472267498496</v>
      </c>
      <c r="IK88" s="1">
        <v>15.4832059813915</v>
      </c>
      <c r="IL88">
        <v>299741184</v>
      </c>
      <c r="IM88">
        <v>8930556</v>
      </c>
      <c r="IN88">
        <v>8721</v>
      </c>
      <c r="IO88">
        <v>9144889344</v>
      </c>
      <c r="IP88" s="1">
        <v>0</v>
      </c>
      <c r="IQ88">
        <v>12154331136</v>
      </c>
      <c r="IR88" s="1">
        <v>44.480556795485398</v>
      </c>
      <c r="IS88">
        <v>0</v>
      </c>
      <c r="IT88">
        <v>0</v>
      </c>
      <c r="IU88" s="1">
        <v>24.460865862190701</v>
      </c>
      <c r="IV88">
        <v>0</v>
      </c>
      <c r="IW88">
        <v>0</v>
      </c>
      <c r="IX88" s="1">
        <v>44.758180088263899</v>
      </c>
      <c r="IY88">
        <v>0</v>
      </c>
      <c r="IZ88" s="1">
        <v>0</v>
      </c>
      <c r="JA88" s="1">
        <v>18.585225154047201</v>
      </c>
      <c r="JB88" s="1">
        <v>24.405513941319501</v>
      </c>
      <c r="JC88" s="1">
        <v>8.8475472267498496</v>
      </c>
      <c r="JD88" s="1">
        <v>15.4832059813915</v>
      </c>
      <c r="JE88">
        <v>100</v>
      </c>
      <c r="JF88">
        <v>100</v>
      </c>
      <c r="JG88">
        <v>100</v>
      </c>
      <c r="JH88">
        <v>100</v>
      </c>
    </row>
    <row r="89" spans="1:268" x14ac:dyDescent="0.25">
      <c r="A89" s="1" t="s">
        <v>858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" t="s">
        <v>269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 s="1" t="s">
        <v>859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 s="1" t="s">
        <v>269</v>
      </c>
      <c r="CC89">
        <v>0</v>
      </c>
      <c r="CD89">
        <v>0</v>
      </c>
      <c r="CE89">
        <v>0</v>
      </c>
      <c r="CF89" s="1" t="s">
        <v>269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 s="1" t="s">
        <v>860</v>
      </c>
      <c r="CQ89">
        <v>0</v>
      </c>
      <c r="CR89">
        <v>0</v>
      </c>
      <c r="CS89">
        <v>0</v>
      </c>
      <c r="CT89" s="1" t="s">
        <v>861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 s="1" t="s">
        <v>269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 s="1" t="s">
        <v>862</v>
      </c>
      <c r="DN89">
        <v>0</v>
      </c>
      <c r="DO89">
        <v>0</v>
      </c>
      <c r="DP89">
        <v>0</v>
      </c>
      <c r="DQ89" s="1" t="s">
        <v>863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 s="1" t="s">
        <v>269</v>
      </c>
      <c r="GW89">
        <v>0</v>
      </c>
      <c r="GX89">
        <v>0</v>
      </c>
      <c r="GY89">
        <v>0</v>
      </c>
      <c r="GZ89" s="1" t="s">
        <v>269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88</v>
      </c>
      <c r="IC89" s="1">
        <v>104.99852387273999</v>
      </c>
      <c r="ID89" s="1">
        <v>87.044817223702694</v>
      </c>
      <c r="IE89" s="1">
        <v>65.697222337749295</v>
      </c>
      <c r="IF89" s="1">
        <v>75.514643649708802</v>
      </c>
      <c r="IG89" s="1">
        <v>24.485356350291099</v>
      </c>
      <c r="IH89" s="1">
        <v>24.485356350291099</v>
      </c>
      <c r="II89" s="1">
        <v>3.38513919809039</v>
      </c>
      <c r="IJ89" s="1">
        <v>8.8534409796210305</v>
      </c>
      <c r="IK89" s="1">
        <v>15.6237193758018</v>
      </c>
      <c r="IL89">
        <v>299741184</v>
      </c>
      <c r="IM89">
        <v>8933784</v>
      </c>
      <c r="IN89">
        <v>8724</v>
      </c>
      <c r="IO89">
        <v>9148194816</v>
      </c>
      <c r="IP89" s="1">
        <v>0</v>
      </c>
      <c r="IQ89">
        <v>12155265024</v>
      </c>
      <c r="IR89" s="1">
        <v>44.483974493221297</v>
      </c>
      <c r="IS89">
        <v>0</v>
      </c>
      <c r="IT89">
        <v>0</v>
      </c>
      <c r="IU89" s="1">
        <v>17.70097503801</v>
      </c>
      <c r="IV89">
        <v>0</v>
      </c>
      <c r="IW89">
        <v>0</v>
      </c>
      <c r="IX89" s="1">
        <v>48.937989810968901</v>
      </c>
      <c r="IY89">
        <v>0</v>
      </c>
      <c r="IZ89" s="1">
        <v>0</v>
      </c>
      <c r="JA89" s="1">
        <v>18.4834231076808</v>
      </c>
      <c r="JB89" s="1">
        <v>24.510547632015999</v>
      </c>
      <c r="JC89" s="1">
        <v>8.8504875190050107</v>
      </c>
      <c r="JD89" s="1">
        <v>15.618507386479401</v>
      </c>
      <c r="JE89">
        <v>100</v>
      </c>
      <c r="JF89">
        <v>100</v>
      </c>
      <c r="JG89">
        <v>100</v>
      </c>
      <c r="JH89">
        <v>100</v>
      </c>
    </row>
    <row r="90" spans="1:268" x14ac:dyDescent="0.25">
      <c r="A90" s="1" t="s">
        <v>864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" t="s">
        <v>269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 s="1" t="s">
        <v>865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 s="1" t="s">
        <v>269</v>
      </c>
      <c r="CC90">
        <v>0</v>
      </c>
      <c r="CD90">
        <v>0</v>
      </c>
      <c r="CE90">
        <v>0</v>
      </c>
      <c r="CF90" s="1" t="s">
        <v>269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 s="1" t="s">
        <v>866</v>
      </c>
      <c r="CQ90">
        <v>0</v>
      </c>
      <c r="CR90">
        <v>0</v>
      </c>
      <c r="CS90">
        <v>0</v>
      </c>
      <c r="CT90" s="1" t="s">
        <v>867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 s="1" t="s">
        <v>868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 s="1" t="s">
        <v>869</v>
      </c>
      <c r="DN90">
        <v>0</v>
      </c>
      <c r="DO90">
        <v>0</v>
      </c>
      <c r="DP90">
        <v>0</v>
      </c>
      <c r="DQ90" s="1" t="s">
        <v>870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 s="1" t="s">
        <v>269</v>
      </c>
      <c r="GW90">
        <v>0</v>
      </c>
      <c r="GX90">
        <v>0</v>
      </c>
      <c r="GY90">
        <v>0</v>
      </c>
      <c r="GZ90" s="1" t="s">
        <v>269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89</v>
      </c>
      <c r="IC90" s="1">
        <v>105.000945298632</v>
      </c>
      <c r="ID90" s="1">
        <v>86.166216281014997</v>
      </c>
      <c r="IE90" s="1">
        <v>66.681302246777904</v>
      </c>
      <c r="IF90" s="1">
        <v>76.229048282174105</v>
      </c>
      <c r="IG90" s="1">
        <v>23.770951717825799</v>
      </c>
      <c r="IH90" s="1">
        <v>23.770951717825799</v>
      </c>
      <c r="II90" s="1">
        <v>2.99192676829662</v>
      </c>
      <c r="IJ90" s="1">
        <v>7.6749399733448698</v>
      </c>
      <c r="IK90" s="1">
        <v>16.000296782319499</v>
      </c>
      <c r="IL90">
        <v>299741184</v>
      </c>
      <c r="IM90">
        <v>8932056</v>
      </c>
      <c r="IN90">
        <v>8722</v>
      </c>
      <c r="IO90">
        <v>9146425344</v>
      </c>
      <c r="IP90" s="1">
        <v>0</v>
      </c>
      <c r="IQ90">
        <v>12153245696</v>
      </c>
      <c r="IR90" s="1">
        <v>44.476584471873103</v>
      </c>
      <c r="IS90">
        <v>0</v>
      </c>
      <c r="IT90">
        <v>0</v>
      </c>
      <c r="IU90" s="1">
        <v>22.894729699825898</v>
      </c>
      <c r="IV90">
        <v>0</v>
      </c>
      <c r="IW90">
        <v>0</v>
      </c>
      <c r="IX90" s="1">
        <v>48.391133229177498</v>
      </c>
      <c r="IY90">
        <v>0</v>
      </c>
      <c r="IZ90" s="1">
        <v>0</v>
      </c>
      <c r="JA90" s="1">
        <v>19.4031085881211</v>
      </c>
      <c r="JB90" s="1">
        <v>23.7709567948976</v>
      </c>
      <c r="JC90" s="1">
        <v>7.6749394621719897</v>
      </c>
      <c r="JD90" s="1">
        <v>16.000295716654101</v>
      </c>
      <c r="JE90">
        <v>100</v>
      </c>
      <c r="JF90">
        <v>100</v>
      </c>
      <c r="JG90">
        <v>100</v>
      </c>
      <c r="JH90">
        <v>100</v>
      </c>
    </row>
    <row r="91" spans="1:268" x14ac:dyDescent="0.25">
      <c r="A91" s="1" t="s">
        <v>871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1" t="s">
        <v>269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 s="1" t="s">
        <v>872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 s="1" t="s">
        <v>269</v>
      </c>
      <c r="CC91">
        <v>0</v>
      </c>
      <c r="CD91">
        <v>0</v>
      </c>
      <c r="CE91">
        <v>0</v>
      </c>
      <c r="CF91" s="1" t="s">
        <v>269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 s="1" t="s">
        <v>873</v>
      </c>
      <c r="CQ91">
        <v>0</v>
      </c>
      <c r="CR91">
        <v>0</v>
      </c>
      <c r="CS91">
        <v>0</v>
      </c>
      <c r="CT91" s="1" t="s">
        <v>874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 s="1" t="s">
        <v>875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 s="1" t="s">
        <v>876</v>
      </c>
      <c r="DN91">
        <v>0</v>
      </c>
      <c r="DO91">
        <v>0</v>
      </c>
      <c r="DP91">
        <v>0</v>
      </c>
      <c r="DQ91" s="1" t="s">
        <v>877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 s="1" t="s">
        <v>269</v>
      </c>
      <c r="GW91">
        <v>0</v>
      </c>
      <c r="GX91">
        <v>0</v>
      </c>
      <c r="GY91">
        <v>0</v>
      </c>
      <c r="GZ91" s="1" t="s">
        <v>269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90</v>
      </c>
      <c r="IC91" s="1">
        <v>104.999598780656</v>
      </c>
      <c r="ID91" s="1">
        <v>86.318299383814605</v>
      </c>
      <c r="IE91" s="1">
        <v>65.961458042487095</v>
      </c>
      <c r="IF91" s="1">
        <v>76.107770295339193</v>
      </c>
      <c r="IG91" s="1">
        <v>23.8922297046607</v>
      </c>
      <c r="IH91" s="1">
        <v>23.8922297046607</v>
      </c>
      <c r="II91" s="1">
        <v>2.99226971096477</v>
      </c>
      <c r="IJ91" s="1">
        <v>7.5457278183162204</v>
      </c>
      <c r="IK91" s="1">
        <v>16.262342770762199</v>
      </c>
      <c r="IL91">
        <v>299741184</v>
      </c>
      <c r="IM91">
        <v>8934296</v>
      </c>
      <c r="IN91">
        <v>8724</v>
      </c>
      <c r="IO91">
        <v>9148719104</v>
      </c>
      <c r="IP91" s="1">
        <v>0</v>
      </c>
      <c r="IQ91">
        <v>12150947840</v>
      </c>
      <c r="IR91" s="1">
        <v>44.468175141249802</v>
      </c>
      <c r="IS91">
        <v>0</v>
      </c>
      <c r="IT91">
        <v>0</v>
      </c>
      <c r="IU91" s="1">
        <v>26.540139048180599</v>
      </c>
      <c r="IV91">
        <v>0</v>
      </c>
      <c r="IW91">
        <v>0</v>
      </c>
      <c r="IX91" s="1">
        <v>47.876329263384598</v>
      </c>
      <c r="IY91">
        <v>0</v>
      </c>
      <c r="IZ91" s="1">
        <v>0</v>
      </c>
      <c r="JA91" s="1">
        <v>19.232359429435299</v>
      </c>
      <c r="JB91" s="1">
        <v>23.892249982980999</v>
      </c>
      <c r="JC91" s="1">
        <v>7.5457258078160496</v>
      </c>
      <c r="JD91" s="1">
        <v>16.262338437788198</v>
      </c>
      <c r="JE91">
        <v>100</v>
      </c>
      <c r="JF91">
        <v>100</v>
      </c>
      <c r="JG91">
        <v>100</v>
      </c>
      <c r="JH91">
        <v>100</v>
      </c>
    </row>
    <row r="92" spans="1:268" x14ac:dyDescent="0.25">
      <c r="A92" s="1" t="s">
        <v>878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" t="s">
        <v>269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" t="s">
        <v>879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 s="1" t="s">
        <v>269</v>
      </c>
      <c r="CC92">
        <v>0</v>
      </c>
      <c r="CD92">
        <v>0</v>
      </c>
      <c r="CE92">
        <v>0</v>
      </c>
      <c r="CF92" s="1" t="s">
        <v>269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 s="1" t="s">
        <v>880</v>
      </c>
      <c r="CQ92">
        <v>0</v>
      </c>
      <c r="CR92">
        <v>0</v>
      </c>
      <c r="CS92">
        <v>0</v>
      </c>
      <c r="CT92" s="1" t="s">
        <v>881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 s="1" t="s">
        <v>882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 s="1" t="s">
        <v>883</v>
      </c>
      <c r="DN92">
        <v>0</v>
      </c>
      <c r="DO92">
        <v>0</v>
      </c>
      <c r="DP92">
        <v>0</v>
      </c>
      <c r="DQ92" s="1" t="s">
        <v>884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 s="1" t="s">
        <v>269</v>
      </c>
      <c r="GW92">
        <v>0</v>
      </c>
      <c r="GX92">
        <v>0</v>
      </c>
      <c r="GY92">
        <v>0</v>
      </c>
      <c r="GZ92" s="1" t="s">
        <v>269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91</v>
      </c>
      <c r="IC92" s="1">
        <v>105.000707248654</v>
      </c>
      <c r="ID92" s="1">
        <v>86.906541089463602</v>
      </c>
      <c r="IE92" s="1">
        <v>65.340440323461095</v>
      </c>
      <c r="IF92" s="1">
        <v>76.250294133557802</v>
      </c>
      <c r="IG92" s="1">
        <v>23.749705866442099</v>
      </c>
      <c r="IH92" s="1">
        <v>23.749705866442099</v>
      </c>
      <c r="II92" s="1">
        <v>3.3831188523421498</v>
      </c>
      <c r="IJ92" s="1">
        <v>7.0264776164029303</v>
      </c>
      <c r="IK92" s="1">
        <v>16.655354349992098</v>
      </c>
      <c r="IL92">
        <v>300003328</v>
      </c>
      <c r="IM92">
        <v>8933912</v>
      </c>
      <c r="IN92">
        <v>8724</v>
      </c>
      <c r="IO92">
        <v>9148325888</v>
      </c>
      <c r="IP92" s="1">
        <v>0</v>
      </c>
      <c r="IQ92">
        <v>12151177216</v>
      </c>
      <c r="IR92" s="1">
        <v>44.469014565569502</v>
      </c>
      <c r="IS92">
        <v>0</v>
      </c>
      <c r="IT92">
        <v>0</v>
      </c>
      <c r="IU92" s="1">
        <v>26.544491332263799</v>
      </c>
      <c r="IV92">
        <v>0</v>
      </c>
      <c r="IW92">
        <v>0</v>
      </c>
      <c r="IX92" s="1">
        <v>44.2408188871063</v>
      </c>
      <c r="IY92">
        <v>0</v>
      </c>
      <c r="IZ92" s="1">
        <v>0.52048022220125101</v>
      </c>
      <c r="JA92" s="1">
        <v>18.632852185315699</v>
      </c>
      <c r="JB92" s="1">
        <v>23.749647447516601</v>
      </c>
      <c r="JC92" s="1">
        <v>7.0264829997168903</v>
      </c>
      <c r="JD92" s="1">
        <v>16.65536711044</v>
      </c>
      <c r="JE92">
        <v>100</v>
      </c>
      <c r="JF92">
        <v>100</v>
      </c>
      <c r="JG92">
        <v>100</v>
      </c>
      <c r="JH92">
        <v>100</v>
      </c>
    </row>
    <row r="93" spans="1:268" x14ac:dyDescent="0.25">
      <c r="A93" s="1" t="s">
        <v>885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1" t="s">
        <v>269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 s="1" t="s">
        <v>886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 s="1" t="s">
        <v>269</v>
      </c>
      <c r="CC93">
        <v>0</v>
      </c>
      <c r="CD93">
        <v>0</v>
      </c>
      <c r="CE93">
        <v>0</v>
      </c>
      <c r="CF93" s="1" t="s">
        <v>269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 s="1" t="s">
        <v>887</v>
      </c>
      <c r="CQ93">
        <v>0</v>
      </c>
      <c r="CR93">
        <v>0</v>
      </c>
      <c r="CS93">
        <v>0</v>
      </c>
      <c r="CT93" s="1" t="s">
        <v>888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 s="1" t="s">
        <v>889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 s="1" t="s">
        <v>890</v>
      </c>
      <c r="DN93">
        <v>0</v>
      </c>
      <c r="DO93">
        <v>0</v>
      </c>
      <c r="DP93">
        <v>0</v>
      </c>
      <c r="DQ93" s="1" t="s">
        <v>891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 s="1" t="s">
        <v>269</v>
      </c>
      <c r="GW93">
        <v>0</v>
      </c>
      <c r="GX93">
        <v>0</v>
      </c>
      <c r="GY93">
        <v>0</v>
      </c>
      <c r="GZ93" s="1" t="s">
        <v>269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92</v>
      </c>
      <c r="IC93" s="1">
        <v>105.00017189003199</v>
      </c>
      <c r="ID93" s="1">
        <v>86.115903123891002</v>
      </c>
      <c r="IE93" s="1">
        <v>65.383236543704299</v>
      </c>
      <c r="IF93" s="1">
        <v>77.879564560185798</v>
      </c>
      <c r="IG93" s="1">
        <v>21.989547093551199</v>
      </c>
      <c r="IH93" s="1">
        <v>22.120435439814099</v>
      </c>
      <c r="II93" s="1">
        <v>2.8795804764125301</v>
      </c>
      <c r="IJ93" s="1">
        <v>5.6282692557776803</v>
      </c>
      <c r="IK93" s="1">
        <v>16.492142728544501</v>
      </c>
      <c r="IL93">
        <v>300003328</v>
      </c>
      <c r="IM93">
        <v>8934020</v>
      </c>
      <c r="IN93">
        <v>8724</v>
      </c>
      <c r="IO93">
        <v>9148436480</v>
      </c>
      <c r="IP93" s="1">
        <v>0</v>
      </c>
      <c r="IQ93">
        <v>12140867584</v>
      </c>
      <c r="IR93" s="1">
        <v>44.431284965116298</v>
      </c>
      <c r="IS93">
        <v>0</v>
      </c>
      <c r="IT93">
        <v>0</v>
      </c>
      <c r="IU93" s="1">
        <v>24.083730897789799</v>
      </c>
      <c r="IV93">
        <v>0</v>
      </c>
      <c r="IW93">
        <v>0</v>
      </c>
      <c r="IX93" s="1">
        <v>46.596783693549902</v>
      </c>
      <c r="IY93">
        <v>0</v>
      </c>
      <c r="IZ93" s="1">
        <v>0</v>
      </c>
      <c r="JA93" s="1">
        <v>19.464784609519199</v>
      </c>
      <c r="JB93" s="1">
        <v>22.120542432300301</v>
      </c>
      <c r="JC93" s="1">
        <v>5.6282615235500497</v>
      </c>
      <c r="JD93" s="1">
        <v>16.492120071312598</v>
      </c>
      <c r="JE93">
        <v>100</v>
      </c>
      <c r="JF93">
        <v>100</v>
      </c>
      <c r="JG93">
        <v>100</v>
      </c>
      <c r="JH93">
        <v>100</v>
      </c>
    </row>
    <row r="94" spans="1:268" x14ac:dyDescent="0.25">
      <c r="A94" s="1" t="s">
        <v>892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 t="s">
        <v>269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" t="s">
        <v>893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 s="1" t="s">
        <v>269</v>
      </c>
      <c r="CC94">
        <v>0</v>
      </c>
      <c r="CD94">
        <v>0</v>
      </c>
      <c r="CE94">
        <v>0</v>
      </c>
      <c r="CF94" s="1" t="s">
        <v>269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 s="1" t="s">
        <v>894</v>
      </c>
      <c r="CQ94">
        <v>0</v>
      </c>
      <c r="CR94">
        <v>0</v>
      </c>
      <c r="CS94">
        <v>0</v>
      </c>
      <c r="CT94" s="1" t="s">
        <v>895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 s="1" t="s">
        <v>269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 s="1" t="s">
        <v>896</v>
      </c>
      <c r="DN94">
        <v>0</v>
      </c>
      <c r="DO94">
        <v>0</v>
      </c>
      <c r="DP94">
        <v>0</v>
      </c>
      <c r="DQ94" s="1" t="s">
        <v>897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 s="1" t="s">
        <v>269</v>
      </c>
      <c r="GW94">
        <v>0</v>
      </c>
      <c r="GX94">
        <v>0</v>
      </c>
      <c r="GY94">
        <v>0</v>
      </c>
      <c r="GZ94" s="1" t="s">
        <v>269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93</v>
      </c>
      <c r="IC94" s="1">
        <v>104.999443473658</v>
      </c>
      <c r="ID94" s="1">
        <v>86.272032854559598</v>
      </c>
      <c r="IE94" s="1">
        <v>66.316753810906107</v>
      </c>
      <c r="IF94" s="1">
        <v>76.883018833993205</v>
      </c>
      <c r="IG94" s="1">
        <v>23.116977835710099</v>
      </c>
      <c r="IH94" s="1">
        <v>23.116981166006799</v>
      </c>
      <c r="II94" s="1">
        <v>3.77260334784732</v>
      </c>
      <c r="IJ94" s="1">
        <v>7.15493589095676</v>
      </c>
      <c r="IK94" s="1">
        <v>16.131124436368101</v>
      </c>
      <c r="IL94">
        <v>300277760</v>
      </c>
      <c r="IM94">
        <v>8934112</v>
      </c>
      <c r="IN94">
        <v>8724</v>
      </c>
      <c r="IO94">
        <v>9148530688</v>
      </c>
      <c r="IP94" s="1">
        <v>0</v>
      </c>
      <c r="IQ94">
        <v>12141527040</v>
      </c>
      <c r="IR94" s="1">
        <v>44.433698324587503</v>
      </c>
      <c r="IS94">
        <v>0</v>
      </c>
      <c r="IT94">
        <v>0</v>
      </c>
      <c r="IU94" s="1">
        <v>16.131139478382401</v>
      </c>
      <c r="IV94">
        <v>0</v>
      </c>
      <c r="IW94">
        <v>0</v>
      </c>
      <c r="IX94" s="1">
        <v>50.9952151252091</v>
      </c>
      <c r="IY94">
        <v>0</v>
      </c>
      <c r="IZ94" s="1">
        <v>0</v>
      </c>
      <c r="JA94" s="1">
        <v>19.294015081662099</v>
      </c>
      <c r="JB94" s="1">
        <v>22.986817974173899</v>
      </c>
      <c r="JC94" s="1">
        <v>7.15494256281952</v>
      </c>
      <c r="JD94" s="1">
        <v>16.131139478382401</v>
      </c>
      <c r="JE94">
        <v>100</v>
      </c>
      <c r="JF94">
        <v>100</v>
      </c>
      <c r="JG94">
        <v>100</v>
      </c>
      <c r="JH94">
        <v>100</v>
      </c>
    </row>
    <row r="95" spans="1:268" x14ac:dyDescent="0.25">
      <c r="A95" s="1" t="s">
        <v>898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1" t="s">
        <v>269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 s="1" t="s">
        <v>899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 s="1" t="s">
        <v>269</v>
      </c>
      <c r="CC95">
        <v>0</v>
      </c>
      <c r="CD95">
        <v>0</v>
      </c>
      <c r="CE95">
        <v>0</v>
      </c>
      <c r="CF95" s="1" t="s">
        <v>269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 s="1" t="s">
        <v>900</v>
      </c>
      <c r="CQ95">
        <v>0</v>
      </c>
      <c r="CR95">
        <v>0</v>
      </c>
      <c r="CS95">
        <v>0</v>
      </c>
      <c r="CT95" s="1" t="s">
        <v>901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 s="1" t="s">
        <v>902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 s="1" t="s">
        <v>903</v>
      </c>
      <c r="DN95">
        <v>0</v>
      </c>
      <c r="DO95">
        <v>0</v>
      </c>
      <c r="DP95">
        <v>0</v>
      </c>
      <c r="DQ95" s="1" t="s">
        <v>904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 s="1" t="s">
        <v>269</v>
      </c>
      <c r="GW95">
        <v>0</v>
      </c>
      <c r="GX95">
        <v>0</v>
      </c>
      <c r="GY95">
        <v>0</v>
      </c>
      <c r="GZ95" s="1" t="s">
        <v>269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94</v>
      </c>
      <c r="IC95" s="1">
        <v>105.000037223511</v>
      </c>
      <c r="ID95" s="1">
        <v>87.193013516552696</v>
      </c>
      <c r="IE95" s="1">
        <v>65.915700348439401</v>
      </c>
      <c r="IF95" s="1">
        <v>76.508989612664905</v>
      </c>
      <c r="IG95" s="1">
        <v>23.491010387334999</v>
      </c>
      <c r="IH95" s="1">
        <v>23.491010387334999</v>
      </c>
      <c r="II95" s="1">
        <v>2.7324622492362098</v>
      </c>
      <c r="IJ95" s="1">
        <v>7.1564514445263603</v>
      </c>
      <c r="IK95" s="1">
        <v>16.524902483203199</v>
      </c>
      <c r="IL95">
        <v>300277760</v>
      </c>
      <c r="IM95">
        <v>8935540</v>
      </c>
      <c r="IN95">
        <v>8726</v>
      </c>
      <c r="IO95">
        <v>9149992960</v>
      </c>
      <c r="IP95" s="1">
        <v>0</v>
      </c>
      <c r="IQ95">
        <v>12138782720</v>
      </c>
      <c r="IR95" s="1">
        <v>44.423655081638898</v>
      </c>
      <c r="IS95">
        <v>0</v>
      </c>
      <c r="IT95">
        <v>0</v>
      </c>
      <c r="IU95" s="1">
        <v>22.9082898686713</v>
      </c>
      <c r="IV95">
        <v>0</v>
      </c>
      <c r="IW95">
        <v>0</v>
      </c>
      <c r="IX95" s="1">
        <v>42.692722027978398</v>
      </c>
      <c r="IY95">
        <v>0</v>
      </c>
      <c r="IZ95" s="1">
        <v>0.52064295156071205</v>
      </c>
      <c r="JA95" s="1">
        <v>18.374334451702101</v>
      </c>
      <c r="JB95" s="1">
        <v>23.595648524522801</v>
      </c>
      <c r="JC95" s="1">
        <v>7.1588389179023499</v>
      </c>
      <c r="JD95" s="1">
        <v>16.53041537811</v>
      </c>
      <c r="JE95">
        <v>100</v>
      </c>
      <c r="JF95">
        <v>100</v>
      </c>
      <c r="JG95">
        <v>100</v>
      </c>
      <c r="JH95">
        <v>100</v>
      </c>
    </row>
    <row r="96" spans="1:268" x14ac:dyDescent="0.25">
      <c r="A96" s="1" t="s">
        <v>905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 t="s">
        <v>269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 s="1" t="s">
        <v>906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 s="1" t="s">
        <v>269</v>
      </c>
      <c r="CC96">
        <v>0</v>
      </c>
      <c r="CD96">
        <v>0</v>
      </c>
      <c r="CE96">
        <v>0</v>
      </c>
      <c r="CF96" s="1" t="s">
        <v>269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 s="1" t="s">
        <v>907</v>
      </c>
      <c r="CQ96">
        <v>0</v>
      </c>
      <c r="CR96">
        <v>0</v>
      </c>
      <c r="CS96">
        <v>0</v>
      </c>
      <c r="CT96" s="1" t="s">
        <v>908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 s="1" t="s">
        <v>269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 s="1" t="s">
        <v>909</v>
      </c>
      <c r="DN96">
        <v>0</v>
      </c>
      <c r="DO96">
        <v>0</v>
      </c>
      <c r="DP96">
        <v>0</v>
      </c>
      <c r="DQ96" s="1" t="s">
        <v>910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 s="1" t="s">
        <v>269</v>
      </c>
      <c r="GW96">
        <v>0</v>
      </c>
      <c r="GX96">
        <v>0</v>
      </c>
      <c r="GY96">
        <v>0</v>
      </c>
      <c r="GZ96" s="1" t="s">
        <v>269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95</v>
      </c>
      <c r="IC96" s="1">
        <v>104.999586764567</v>
      </c>
      <c r="ID96" s="1">
        <v>86.466394466675098</v>
      </c>
      <c r="IE96" s="1">
        <v>69.050799185849698</v>
      </c>
      <c r="IF96" s="1">
        <v>78.658011742845702</v>
      </c>
      <c r="IG96" s="1">
        <v>21.341991585493101</v>
      </c>
      <c r="IH96" s="1">
        <v>21.341988257154199</v>
      </c>
      <c r="II96" s="1">
        <v>3.3803442347860799</v>
      </c>
      <c r="IJ96" s="1">
        <v>7.0207149491710998</v>
      </c>
      <c r="IK96" s="1">
        <v>14.1714414739722</v>
      </c>
      <c r="IL96">
        <v>300277760</v>
      </c>
      <c r="IM96">
        <v>8935836</v>
      </c>
      <c r="IN96">
        <v>8726</v>
      </c>
      <c r="IO96">
        <v>9150296064</v>
      </c>
      <c r="IP96" s="1">
        <v>0</v>
      </c>
      <c r="IQ96">
        <v>12138569728</v>
      </c>
      <c r="IR96" s="1">
        <v>44.422875611209903</v>
      </c>
      <c r="IS96">
        <v>0</v>
      </c>
      <c r="IT96">
        <v>0</v>
      </c>
      <c r="IU96" s="1">
        <v>16.121641735133601</v>
      </c>
      <c r="IV96">
        <v>0</v>
      </c>
      <c r="IW96">
        <v>0</v>
      </c>
      <c r="IX96" s="1">
        <v>46.8047663278073</v>
      </c>
      <c r="IY96">
        <v>0</v>
      </c>
      <c r="IZ96" s="1">
        <v>0</v>
      </c>
      <c r="JA96" s="1">
        <v>19.101839749333401</v>
      </c>
      <c r="JB96" s="1">
        <v>21.341988257154199</v>
      </c>
      <c r="JC96" s="1">
        <v>7.0207149491710998</v>
      </c>
      <c r="JD96" s="1">
        <v>14.1714414739722</v>
      </c>
      <c r="JE96">
        <v>100</v>
      </c>
      <c r="JF96">
        <v>100</v>
      </c>
      <c r="JG96">
        <v>100</v>
      </c>
      <c r="JH96">
        <v>100</v>
      </c>
    </row>
    <row r="97" spans="1:268" x14ac:dyDescent="0.25">
      <c r="A97" s="1" t="s">
        <v>911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1" t="s">
        <v>269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 s="1" t="s">
        <v>912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 s="1" t="s">
        <v>269</v>
      </c>
      <c r="CC97">
        <v>0</v>
      </c>
      <c r="CD97">
        <v>0</v>
      </c>
      <c r="CE97">
        <v>0</v>
      </c>
      <c r="CF97" s="1" t="s">
        <v>269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 s="1" t="s">
        <v>913</v>
      </c>
      <c r="CQ97">
        <v>0</v>
      </c>
      <c r="CR97">
        <v>0</v>
      </c>
      <c r="CS97">
        <v>0</v>
      </c>
      <c r="CT97" s="1" t="s">
        <v>914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 s="1" t="s">
        <v>269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 s="1" t="s">
        <v>915</v>
      </c>
      <c r="DN97">
        <v>0</v>
      </c>
      <c r="DO97">
        <v>0</v>
      </c>
      <c r="DP97">
        <v>0</v>
      </c>
      <c r="DQ97" s="1" t="s">
        <v>916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 s="1" t="s">
        <v>269</v>
      </c>
      <c r="GW97">
        <v>0</v>
      </c>
      <c r="GX97">
        <v>0</v>
      </c>
      <c r="GY97">
        <v>0</v>
      </c>
      <c r="GZ97" s="1" t="s">
        <v>269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96</v>
      </c>
      <c r="IC97" s="1">
        <v>105.000280906019</v>
      </c>
      <c r="ID97" s="1">
        <v>94.645151660854495</v>
      </c>
      <c r="IE97" s="1">
        <v>73.044028077327695</v>
      </c>
      <c r="IF97" s="1">
        <v>76.009398143508093</v>
      </c>
      <c r="IG97" s="1">
        <v>22.689071066363201</v>
      </c>
      <c r="IH97" s="1">
        <v>23.9906018564918</v>
      </c>
      <c r="II97" s="1">
        <v>2.47291016720368</v>
      </c>
      <c r="IJ97" s="1">
        <v>8.1996456437693599</v>
      </c>
      <c r="IK97" s="1">
        <v>15.748524226515</v>
      </c>
      <c r="IL97">
        <v>300277760</v>
      </c>
      <c r="IM97">
        <v>8892680</v>
      </c>
      <c r="IN97">
        <v>8684</v>
      </c>
      <c r="IO97">
        <v>9106104320</v>
      </c>
      <c r="IP97" s="1">
        <v>0</v>
      </c>
      <c r="IQ97">
        <v>12189872128</v>
      </c>
      <c r="IR97" s="1">
        <v>44.610624258548597</v>
      </c>
      <c r="IS97">
        <v>0</v>
      </c>
      <c r="IT97">
        <v>0</v>
      </c>
      <c r="IU97" s="1">
        <v>23.4275542223141</v>
      </c>
      <c r="IV97">
        <v>0</v>
      </c>
      <c r="IW97">
        <v>0</v>
      </c>
      <c r="IX97" s="1">
        <v>49.978782340936803</v>
      </c>
      <c r="IY97">
        <v>0</v>
      </c>
      <c r="IZ97" s="1">
        <v>0</v>
      </c>
      <c r="JA97" s="1">
        <v>10.7211685065966</v>
      </c>
      <c r="JB97" s="1">
        <v>23.9906018564918</v>
      </c>
      <c r="JC97" s="1">
        <v>8.1996456437693599</v>
      </c>
      <c r="JD97" s="1">
        <v>15.748524226515</v>
      </c>
      <c r="JE97">
        <v>100</v>
      </c>
      <c r="JF97">
        <v>100</v>
      </c>
      <c r="JG97">
        <v>100</v>
      </c>
      <c r="JH97">
        <v>100</v>
      </c>
    </row>
    <row r="98" spans="1:268" x14ac:dyDescent="0.25">
      <c r="A98" s="1" t="s">
        <v>917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 t="s">
        <v>269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 s="1" t="s">
        <v>918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 s="1" t="s">
        <v>269</v>
      </c>
      <c r="CC98">
        <v>0</v>
      </c>
      <c r="CD98">
        <v>0</v>
      </c>
      <c r="CE98">
        <v>0</v>
      </c>
      <c r="CF98" s="1" t="s">
        <v>269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 s="1" t="s">
        <v>919</v>
      </c>
      <c r="CQ98">
        <v>0</v>
      </c>
      <c r="CR98">
        <v>0</v>
      </c>
      <c r="CS98">
        <v>0</v>
      </c>
      <c r="CT98" s="1" t="s">
        <v>920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 s="1" t="s">
        <v>269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 s="1" t="s">
        <v>921</v>
      </c>
      <c r="DN98">
        <v>0</v>
      </c>
      <c r="DO98">
        <v>0</v>
      </c>
      <c r="DP98">
        <v>0</v>
      </c>
      <c r="DQ98" s="1" t="s">
        <v>922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 s="1" t="s">
        <v>269</v>
      </c>
      <c r="GW98">
        <v>0</v>
      </c>
      <c r="GX98">
        <v>0</v>
      </c>
      <c r="GY98">
        <v>0</v>
      </c>
      <c r="GZ98" s="1" t="s">
        <v>269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97</v>
      </c>
      <c r="IC98" s="1">
        <v>104.999551764136</v>
      </c>
      <c r="ID98" s="1">
        <v>94.895666413365703</v>
      </c>
      <c r="IE98" s="1">
        <v>71.420634572367305</v>
      </c>
      <c r="IF98" s="1">
        <v>73.172690593785205</v>
      </c>
      <c r="IG98" s="1">
        <v>24.605993912098999</v>
      </c>
      <c r="IH98" s="1">
        <v>26.827309406214699</v>
      </c>
      <c r="II98" s="1">
        <v>4.3119604517579804</v>
      </c>
      <c r="IJ98" s="1">
        <v>10.0612432841268</v>
      </c>
      <c r="IK98" s="1">
        <v>16.5945192300005</v>
      </c>
      <c r="IL98">
        <v>300318720</v>
      </c>
      <c r="IM98">
        <v>9079956</v>
      </c>
      <c r="IN98">
        <v>8867</v>
      </c>
      <c r="IO98">
        <v>9297874944</v>
      </c>
      <c r="IP98" s="1">
        <v>0</v>
      </c>
      <c r="IQ98">
        <v>12139315200</v>
      </c>
      <c r="IR98" s="1">
        <v>44.4256037809945</v>
      </c>
      <c r="IS98">
        <v>0</v>
      </c>
      <c r="IT98">
        <v>0</v>
      </c>
      <c r="IU98" s="1">
        <v>27.169332421246299</v>
      </c>
      <c r="IV98">
        <v>0</v>
      </c>
      <c r="IW98">
        <v>0</v>
      </c>
      <c r="IX98" s="1">
        <v>43.366434441604603</v>
      </c>
      <c r="IY98">
        <v>0</v>
      </c>
      <c r="IZ98" s="1">
        <v>0</v>
      </c>
      <c r="JA98" s="1">
        <v>10.527419106364</v>
      </c>
      <c r="JB98" s="1">
        <v>26.851797327413699</v>
      </c>
      <c r="JC98" s="1">
        <v>10.057876195521599</v>
      </c>
      <c r="JD98" s="1">
        <v>16.588965719859701</v>
      </c>
      <c r="JE98">
        <v>100</v>
      </c>
      <c r="JF98">
        <v>100</v>
      </c>
      <c r="JG98">
        <v>100</v>
      </c>
      <c r="JH98">
        <v>100</v>
      </c>
    </row>
    <row r="99" spans="1:268" x14ac:dyDescent="0.25">
      <c r="A99" s="1" t="s">
        <v>923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1" t="s">
        <v>269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 s="1" t="s">
        <v>924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 s="1" t="s">
        <v>269</v>
      </c>
      <c r="CC99">
        <v>0</v>
      </c>
      <c r="CD99">
        <v>0</v>
      </c>
      <c r="CE99">
        <v>0</v>
      </c>
      <c r="CF99" s="1" t="s">
        <v>269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 s="1" t="s">
        <v>925</v>
      </c>
      <c r="CQ99">
        <v>0</v>
      </c>
      <c r="CR99">
        <v>0</v>
      </c>
      <c r="CS99">
        <v>0</v>
      </c>
      <c r="CT99" s="1" t="s">
        <v>926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 s="1" t="s">
        <v>927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 s="1" t="s">
        <v>928</v>
      </c>
      <c r="DN99">
        <v>0</v>
      </c>
      <c r="DO99">
        <v>0</v>
      </c>
      <c r="DP99">
        <v>0</v>
      </c>
      <c r="DQ99" s="1" t="s">
        <v>929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 s="1" t="s">
        <v>269</v>
      </c>
      <c r="GW99">
        <v>0</v>
      </c>
      <c r="GX99">
        <v>0</v>
      </c>
      <c r="GY99">
        <v>0</v>
      </c>
      <c r="GZ99" s="1" t="s">
        <v>269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98</v>
      </c>
      <c r="IC99" s="1">
        <v>105.001300357988</v>
      </c>
      <c r="ID99" s="1">
        <v>86.129633135804298</v>
      </c>
      <c r="IE99" s="1">
        <v>66.803382295137197</v>
      </c>
      <c r="IF99" s="1">
        <v>77.851701471796403</v>
      </c>
      <c r="IG99" s="1">
        <v>22.148298528203501</v>
      </c>
      <c r="IH99" s="1">
        <v>22.148298528203501</v>
      </c>
      <c r="II99" s="1">
        <v>3.7754186273977801</v>
      </c>
      <c r="IJ99" s="1">
        <v>7.8112075055314101</v>
      </c>
      <c r="IK99" s="1">
        <v>14.3205470934742</v>
      </c>
      <c r="IL99">
        <v>300318720</v>
      </c>
      <c r="IM99">
        <v>9080060</v>
      </c>
      <c r="IN99">
        <v>8867</v>
      </c>
      <c r="IO99">
        <v>9297981440</v>
      </c>
      <c r="IP99" s="1">
        <v>0</v>
      </c>
      <c r="IQ99">
        <v>12139089920</v>
      </c>
      <c r="IR99" s="1">
        <v>44.424779327685101</v>
      </c>
      <c r="IS99">
        <v>0</v>
      </c>
      <c r="IT99">
        <v>0</v>
      </c>
      <c r="IU99" s="1">
        <v>18.232232112625798</v>
      </c>
      <c r="IV99">
        <v>0</v>
      </c>
      <c r="IW99">
        <v>0</v>
      </c>
      <c r="IX99" s="1">
        <v>47.403803492827201</v>
      </c>
      <c r="IY99">
        <v>0</v>
      </c>
      <c r="IZ99" s="1">
        <v>0</v>
      </c>
      <c r="JA99" s="1">
        <v>19.4404585891041</v>
      </c>
      <c r="JB99" s="1">
        <v>22.122322833212301</v>
      </c>
      <c r="JC99" s="1">
        <v>7.8138137625539397</v>
      </c>
      <c r="JD99" s="1">
        <v>14.325325231348801</v>
      </c>
      <c r="JE99">
        <v>100</v>
      </c>
      <c r="JF99">
        <v>100</v>
      </c>
      <c r="JG99">
        <v>100</v>
      </c>
      <c r="JH99">
        <v>100</v>
      </c>
    </row>
    <row r="100" spans="1:268" x14ac:dyDescent="0.25">
      <c r="A100" s="1" t="s">
        <v>930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" t="s">
        <v>269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 s="1" t="s">
        <v>931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 s="1" t="s">
        <v>269</v>
      </c>
      <c r="CC100">
        <v>0</v>
      </c>
      <c r="CD100">
        <v>0</v>
      </c>
      <c r="CE100">
        <v>0</v>
      </c>
      <c r="CF100" s="1" t="s">
        <v>269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 s="1" t="s">
        <v>932</v>
      </c>
      <c r="CQ100">
        <v>0</v>
      </c>
      <c r="CR100">
        <v>0</v>
      </c>
      <c r="CS100">
        <v>0</v>
      </c>
      <c r="CT100" s="1" t="s">
        <v>933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 s="1" t="s">
        <v>934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 s="1" t="s">
        <v>935</v>
      </c>
      <c r="DN100">
        <v>0</v>
      </c>
      <c r="DO100">
        <v>0</v>
      </c>
      <c r="DP100">
        <v>0</v>
      </c>
      <c r="DQ100" s="1" t="s">
        <v>936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 s="1" t="s">
        <v>269</v>
      </c>
      <c r="GW100">
        <v>0</v>
      </c>
      <c r="GX100">
        <v>0</v>
      </c>
      <c r="GY100">
        <v>0</v>
      </c>
      <c r="GZ100" s="1" t="s">
        <v>269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99</v>
      </c>
      <c r="IC100" s="1">
        <v>104.99975561201001</v>
      </c>
      <c r="ID100" s="1">
        <v>86.264374825249305</v>
      </c>
      <c r="IE100" s="1">
        <v>66.1226538138921</v>
      </c>
      <c r="IF100" s="1">
        <v>77.8971096211054</v>
      </c>
      <c r="IG100" s="1">
        <v>22.1028903788945</v>
      </c>
      <c r="IH100" s="1">
        <v>22.1028903788945</v>
      </c>
      <c r="II100" s="1">
        <v>2.2107677709075402</v>
      </c>
      <c r="IJ100" s="1">
        <v>6.3722194492179902</v>
      </c>
      <c r="IK100" s="1">
        <v>15.9955687566314</v>
      </c>
      <c r="IL100">
        <v>300318720</v>
      </c>
      <c r="IM100">
        <v>9079936</v>
      </c>
      <c r="IN100">
        <v>8867</v>
      </c>
      <c r="IO100">
        <v>9297854464</v>
      </c>
      <c r="IP100" s="1">
        <v>0</v>
      </c>
      <c r="IQ100">
        <v>12138999808</v>
      </c>
      <c r="IR100" s="1">
        <v>44.424449546361402</v>
      </c>
      <c r="IS100">
        <v>0</v>
      </c>
      <c r="IT100">
        <v>0</v>
      </c>
      <c r="IU100" s="1">
        <v>22.8803494506619</v>
      </c>
      <c r="IV100">
        <v>0</v>
      </c>
      <c r="IW100">
        <v>0</v>
      </c>
      <c r="IX100" s="1">
        <v>47.840730669565801</v>
      </c>
      <c r="IY100">
        <v>0</v>
      </c>
      <c r="IZ100" s="1">
        <v>0</v>
      </c>
      <c r="JA100" s="1">
        <v>19.291625712227798</v>
      </c>
      <c r="JB100" s="1">
        <v>21.998808690925099</v>
      </c>
      <c r="JC100" s="1">
        <v>6.3700989542665196</v>
      </c>
      <c r="JD100" s="1">
        <v>15.9902458823857</v>
      </c>
      <c r="JE100">
        <v>100</v>
      </c>
      <c r="JF100">
        <v>100</v>
      </c>
      <c r="JG100">
        <v>100</v>
      </c>
      <c r="JH100">
        <v>100</v>
      </c>
    </row>
    <row r="101" spans="1:268" x14ac:dyDescent="0.25">
      <c r="A101" s="1" t="s">
        <v>937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1" t="s">
        <v>938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 s="1" t="s">
        <v>939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 s="1" t="s">
        <v>269</v>
      </c>
      <c r="CC101">
        <v>0</v>
      </c>
      <c r="CD101">
        <v>0</v>
      </c>
      <c r="CE101">
        <v>0</v>
      </c>
      <c r="CF101" s="1" t="s">
        <v>269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 s="1" t="s">
        <v>940</v>
      </c>
      <c r="CQ101">
        <v>0</v>
      </c>
      <c r="CR101">
        <v>0</v>
      </c>
      <c r="CS101">
        <v>0</v>
      </c>
      <c r="CT101" s="1" t="s">
        <v>941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 s="1" t="s">
        <v>269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 s="1" t="s">
        <v>942</v>
      </c>
      <c r="DN101">
        <v>0</v>
      </c>
      <c r="DO101">
        <v>0</v>
      </c>
      <c r="DP101">
        <v>0</v>
      </c>
      <c r="DQ101" s="1" t="s">
        <v>943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 s="1" t="s">
        <v>269</v>
      </c>
      <c r="GW101">
        <v>0</v>
      </c>
      <c r="GX101">
        <v>0</v>
      </c>
      <c r="GY101">
        <v>0</v>
      </c>
      <c r="GZ101" s="1" t="s">
        <v>269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100</v>
      </c>
      <c r="IC101" s="1">
        <v>104.56422499470401</v>
      </c>
      <c r="ID101" s="1">
        <v>75.436340487934203</v>
      </c>
      <c r="IE101" s="1">
        <v>44.472361806369399</v>
      </c>
      <c r="IF101" s="1">
        <v>60.845584631669198</v>
      </c>
      <c r="IG101" s="1">
        <v>38.894391502383399</v>
      </c>
      <c r="IH101" s="1">
        <v>39.024401771204303</v>
      </c>
      <c r="II101" s="1">
        <v>2.3402147935257398</v>
      </c>
      <c r="IJ101" s="1">
        <v>17.031561555395701</v>
      </c>
      <c r="IK101" s="1">
        <v>21.8420047395735</v>
      </c>
      <c r="IL101">
        <v>300920832</v>
      </c>
      <c r="IM101">
        <v>9047080</v>
      </c>
      <c r="IN101">
        <v>8835</v>
      </c>
      <c r="IO101">
        <v>9264209920</v>
      </c>
      <c r="IP101" s="1">
        <v>17.641246806102099</v>
      </c>
      <c r="IQ101">
        <v>12252504064</v>
      </c>
      <c r="IR101" s="1">
        <v>44.839835014389699</v>
      </c>
      <c r="IS101">
        <v>0</v>
      </c>
      <c r="IT101">
        <v>0</v>
      </c>
      <c r="IU101" s="1">
        <v>13.0011928646458</v>
      </c>
      <c r="IV101">
        <v>0</v>
      </c>
      <c r="IW101">
        <v>0</v>
      </c>
      <c r="IX101" s="1">
        <v>56.6852008898557</v>
      </c>
      <c r="IY101">
        <v>0</v>
      </c>
      <c r="IZ101" s="1">
        <v>10.9210020063024</v>
      </c>
      <c r="JA101" s="1">
        <v>28.6522293655051</v>
      </c>
      <c r="JB101" s="1">
        <v>39.154417393457599</v>
      </c>
      <c r="JC101" s="1">
        <v>17.0315609885333</v>
      </c>
      <c r="JD101" s="1">
        <v>21.8420040126049</v>
      </c>
      <c r="JE101">
        <v>100</v>
      </c>
      <c r="JF101">
        <v>100</v>
      </c>
      <c r="JG101">
        <v>100</v>
      </c>
      <c r="JH101">
        <v>100</v>
      </c>
    </row>
    <row r="102" spans="1:268" x14ac:dyDescent="0.25">
      <c r="A102" s="1" t="s">
        <v>944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" t="s">
        <v>945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 s="1" t="s">
        <v>269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 s="1" t="s">
        <v>269</v>
      </c>
      <c r="CC102">
        <v>0</v>
      </c>
      <c r="CD102">
        <v>0</v>
      </c>
      <c r="CE102">
        <v>0</v>
      </c>
      <c r="CF102" s="1" t="s">
        <v>269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 s="1" t="s">
        <v>269</v>
      </c>
      <c r="CQ102">
        <v>0</v>
      </c>
      <c r="CR102">
        <v>0</v>
      </c>
      <c r="CS102">
        <v>0</v>
      </c>
      <c r="CT102" s="1" t="s">
        <v>269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 s="1" t="s">
        <v>946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 s="1" t="s">
        <v>269</v>
      </c>
      <c r="DN102">
        <v>0</v>
      </c>
      <c r="DO102">
        <v>0</v>
      </c>
      <c r="DP102">
        <v>0</v>
      </c>
      <c r="DQ102" s="1" t="s">
        <v>947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 s="1" t="s">
        <v>269</v>
      </c>
      <c r="GW102">
        <v>0</v>
      </c>
      <c r="GX102">
        <v>0</v>
      </c>
      <c r="GY102">
        <v>0</v>
      </c>
      <c r="GZ102" s="1" t="s">
        <v>269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101</v>
      </c>
      <c r="IC102" s="1">
        <v>80.653133860883301</v>
      </c>
      <c r="ID102" s="1">
        <v>18.155664862531701</v>
      </c>
      <c r="IE102" s="1">
        <v>13.8149584721334</v>
      </c>
      <c r="IF102" s="1">
        <v>90.7531040565827</v>
      </c>
      <c r="IG102" s="1">
        <v>9.24689594341719</v>
      </c>
      <c r="IH102" s="1">
        <v>9.3772900033256796</v>
      </c>
      <c r="II102" s="1">
        <v>0</v>
      </c>
      <c r="IJ102" s="1">
        <v>6.3892288224314502</v>
      </c>
      <c r="IK102" s="1">
        <v>3.2598081031247599</v>
      </c>
      <c r="IL102">
        <v>300523520</v>
      </c>
      <c r="IM102">
        <v>9053456</v>
      </c>
      <c r="IN102">
        <v>8841</v>
      </c>
      <c r="IO102">
        <v>9270738944</v>
      </c>
      <c r="IP102" s="1">
        <v>0</v>
      </c>
      <c r="IQ102">
        <v>12154720256</v>
      </c>
      <c r="IR102" s="1">
        <v>44.481980834268398</v>
      </c>
      <c r="IS102">
        <v>0</v>
      </c>
      <c r="IT102">
        <v>0</v>
      </c>
      <c r="IU102" s="1">
        <v>0</v>
      </c>
      <c r="IV102">
        <v>0</v>
      </c>
      <c r="IW102">
        <v>0</v>
      </c>
      <c r="IX102" s="1">
        <v>0</v>
      </c>
      <c r="IY102">
        <v>0</v>
      </c>
      <c r="IZ102" s="1">
        <v>1.0431538911692999</v>
      </c>
      <c r="JA102" s="1">
        <v>78.654531098320206</v>
      </c>
      <c r="JB102" s="1">
        <v>9.3760073737126994</v>
      </c>
      <c r="JC102" s="1">
        <v>6.3893192524582201</v>
      </c>
      <c r="JD102" s="1">
        <v>3.2598542408578499</v>
      </c>
      <c r="JE102">
        <v>22</v>
      </c>
      <c r="JF102">
        <v>22</v>
      </c>
      <c r="JG102">
        <v>22</v>
      </c>
      <c r="JH102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FD9C-0F75-4352-936B-3650CD81671D}">
  <dimension ref="A1:C102"/>
  <sheetViews>
    <sheetView workbookViewId="0">
      <selection activeCell="W21" sqref="W21"/>
    </sheetView>
  </sheetViews>
  <sheetFormatPr defaultRowHeight="15" x14ac:dyDescent="0.25"/>
  <cols>
    <col min="3" max="3" width="11.28515625" bestFit="1" customWidth="1"/>
  </cols>
  <sheetData>
    <row r="1" spans="1:3" x14ac:dyDescent="0.25">
      <c r="A1" t="s">
        <v>1650</v>
      </c>
      <c r="B1" t="s">
        <v>1699</v>
      </c>
      <c r="C1" t="s">
        <v>1700</v>
      </c>
    </row>
    <row r="2" spans="1:3" x14ac:dyDescent="0.25">
      <c r="A2">
        <v>1</v>
      </c>
      <c r="B2">
        <f>babylon_bathroom_perfmon[[#This Row],[Zadeklarowane bajty pamięci]]</f>
        <v>41.9298283154912</v>
      </c>
      <c r="C2">
        <f>three_bathroom_perfmon[[#This Row],[\\DESKTOP-JULIA\Pamięć\Zadeklarowane bajty w użyciu (%)]]</f>
        <v>43.635095759209896</v>
      </c>
    </row>
    <row r="3" spans="1:3" x14ac:dyDescent="0.25">
      <c r="A3">
        <v>2</v>
      </c>
      <c r="B3">
        <f>babylon_bathroom_perfmon[[#This Row],[Zadeklarowane bajty pamięci]]</f>
        <v>45.269490882118497</v>
      </c>
      <c r="C3">
        <f>three_bathroom_perfmon[[#This Row],[\\DESKTOP-JULIA\Pamięć\Zadeklarowane bajty w użyciu (%)]]</f>
        <v>43.864936089111701</v>
      </c>
    </row>
    <row r="4" spans="1:3" x14ac:dyDescent="0.25">
      <c r="A4">
        <v>3</v>
      </c>
      <c r="B4">
        <f>babylon_bathroom_perfmon[[#This Row],[Zadeklarowane bajty pamięci]]</f>
        <v>45.665764213927503</v>
      </c>
      <c r="C4">
        <f>three_bathroom_perfmon[[#This Row],[\\DESKTOP-JULIA\Pamięć\Zadeklarowane bajty w użyciu (%)]]</f>
        <v>45.364451977742</v>
      </c>
    </row>
    <row r="5" spans="1:3" x14ac:dyDescent="0.25">
      <c r="A5">
        <v>4</v>
      </c>
      <c r="B5">
        <f>babylon_bathroom_perfmon[[#This Row],[Zadeklarowane bajty pamięci]]</f>
        <v>45.425505900156097</v>
      </c>
      <c r="C5">
        <f>three_bathroom_perfmon[[#This Row],[\\DESKTOP-JULIA\Pamięć\Zadeklarowane bajty w użyciu (%)]]</f>
        <v>44.925592314667398</v>
      </c>
    </row>
    <row r="6" spans="1:3" x14ac:dyDescent="0.25">
      <c r="A6">
        <v>5</v>
      </c>
      <c r="B6">
        <f>babylon_bathroom_perfmon[[#This Row],[Zadeklarowane bajty pamięci]]</f>
        <v>45.172251329098799</v>
      </c>
      <c r="C6">
        <f>three_bathroom_perfmon[[#This Row],[\\DESKTOP-JULIA\Pamięć\Zadeklarowane bajty w użyciu (%)]]</f>
        <v>44.912371212828901</v>
      </c>
    </row>
    <row r="7" spans="1:3" x14ac:dyDescent="0.25">
      <c r="A7">
        <v>6</v>
      </c>
      <c r="B7">
        <f>babylon_bathroom_perfmon[[#This Row],[Zadeklarowane bajty pamięci]]</f>
        <v>45.077335193072699</v>
      </c>
      <c r="C7">
        <f>three_bathroom_perfmon[[#This Row],[\\DESKTOP-JULIA\Pamięć\Zadeklarowane bajty w użyciu (%)]]</f>
        <v>44.855949176674599</v>
      </c>
    </row>
    <row r="8" spans="1:3" x14ac:dyDescent="0.25">
      <c r="A8">
        <v>7</v>
      </c>
      <c r="B8">
        <f>babylon_bathroom_perfmon[[#This Row],[Zadeklarowane bajty pamięci]]</f>
        <v>45.014272640695303</v>
      </c>
      <c r="C8">
        <f>three_bathroom_perfmon[[#This Row],[\\DESKTOP-JULIA\Pamięć\Zadeklarowane bajty w użyciu (%)]]</f>
        <v>44.859411857290901</v>
      </c>
    </row>
    <row r="9" spans="1:3" x14ac:dyDescent="0.25">
      <c r="A9">
        <v>8</v>
      </c>
      <c r="B9">
        <f>babylon_bathroom_perfmon[[#This Row],[Zadeklarowane bajty pamięci]]</f>
        <v>45.015786621956103</v>
      </c>
      <c r="C9">
        <f>three_bathroom_perfmon[[#This Row],[\\DESKTOP-JULIA\Pamięć\Zadeklarowane bajty w użyciu (%)]]</f>
        <v>44.864718277208603</v>
      </c>
    </row>
    <row r="10" spans="1:3" x14ac:dyDescent="0.25">
      <c r="A10">
        <v>9</v>
      </c>
      <c r="B10">
        <f>babylon_bathroom_perfmon[[#This Row],[Zadeklarowane bajty pamięci]]</f>
        <v>45.016386207429697</v>
      </c>
      <c r="C10">
        <f>three_bathroom_perfmon[[#This Row],[\\DESKTOP-JULIA\Pamięć\Zadeklarowane bajty w użyciu (%)]]</f>
        <v>44.864718277208603</v>
      </c>
    </row>
    <row r="11" spans="1:3" x14ac:dyDescent="0.25">
      <c r="A11">
        <v>10</v>
      </c>
      <c r="B11">
        <f>babylon_bathroom_perfmon[[#This Row],[Zadeklarowane bajty pamięci]]</f>
        <v>45.014932180059802</v>
      </c>
      <c r="C11">
        <f>three_bathroom_perfmon[[#This Row],[\\DESKTOP-JULIA\Pamięć\Zadeklarowane bajty w użyciu (%)]]</f>
        <v>44.864718277208603</v>
      </c>
    </row>
    <row r="12" spans="1:3" x14ac:dyDescent="0.25">
      <c r="A12">
        <v>11</v>
      </c>
      <c r="B12">
        <f>babylon_bathroom_perfmon[[#This Row],[Zadeklarowane bajty pamięci]]</f>
        <v>44.961553100720401</v>
      </c>
      <c r="C12">
        <f>three_bathroom_perfmon[[#This Row],[\\DESKTOP-JULIA\Pamięć\Zadeklarowane bajty w użyciu (%)]]</f>
        <v>44.831905361458602</v>
      </c>
    </row>
    <row r="13" spans="1:3" x14ac:dyDescent="0.25">
      <c r="A13">
        <v>12</v>
      </c>
      <c r="B13">
        <f>babylon_bathroom_perfmon[[#This Row],[Zadeklarowane bajty pamięci]]</f>
        <v>44.947192781825301</v>
      </c>
      <c r="C13">
        <f>three_bathroom_perfmon[[#This Row],[\\DESKTOP-JULIA\Pamięć\Zadeklarowane bajty w użyciu (%)]]</f>
        <v>44.817515030693599</v>
      </c>
    </row>
    <row r="14" spans="1:3" x14ac:dyDescent="0.25">
      <c r="A14">
        <v>13</v>
      </c>
      <c r="B14">
        <f>babylon_bathroom_perfmon[[#This Row],[Zadeklarowane bajty pamięci]]</f>
        <v>44.940747121568002</v>
      </c>
      <c r="C14">
        <f>three_bathroom_perfmon[[#This Row],[\\DESKTOP-JULIA\Pamięć\Zadeklarowane bajty w użyciu (%)]]</f>
        <v>44.814966745864297</v>
      </c>
    </row>
    <row r="15" spans="1:3" x14ac:dyDescent="0.25">
      <c r="A15">
        <v>14</v>
      </c>
      <c r="B15">
        <f>babylon_bathroom_perfmon[[#This Row],[Zadeklarowane bajty pamięci]]</f>
        <v>44.939457984859899</v>
      </c>
      <c r="C15">
        <f>three_bathroom_perfmon[[#This Row],[\\DESKTOP-JULIA\Pamięć\Zadeklarowane bajty w użyciu (%)]]</f>
        <v>44.812058714407499</v>
      </c>
    </row>
    <row r="16" spans="1:3" x14ac:dyDescent="0.25">
      <c r="A16">
        <v>15</v>
      </c>
      <c r="B16">
        <f>babylon_bathroom_perfmon[[#This Row],[Zadeklarowane bajty pamięci]]</f>
        <v>43.3013753367823</v>
      </c>
      <c r="C16">
        <f>three_bathroom_perfmon[[#This Row],[\\DESKTOP-JULIA\Pamięć\Zadeklarowane bajty w użyciu (%)]]</f>
        <v>44.811159312913901</v>
      </c>
    </row>
    <row r="17" spans="1:3" x14ac:dyDescent="0.25">
      <c r="A17">
        <v>16</v>
      </c>
      <c r="B17">
        <f>babylon_bathroom_perfmon[[#This Row],[Zadeklarowane bajty pamięci]]</f>
        <v>43.299171804287198</v>
      </c>
      <c r="C17">
        <f>three_bathroom_perfmon[[#This Row],[\\DESKTOP-JULIA\Pamięć\Zadeklarowane bajty w użyciu (%)]]</f>
        <v>44.810799566286299</v>
      </c>
    </row>
    <row r="18" spans="1:3" x14ac:dyDescent="0.25">
      <c r="A18">
        <v>17</v>
      </c>
      <c r="B18">
        <f>babylon_bathroom_perfmon[[#This Row],[Zadeklarowane bajty pamięci]]</f>
        <v>43.2944949584301</v>
      </c>
      <c r="C18">
        <f>three_bathroom_perfmon[[#This Row],[\\DESKTOP-JULIA\Pamięć\Zadeklarowane bajty w użyciu (%)]]</f>
        <v>44.807921500133297</v>
      </c>
    </row>
    <row r="19" spans="1:3" x14ac:dyDescent="0.25">
      <c r="A19">
        <v>18</v>
      </c>
      <c r="B19">
        <f>babylon_bathroom_perfmon[[#This Row],[Zadeklarowane bajty pamięci]]</f>
        <v>43.284721542914497</v>
      </c>
      <c r="C19">
        <f>three_bathroom_perfmon[[#This Row],[\\DESKTOP-JULIA\Pamięć\Zadeklarowane bajty w użyciu (%)]]</f>
        <v>44.806242628210697</v>
      </c>
    </row>
    <row r="20" spans="1:3" x14ac:dyDescent="0.25">
      <c r="A20">
        <v>19</v>
      </c>
      <c r="B20">
        <f>babylon_bathroom_perfmon[[#This Row],[Zadeklarowane bajty pamięci]]</f>
        <v>43.290702519773198</v>
      </c>
      <c r="C20">
        <f>three_bathroom_perfmon[[#This Row],[\\DESKTOP-JULIA\Pamięć\Zadeklarowane bajty w użyciu (%)]]</f>
        <v>44.802180362120701</v>
      </c>
    </row>
    <row r="21" spans="1:3" x14ac:dyDescent="0.25">
      <c r="A21">
        <v>20</v>
      </c>
      <c r="B21">
        <f>babylon_bathroom_perfmon[[#This Row],[Zadeklarowane bajty pamięci]]</f>
        <v>43.288259148431997</v>
      </c>
      <c r="C21">
        <f>three_bathroom_perfmon[[#This Row],[\\DESKTOP-JULIA\Pamięć\Zadeklarowane bajty w użyciu (%)]]</f>
        <v>44.8183694725899</v>
      </c>
    </row>
    <row r="22" spans="1:3" x14ac:dyDescent="0.25">
      <c r="A22">
        <v>21</v>
      </c>
      <c r="B22">
        <f>babylon_bathroom_perfmon[[#This Row],[Zadeklarowane bajty pamięci]]</f>
        <v>43.285725857896203</v>
      </c>
      <c r="C22">
        <f>three_bathroom_perfmon[[#This Row],[\\DESKTOP-JULIA\Pamięć\Zadeklarowane bajty w użyciu (%)]]</f>
        <v>44.8174400825094</v>
      </c>
    </row>
    <row r="23" spans="1:3" x14ac:dyDescent="0.25">
      <c r="A23">
        <v>22</v>
      </c>
      <c r="B23">
        <f>babylon_bathroom_perfmon[[#This Row],[Zadeklarowane bajty pamięci]]</f>
        <v>43.282862786036603</v>
      </c>
      <c r="C23">
        <f>three_bathroom_perfmon[[#This Row],[\\DESKTOP-JULIA\Pamięć\Zadeklarowane bajty w użyciu (%)]]</f>
        <v>44.820333142955803</v>
      </c>
    </row>
    <row r="24" spans="1:3" x14ac:dyDescent="0.25">
      <c r="A24">
        <v>23</v>
      </c>
      <c r="B24">
        <f>babylon_bathroom_perfmon[[#This Row],[Zadeklarowane bajty pamięci]]</f>
        <v>43.2822482062695</v>
      </c>
      <c r="C24">
        <f>three_bathroom_perfmon[[#This Row],[\\DESKTOP-JULIA\Pamięć\Zadeklarowane bajty w użyciu (%)]]</f>
        <v>44.811998760516701</v>
      </c>
    </row>
    <row r="25" spans="1:3" x14ac:dyDescent="0.25">
      <c r="A25">
        <v>24</v>
      </c>
      <c r="B25">
        <f>babylon_bathroom_perfmon[[#This Row],[Zadeklarowane bajty pamięci]]</f>
        <v>43.281873442065397</v>
      </c>
      <c r="C25">
        <f>three_bathroom_perfmon[[#This Row],[\\DESKTOP-JULIA\Pamięć\Zadeklarowane bajty w użyciu (%)]]</f>
        <v>44.8115640424218</v>
      </c>
    </row>
    <row r="26" spans="1:3" x14ac:dyDescent="0.25">
      <c r="A26">
        <v>25</v>
      </c>
      <c r="B26">
        <f>babylon_bathroom_perfmon[[#This Row],[Zadeklarowane bajty pamięci]]</f>
        <v>43.284481704068398</v>
      </c>
      <c r="C26">
        <f>three_bathroom_perfmon[[#This Row],[\\DESKTOP-JULIA\Pamięć\Zadeklarowane bajty w użyciu (%)]]</f>
        <v>44.806227633917203</v>
      </c>
    </row>
    <row r="27" spans="1:3" x14ac:dyDescent="0.25">
      <c r="A27">
        <v>26</v>
      </c>
      <c r="B27">
        <f>babylon_bathroom_perfmon[[#This Row],[Zadeklarowane bajty pamięci]]</f>
        <v>43.283762187530201</v>
      </c>
      <c r="C27">
        <f>three_bathroom_perfmon[[#This Row],[\\DESKTOP-JULIA\Pamięć\Zadeklarowane bajty w użyciu (%)]]</f>
        <v>44.793486209770997</v>
      </c>
    </row>
    <row r="28" spans="1:3" x14ac:dyDescent="0.25">
      <c r="A28">
        <v>27</v>
      </c>
      <c r="B28">
        <f>babylon_bathroom_perfmon[[#This Row],[Zadeklarowane bajty pamięci]]</f>
        <v>43.282862786036603</v>
      </c>
      <c r="C28">
        <f>three_bathroom_perfmon[[#This Row],[\\DESKTOP-JULIA\Pamięć\Zadeklarowane bajty w użyciu (%)]]</f>
        <v>44.789603828636302</v>
      </c>
    </row>
    <row r="29" spans="1:3" x14ac:dyDescent="0.25">
      <c r="A29">
        <v>28</v>
      </c>
      <c r="B29">
        <f>babylon_bathroom_perfmon[[#This Row],[Zadeklarowane bajty pamięci]]</f>
        <v>43.280224558729699</v>
      </c>
      <c r="C29">
        <f>three_bathroom_perfmon[[#This Row],[\\DESKTOP-JULIA\Pamięć\Zadeklarowane bajty w użyciu (%)]]</f>
        <v>44.8488289594763</v>
      </c>
    </row>
    <row r="30" spans="1:3" x14ac:dyDescent="0.25">
      <c r="A30">
        <v>29</v>
      </c>
      <c r="B30">
        <f>babylon_bathroom_perfmon[[#This Row],[Zadeklarowane bajty pamięci]]</f>
        <v>43.280224558729699</v>
      </c>
      <c r="C30">
        <f>three_bathroom_perfmon[[#This Row],[\\DESKTOP-JULIA\Pamięć\Zadeklarowane bajty w użyciu (%)]]</f>
        <v>44.804968485796103</v>
      </c>
    </row>
    <row r="31" spans="1:3" x14ac:dyDescent="0.25">
      <c r="A31">
        <v>30</v>
      </c>
      <c r="B31">
        <f>babylon_bathroom_perfmon[[#This Row],[Zadeklarowane bajty pamięci]]</f>
        <v>43.280224558729699</v>
      </c>
      <c r="C31">
        <f>three_bathroom_perfmon[[#This Row],[\\DESKTOP-JULIA\Pamięć\Zadeklarowane bajty w użyciu (%)]]</f>
        <v>44.792871630003802</v>
      </c>
    </row>
    <row r="32" spans="1:3" x14ac:dyDescent="0.25">
      <c r="A32">
        <v>31</v>
      </c>
      <c r="B32">
        <f>babylon_bathroom_perfmon[[#This Row],[Zadeklarowane bajty pamięci]]</f>
        <v>43.283717204649797</v>
      </c>
      <c r="C32">
        <f>three_bathroom_perfmon[[#This Row],[\\DESKTOP-JULIA\Pamięć\Zadeklarowane bajty w użyciu (%)]]</f>
        <v>44.811474099944199</v>
      </c>
    </row>
    <row r="33" spans="1:3" x14ac:dyDescent="0.25">
      <c r="A33">
        <v>32</v>
      </c>
      <c r="B33">
        <f>babylon_bathroom_perfmon[[#This Row],[Zadeklarowane bajty pamięci]]</f>
        <v>43.287674557251698</v>
      </c>
      <c r="C33">
        <f>three_bathroom_perfmon[[#This Row],[\\DESKTOP-JULIA\Pamięć\Zadeklarowane bajty w użyciu (%)]]</f>
        <v>44.799092445708602</v>
      </c>
    </row>
    <row r="34" spans="1:3" x14ac:dyDescent="0.25">
      <c r="A34">
        <v>33</v>
      </c>
      <c r="B34">
        <f>babylon_bathroom_perfmon[[#This Row],[Zadeklarowane bajty pamięci]]</f>
        <v>43.282727883961599</v>
      </c>
      <c r="C34">
        <f>three_bathroom_perfmon[[#This Row],[\\DESKTOP-JULIA\Pamięć\Zadeklarowane bajty w użyciu (%)]]</f>
        <v>44.797308637014801</v>
      </c>
    </row>
    <row r="35" spans="1:3" x14ac:dyDescent="0.25">
      <c r="A35">
        <v>34</v>
      </c>
      <c r="B35">
        <f>babylon_bathroom_perfmon[[#This Row],[Zadeklarowane bajty pamięci]]</f>
        <v>43.280344489794302</v>
      </c>
      <c r="C35">
        <f>three_bathroom_perfmon[[#This Row],[\\DESKTOP-JULIA\Pamięć\Zadeklarowane bajty w użyciu (%)]]</f>
        <v>44.781554244640603</v>
      </c>
    </row>
    <row r="36" spans="1:3" x14ac:dyDescent="0.25">
      <c r="A36">
        <v>35</v>
      </c>
      <c r="B36">
        <f>babylon_bathroom_perfmon[[#This Row],[Zadeklarowane bajty pamięci]]</f>
        <v>43.274828196334298</v>
      </c>
      <c r="C36">
        <f>three_bathroom_perfmon[[#This Row],[\\DESKTOP-JULIA\Pamięć\Zadeklarowane bajty w użyciu (%)]]</f>
        <v>44.780130205857503</v>
      </c>
    </row>
    <row r="37" spans="1:3" x14ac:dyDescent="0.25">
      <c r="A37">
        <v>36</v>
      </c>
      <c r="B37">
        <f>babylon_bathroom_perfmon[[#This Row],[Zadeklarowane bajty pamięci]]</f>
        <v>43.278860473837398</v>
      </c>
      <c r="C37">
        <f>three_bathroom_perfmon[[#This Row],[\\DESKTOP-JULIA\Pamięć\Zadeklarowane bajty w użyciu (%)]]</f>
        <v>44.7794256836127</v>
      </c>
    </row>
    <row r="38" spans="1:3" x14ac:dyDescent="0.25">
      <c r="A38">
        <v>37</v>
      </c>
      <c r="B38">
        <f>babylon_bathroom_perfmon[[#This Row],[Zadeklarowane bajty pamięci]]</f>
        <v>43.278860473837398</v>
      </c>
      <c r="C38">
        <f>three_bathroom_perfmon[[#This Row],[\\DESKTOP-JULIA\Pamięć\Zadeklarowane bajty w użyciu (%)]]</f>
        <v>44.7726202534447</v>
      </c>
    </row>
    <row r="39" spans="1:3" x14ac:dyDescent="0.25">
      <c r="A39">
        <v>38</v>
      </c>
      <c r="B39">
        <f>babylon_bathroom_perfmon[[#This Row],[Zadeklarowane bajty pamięci]]</f>
        <v>43.302694438794298</v>
      </c>
      <c r="C39">
        <f>three_bathroom_perfmon[[#This Row],[\\DESKTOP-JULIA\Pamięć\Zadeklarowane bajty w użyciu (%)]]</f>
        <v>44.771496007398497</v>
      </c>
    </row>
    <row r="40" spans="1:3" x14ac:dyDescent="0.25">
      <c r="A40">
        <v>39</v>
      </c>
      <c r="B40">
        <f>babylon_bathroom_perfmon[[#This Row],[Zadeklarowane bajty pamięci]]</f>
        <v>43.297208133921302</v>
      </c>
      <c r="C40">
        <f>three_bathroom_perfmon[[#This Row],[\\DESKTOP-JULIA\Pamięć\Zadeklarowane bajty w użyciu (%)]]</f>
        <v>44.767823476523098</v>
      </c>
    </row>
    <row r="41" spans="1:3" x14ac:dyDescent="0.25">
      <c r="A41">
        <v>40</v>
      </c>
      <c r="B41">
        <f>babylon_bathroom_perfmon[[#This Row],[Zadeklarowane bajty pamięci]]</f>
        <v>43.292291449218098</v>
      </c>
      <c r="C41">
        <f>three_bathroom_perfmon[[#This Row],[\\DESKTOP-JULIA\Pamięć\Zadeklarowane bajty w użyciu (%)]]</f>
        <v>44.758229945962803</v>
      </c>
    </row>
    <row r="42" spans="1:3" x14ac:dyDescent="0.25">
      <c r="A42">
        <v>41</v>
      </c>
      <c r="B42">
        <f>babylon_bathroom_perfmon[[#This Row],[Zadeklarowane bajty pamięci]]</f>
        <v>43.291841736829802</v>
      </c>
      <c r="C42">
        <f>three_bathroom_perfmon[[#This Row],[\\DESKTOP-JULIA\Pamięć\Zadeklarowane bajty w użyciu (%)]]</f>
        <v>44.75332823227</v>
      </c>
    </row>
    <row r="43" spans="1:3" x14ac:dyDescent="0.25">
      <c r="A43">
        <v>42</v>
      </c>
      <c r="B43">
        <f>babylon_bathroom_perfmon[[#This Row],[Zadeklarowane bajty pamięci]]</f>
        <v>43.294464969843197</v>
      </c>
      <c r="C43">
        <f>three_bathroom_perfmon[[#This Row],[\\DESKTOP-JULIA\Pamięć\Zadeklarowane bajty w użyciu (%)]]</f>
        <v>44.752458819363298</v>
      </c>
    </row>
    <row r="44" spans="1:3" x14ac:dyDescent="0.25">
      <c r="A44">
        <v>43</v>
      </c>
      <c r="B44">
        <f>babylon_bathroom_perfmon[[#This Row],[Zadeklarowane bajty pamięci]]</f>
        <v>43.294464969843197</v>
      </c>
      <c r="C44">
        <f>three_bathroom_perfmon[[#This Row],[\\DESKTOP-JULIA\Pamięć\Zadeklarowane bajty w użyciu (%)]]</f>
        <v>44.7523239172884</v>
      </c>
    </row>
    <row r="45" spans="1:3" x14ac:dyDescent="0.25">
      <c r="A45">
        <v>44</v>
      </c>
      <c r="B45">
        <f>babylon_bathroom_perfmon[[#This Row],[Zadeklarowane bajty pamięci]]</f>
        <v>43.301780066290299</v>
      </c>
      <c r="C45">
        <f>three_bathroom_perfmon[[#This Row],[\\DESKTOP-JULIA\Pamięć\Zadeklarowane bajty w użyciu (%)]]</f>
        <v>44.759893823591902</v>
      </c>
    </row>
    <row r="46" spans="1:3" x14ac:dyDescent="0.25">
      <c r="A46">
        <v>45</v>
      </c>
      <c r="B46">
        <f>babylon_bathroom_perfmon[[#This Row],[Zadeklarowane bajty pamięci]]</f>
        <v>43.305182769732802</v>
      </c>
      <c r="C46">
        <f>three_bathroom_perfmon[[#This Row],[\\DESKTOP-JULIA\Pamięć\Zadeklarowane bajty w użyciu (%)]]</f>
        <v>44.489685665929997</v>
      </c>
    </row>
    <row r="47" spans="1:3" x14ac:dyDescent="0.25">
      <c r="A47">
        <v>46</v>
      </c>
      <c r="B47">
        <f>babylon_bathroom_perfmon[[#This Row],[Zadeklarowane bajty pamięci]]</f>
        <v>43.261412215247098</v>
      </c>
      <c r="C47">
        <f>three_bathroom_perfmon[[#This Row],[\\DESKTOP-JULIA\Pamięć\Zadeklarowane bajty w użyciu (%)]]</f>
        <v>44.489265942128597</v>
      </c>
    </row>
    <row r="48" spans="1:3" x14ac:dyDescent="0.25">
      <c r="A48">
        <v>47</v>
      </c>
      <c r="B48">
        <f>babylon_bathroom_perfmon[[#This Row],[Zadeklarowane bajty pamięci]]</f>
        <v>43.261412215247098</v>
      </c>
      <c r="C48">
        <f>three_bathroom_perfmon[[#This Row],[\\DESKTOP-JULIA\Pamięć\Zadeklarowane bajty w użyciu (%)]]</f>
        <v>44.488846218327197</v>
      </c>
    </row>
    <row r="49" spans="1:3" x14ac:dyDescent="0.25">
      <c r="A49">
        <v>48</v>
      </c>
      <c r="B49">
        <f>babylon_bathroom_perfmon[[#This Row],[Zadeklarowane bajty pamięci]]</f>
        <v>43.262146726078797</v>
      </c>
      <c r="C49">
        <f>three_bathroom_perfmon[[#This Row],[\\DESKTOP-JULIA\Pamięć\Zadeklarowane bajty w użyciu (%)]]</f>
        <v>44.488006794007397</v>
      </c>
    </row>
    <row r="50" spans="1:3" x14ac:dyDescent="0.25">
      <c r="A50">
        <v>49</v>
      </c>
      <c r="B50">
        <f>babylon_bathroom_perfmon[[#This Row],[Zadeklarowane bajty pamięci]]</f>
        <v>43.265819256954302</v>
      </c>
      <c r="C50">
        <f>three_bathroom_perfmon[[#This Row],[\\DESKTOP-JULIA\Pamięć\Zadeklarowane bajty w użyciu (%)]]</f>
        <v>44.491874180848598</v>
      </c>
    </row>
    <row r="51" spans="1:3" x14ac:dyDescent="0.25">
      <c r="A51">
        <v>50</v>
      </c>
      <c r="B51">
        <f>babylon_bathroom_perfmon[[#This Row],[Zadeklarowane bajty pamięci]]</f>
        <v>43.265819256954302</v>
      </c>
      <c r="C51">
        <f>three_bathroom_perfmon[[#This Row],[\\DESKTOP-JULIA\Pamięć\Zadeklarowane bajty w użyciu (%)]]</f>
        <v>44.491274595375003</v>
      </c>
    </row>
    <row r="52" spans="1:3" x14ac:dyDescent="0.25">
      <c r="A52">
        <v>51</v>
      </c>
      <c r="B52">
        <f>babylon_bathroom_perfmon[[#This Row],[Zadeklarowane bajty pamięci]]</f>
        <v>43.265819256954302</v>
      </c>
      <c r="C52">
        <f>three_bathroom_perfmon[[#This Row],[\\DESKTOP-JULIA\Pamięć\Zadeklarowane bajty w użyciu (%)]]</f>
        <v>44.495531717430602</v>
      </c>
    </row>
    <row r="53" spans="1:3" x14ac:dyDescent="0.25">
      <c r="A53">
        <v>52</v>
      </c>
      <c r="B53">
        <f>babylon_bathroom_perfmon[[#This Row],[Zadeklarowane bajty pamięci]]</f>
        <v>43.276057355868602</v>
      </c>
      <c r="C53">
        <f>three_bathroom_perfmon[[#This Row],[\\DESKTOP-JULIA\Pamięć\Zadeklarowane bajty w użyciu (%)]]</f>
        <v>44.454069632211201</v>
      </c>
    </row>
    <row r="54" spans="1:3" x14ac:dyDescent="0.25">
      <c r="A54">
        <v>53</v>
      </c>
      <c r="B54">
        <f>babylon_bathroom_perfmon[[#This Row],[Zadeklarowane bajty pamięci]]</f>
        <v>43.270196310074503</v>
      </c>
      <c r="C54">
        <f>three_bathroom_perfmon[[#This Row],[\\DESKTOP-JULIA\Pamięć\Zadeklarowane bajty w użyciu (%)]]</f>
        <v>44.453679873713597</v>
      </c>
    </row>
    <row r="55" spans="1:3" x14ac:dyDescent="0.25">
      <c r="A55">
        <v>54</v>
      </c>
      <c r="B55">
        <f>babylon_bathroom_perfmon[[#This Row],[Zadeklarowane bajty pamięci]]</f>
        <v>43.3077610198659</v>
      </c>
      <c r="C55">
        <f>three_bathroom_perfmon[[#This Row],[\\DESKTOP-JULIA\Pamięć\Zadeklarowane bajty w użyciu (%)]]</f>
        <v>44.446814512937898</v>
      </c>
    </row>
    <row r="56" spans="1:3" x14ac:dyDescent="0.25">
      <c r="A56">
        <v>55</v>
      </c>
      <c r="B56">
        <f>babylon_bathroom_perfmon[[#This Row],[Zadeklarowane bajty pamięci]]</f>
        <v>43.236379056059803</v>
      </c>
      <c r="C56">
        <f>three_bathroom_perfmon[[#This Row],[\\DESKTOP-JULIA\Pamięć\Zadeklarowane bajty w użyciu (%)]]</f>
        <v>44.412637512295603</v>
      </c>
    </row>
    <row r="57" spans="1:3" x14ac:dyDescent="0.25">
      <c r="A57">
        <v>56</v>
      </c>
      <c r="B57">
        <f>babylon_bathroom_perfmon[[#This Row],[Zadeklarowane bajty pamięci]]</f>
        <v>43.258429235606002</v>
      </c>
      <c r="C57">
        <f>three_bathroom_perfmon[[#This Row],[\\DESKTOP-JULIA\Pamięć\Zadeklarowane bajty w użyciu (%)]]</f>
        <v>44.411813058986198</v>
      </c>
    </row>
    <row r="58" spans="1:3" x14ac:dyDescent="0.25">
      <c r="A58">
        <v>57</v>
      </c>
      <c r="B58">
        <f>babylon_bathroom_perfmon[[#This Row],[Zadeklarowane bajty pamięci]]</f>
        <v>43.257140098897999</v>
      </c>
      <c r="C58">
        <f>three_bathroom_perfmon[[#This Row],[\\DESKTOP-JULIA\Pamięć\Zadeklarowane bajty w użyciu (%)]]</f>
        <v>44.414106510676</v>
      </c>
    </row>
    <row r="59" spans="1:3" x14ac:dyDescent="0.25">
      <c r="A59">
        <v>58</v>
      </c>
      <c r="B59">
        <f>babylon_bathroom_perfmon[[#This Row],[Zadeklarowane bajty pamięci]]</f>
        <v>43.254756704730603</v>
      </c>
      <c r="C59">
        <f>three_bathroom_perfmon[[#This Row],[\\DESKTOP-JULIA\Pamięć\Zadeklarowane bajty w użyciu (%)]]</f>
        <v>44.414031562491701</v>
      </c>
    </row>
    <row r="60" spans="1:3" x14ac:dyDescent="0.25">
      <c r="A60">
        <v>59</v>
      </c>
      <c r="B60">
        <f>babylon_bathroom_perfmon[[#This Row],[Zadeklarowane bajty pamięci]]</f>
        <v>43.257304989559799</v>
      </c>
      <c r="C60">
        <f>three_bathroom_perfmon[[#This Row],[\\DESKTOP-JULIA\Pamięć\Zadeklarowane bajty w użyciu (%)]]</f>
        <v>44.413027247510101</v>
      </c>
    </row>
    <row r="61" spans="1:3" x14ac:dyDescent="0.25">
      <c r="A61">
        <v>60</v>
      </c>
      <c r="B61">
        <f>babylon_bathroom_perfmon[[#This Row],[Zadeklarowane bajty pamięci]]</f>
        <v>43.251548857253802</v>
      </c>
      <c r="C61">
        <f>three_bathroom_perfmon[[#This Row],[\\DESKTOP-JULIA\Pamięć\Zadeklarowane bajty w użyciu (%)]]</f>
        <v>44.411543231553203</v>
      </c>
    </row>
    <row r="62" spans="1:3" x14ac:dyDescent="0.25">
      <c r="A62">
        <v>61</v>
      </c>
      <c r="B62">
        <f>babylon_bathroom_perfmon[[#This Row],[Zadeklarowane bajty pamięci]]</f>
        <v>43.250964242790502</v>
      </c>
      <c r="C62">
        <f>three_bathroom_perfmon[[#This Row],[\\DESKTOP-JULIA\Pamięć\Zadeklarowane bajty w użyciu (%)]]</f>
        <v>45.043203175310701</v>
      </c>
    </row>
    <row r="63" spans="1:3" x14ac:dyDescent="0.25">
      <c r="A63">
        <v>62</v>
      </c>
      <c r="B63">
        <f>babylon_bathroom_perfmon[[#This Row],[Zadeklarowane bajty pamięci]]</f>
        <v>43.246946959580903</v>
      </c>
      <c r="C63">
        <f>three_bathroom_perfmon[[#This Row],[\\DESKTOP-JULIA\Pamięć\Zadeklarowane bajty w użyciu (%)]]</f>
        <v>45.007811986144503</v>
      </c>
    </row>
    <row r="64" spans="1:3" x14ac:dyDescent="0.25">
      <c r="A64">
        <v>63</v>
      </c>
      <c r="B64">
        <f>babylon_bathroom_perfmon[[#This Row],[Zadeklarowane bajty pamięci]]</f>
        <v>43.246062552380799</v>
      </c>
      <c r="C64">
        <f>three_bathroom_perfmon[[#This Row],[\\DESKTOP-JULIA\Pamięć\Zadeklarowane bajty w użyciu (%)]]</f>
        <v>44.926251877314897</v>
      </c>
    </row>
    <row r="65" spans="1:3" x14ac:dyDescent="0.25">
      <c r="A65">
        <v>64</v>
      </c>
      <c r="B65">
        <f>babylon_bathroom_perfmon[[#This Row],[Zadeklarowane bajty pamięci]]</f>
        <v>43.249210422683703</v>
      </c>
      <c r="C65">
        <f>three_bathroom_perfmon[[#This Row],[\\DESKTOP-JULIA\Pamięć\Zadeklarowane bajty w użyciu (%)]]</f>
        <v>44.899824644648398</v>
      </c>
    </row>
    <row r="66" spans="1:3" x14ac:dyDescent="0.25">
      <c r="A66">
        <v>65</v>
      </c>
      <c r="B66">
        <f>babylon_bathroom_perfmon[[#This Row],[Zadeklarowane bajty pamięci]]</f>
        <v>43.249210422683703</v>
      </c>
      <c r="C66">
        <f>three_bathroom_perfmon[[#This Row],[\\DESKTOP-JULIA\Pamięć\Zadeklarowane bajty w użyciu (%)]]</f>
        <v>44.771481013105102</v>
      </c>
    </row>
    <row r="67" spans="1:3" x14ac:dyDescent="0.25">
      <c r="A67">
        <v>66</v>
      </c>
      <c r="B67">
        <f>babylon_bathroom_perfmon[[#This Row],[Zadeklarowane bajty pamięci]]</f>
        <v>43.245867673131997</v>
      </c>
      <c r="C67">
        <f>three_bathroom_perfmon[[#This Row],[\\DESKTOP-JULIA\Pamięć\Zadeklarowane bajty w użyciu (%)]]</f>
        <v>44.708478414618497</v>
      </c>
    </row>
    <row r="68" spans="1:3" x14ac:dyDescent="0.25">
      <c r="A68">
        <v>67</v>
      </c>
      <c r="B68">
        <f>babylon_bathroom_perfmon[[#This Row],[Zadeklarowane bajty pamięci]]</f>
        <v>43.245867673131997</v>
      </c>
      <c r="C68">
        <f>three_bathroom_perfmon[[#This Row],[\\DESKTOP-JULIA\Pamięć\Zadeklarowane bajty w użyciu (%)]]</f>
        <v>44.620262771989204</v>
      </c>
    </row>
    <row r="69" spans="1:3" x14ac:dyDescent="0.25">
      <c r="A69">
        <v>68</v>
      </c>
      <c r="B69">
        <f>babylon_bathroom_perfmon[[#This Row],[Zadeklarowane bajty pamięci]]</f>
        <v>43.249390307639104</v>
      </c>
      <c r="C69">
        <f>three_bathroom_perfmon[[#This Row],[\\DESKTOP-JULIA\Pamięć\Zadeklarowane bajty w użyciu (%)]]</f>
        <v>44.610204558030198</v>
      </c>
    </row>
    <row r="70" spans="1:3" x14ac:dyDescent="0.25">
      <c r="A70">
        <v>69</v>
      </c>
      <c r="B70">
        <f>babylon_bathroom_perfmon[[#This Row],[Zadeklarowane bajty pamięci]]</f>
        <v>43.256750363683501</v>
      </c>
      <c r="C70">
        <f>three_bathroom_perfmon[[#This Row],[\\DESKTOP-JULIA\Pamięć\Zadeklarowane bajty w użyciu (%)]]</f>
        <v>44.610714201026198</v>
      </c>
    </row>
    <row r="71" spans="1:3" x14ac:dyDescent="0.25">
      <c r="A71">
        <v>70</v>
      </c>
      <c r="B71">
        <f>babylon_bathroom_perfmon[[#This Row],[Zadeklarowane bajty pamięci]]</f>
        <v>43.258504183790301</v>
      </c>
      <c r="C71">
        <f>three_bathroom_perfmon[[#This Row],[\\DESKTOP-JULIA\Pamięć\Zadeklarowane bajty w użyciu (%)]]</f>
        <v>44.607986054524702</v>
      </c>
    </row>
    <row r="72" spans="1:3" x14ac:dyDescent="0.25">
      <c r="A72">
        <v>71</v>
      </c>
      <c r="B72">
        <f>babylon_bathroom_perfmon[[#This Row],[Zadeklarowane bajty pamięci]]</f>
        <v>43.260692698708802</v>
      </c>
      <c r="C72">
        <f>three_bathroom_perfmon[[#This Row],[\\DESKTOP-JULIA\Pamięć\Zadeklarowane bajty w użyciu (%)]]</f>
        <v>44.604148632987403</v>
      </c>
    </row>
    <row r="73" spans="1:3" x14ac:dyDescent="0.25">
      <c r="A73">
        <v>72</v>
      </c>
      <c r="B73">
        <f>babylon_bathroom_perfmon[[#This Row],[Zadeklarowane bajty pamięci]]</f>
        <v>43.264230327509303</v>
      </c>
      <c r="C73">
        <f>three_bathroom_perfmon[[#This Row],[\\DESKTOP-JULIA\Pamięć\Zadeklarowane bajty w użyciu (%)]]</f>
        <v>44.585785978610097</v>
      </c>
    </row>
    <row r="74" spans="1:3" x14ac:dyDescent="0.25">
      <c r="A74">
        <v>73</v>
      </c>
      <c r="B74">
        <f>babylon_bathroom_perfmon[[#This Row],[Zadeklarowane bajty pamięci]]</f>
        <v>43.259298648512697</v>
      </c>
      <c r="C74">
        <f>three_bathroom_perfmon[[#This Row],[\\DESKTOP-JULIA\Pamięć\Zadeklarowane bajty w użyciu (%)]]</f>
        <v>44.562506639529602</v>
      </c>
    </row>
    <row r="75" spans="1:3" x14ac:dyDescent="0.25">
      <c r="A75">
        <v>74</v>
      </c>
      <c r="B75">
        <f>babylon_bathroom_perfmon[[#This Row],[Zadeklarowane bajty pamięci]]</f>
        <v>43.2590887749705</v>
      </c>
      <c r="C75">
        <f>three_bathroom_perfmon[[#This Row],[\\DESKTOP-JULIA\Pamięć\Zadeklarowane bajty w użyciu (%)]]</f>
        <v>44.560662900228202</v>
      </c>
    </row>
    <row r="76" spans="1:3" x14ac:dyDescent="0.25">
      <c r="A76">
        <v>75</v>
      </c>
      <c r="B76">
        <f>babylon_bathroom_perfmon[[#This Row],[Zadeklarowane bajty pamięci]]</f>
        <v>43.262716346248602</v>
      </c>
      <c r="C76">
        <f>three_bathroom_perfmon[[#This Row],[\\DESKTOP-JULIA\Pamięć\Zadeklarowane bajty w użyciu (%)]]</f>
        <v>44.559148918967402</v>
      </c>
    </row>
    <row r="77" spans="1:3" x14ac:dyDescent="0.25">
      <c r="A77">
        <v>76</v>
      </c>
      <c r="B77">
        <f>babylon_bathroom_perfmon[[#This Row],[Zadeklarowane bajty pamięci]]</f>
        <v>43.262716346248602</v>
      </c>
      <c r="C77">
        <f>three_bathroom_perfmon[[#This Row],[\\DESKTOP-JULIA\Pamięć\Zadeklarowane bajty w użyciu (%)]]</f>
        <v>44.629946268310199</v>
      </c>
    </row>
    <row r="78" spans="1:3" x14ac:dyDescent="0.25">
      <c r="A78">
        <v>77</v>
      </c>
      <c r="B78">
        <f>babylon_bathroom_perfmon[[#This Row],[Zadeklarowane bajty pamięci]]</f>
        <v>43.265594412401597</v>
      </c>
      <c r="C78">
        <f>three_bathroom_perfmon[[#This Row],[\\DESKTOP-JULIA\Pamięć\Zadeklarowane bajty w użyciu (%)]]</f>
        <v>44.620367708760298</v>
      </c>
    </row>
    <row r="79" spans="1:3" x14ac:dyDescent="0.25">
      <c r="A79">
        <v>78</v>
      </c>
      <c r="B79">
        <f>babylon_bathroom_perfmon[[#This Row],[Zadeklarowane bajty pamięci]]</f>
        <v>43.260317957787798</v>
      </c>
      <c r="C79">
        <f>three_bathroom_perfmon[[#This Row],[\\DESKTOP-JULIA\Pamięć\Zadeklarowane bajty w użyciu (%)]]</f>
        <v>44.618763785021997</v>
      </c>
    </row>
    <row r="80" spans="1:3" x14ac:dyDescent="0.25">
      <c r="A80">
        <v>79</v>
      </c>
      <c r="B80">
        <f>babylon_bathroom_perfmon[[#This Row],[Zadeklarowane bajty pamięci]]</f>
        <v>43.253617464390899</v>
      </c>
      <c r="C80">
        <f>three_bathroom_perfmon[[#This Row],[\\DESKTOP-JULIA\Pamięć\Zadeklarowane bajty w użyciu (%)]]</f>
        <v>44.617804429637602</v>
      </c>
    </row>
    <row r="81" spans="1:3" x14ac:dyDescent="0.25">
      <c r="A81">
        <v>80</v>
      </c>
      <c r="B81">
        <f>babylon_bathroom_perfmon[[#This Row],[Zadeklarowane bajty pamięci]]</f>
        <v>43.252343321976298</v>
      </c>
      <c r="C81">
        <f>three_bathroom_perfmon[[#This Row],[\\DESKTOP-JULIA\Pamięć\Zadeklarowane bajty w użyciu (%)]]</f>
        <v>44.5602131878398</v>
      </c>
    </row>
    <row r="82" spans="1:3" x14ac:dyDescent="0.25">
      <c r="A82">
        <v>81</v>
      </c>
      <c r="B82">
        <f>babylon_bathroom_perfmon[[#This Row],[Zadeklarowane bajty pamięci]]</f>
        <v>43.250919283193198</v>
      </c>
      <c r="C82">
        <f>three_bathroom_perfmon[[#This Row],[\\DESKTOP-JULIA\Pamięć\Zadeklarowane bajty w użyciu (%)]]</f>
        <v>44.577211757324903</v>
      </c>
    </row>
    <row r="83" spans="1:3" x14ac:dyDescent="0.25">
      <c r="A83">
        <v>82</v>
      </c>
      <c r="B83">
        <f>babylon_bathroom_perfmon[[#This Row],[Zadeklarowane bajty pamięci]]</f>
        <v>43.253062838514502</v>
      </c>
      <c r="C83">
        <f>three_bathroom_perfmon[[#This Row],[\\DESKTOP-JULIA\Pamięć\Zadeklarowane bajty w użyciu (%)]]</f>
        <v>44.5674383418093</v>
      </c>
    </row>
    <row r="84" spans="1:3" x14ac:dyDescent="0.25">
      <c r="A84">
        <v>83</v>
      </c>
      <c r="B84">
        <f>babylon_bathroom_perfmon[[#This Row],[Zadeklarowane bajty pamięci]]</f>
        <v>43.252178431314398</v>
      </c>
      <c r="C84">
        <f>three_bathroom_perfmon[[#This Row],[\\DESKTOP-JULIA\Pamięć\Zadeklarowane bajty w użyciu (%)]]</f>
        <v>44.565519631040601</v>
      </c>
    </row>
    <row r="85" spans="1:3" x14ac:dyDescent="0.25">
      <c r="A85">
        <v>84</v>
      </c>
      <c r="B85">
        <f>babylon_bathroom_perfmon[[#This Row],[Zadeklarowane bajty pamięci]]</f>
        <v>43.2483410097771</v>
      </c>
      <c r="C85">
        <f>three_bathroom_perfmon[[#This Row],[\\DESKTOP-JULIA\Pamięć\Zadeklarowane bajty w użyciu (%)]]</f>
        <v>44.523592839139397</v>
      </c>
    </row>
    <row r="86" spans="1:3" x14ac:dyDescent="0.25">
      <c r="A86">
        <v>85</v>
      </c>
      <c r="B86">
        <f>babylon_bathroom_perfmon[[#This Row],[Zadeklarowane bajty pamięci]]</f>
        <v>43.2483410097771</v>
      </c>
      <c r="C86">
        <f>three_bathroom_perfmon[[#This Row],[\\DESKTOP-JULIA\Pamięć\Zadeklarowane bajty w użyciu (%)]]</f>
        <v>44.519185797432201</v>
      </c>
    </row>
    <row r="87" spans="1:3" x14ac:dyDescent="0.25">
      <c r="A87">
        <v>86</v>
      </c>
      <c r="B87">
        <f>babylon_bathroom_perfmon[[#This Row],[Zadeklarowane bajty pamięci]]</f>
        <v>43.2523733105632</v>
      </c>
      <c r="C87">
        <f>three_bathroom_perfmon[[#This Row],[\\DESKTOP-JULIA\Pamięć\Zadeklarowane bajty w użyciu (%)]]</f>
        <v>44.517342034847701</v>
      </c>
    </row>
    <row r="88" spans="1:3" x14ac:dyDescent="0.25">
      <c r="A88">
        <v>87</v>
      </c>
      <c r="B88">
        <f>babylon_bathroom_perfmon[[#This Row],[Zadeklarowane bajty pamięci]]</f>
        <v>43.2523733105632</v>
      </c>
      <c r="C88">
        <f>three_bathroom_perfmon[[#This Row],[\\DESKTOP-JULIA\Pamięć\Zadeklarowane bajty w użyciu (%)]]</f>
        <v>44.480556795485398</v>
      </c>
    </row>
    <row r="89" spans="1:3" x14ac:dyDescent="0.25">
      <c r="A89">
        <v>88</v>
      </c>
      <c r="B89">
        <f>babylon_bathroom_perfmon[[#This Row],[Zadeklarowane bajty pamięci]]</f>
        <v>43.256570478728101</v>
      </c>
      <c r="C89">
        <f>three_bathroom_perfmon[[#This Row],[\\DESKTOP-JULIA\Pamięć\Zadeklarowane bajty w użyciu (%)]]</f>
        <v>44.483974493221297</v>
      </c>
    </row>
    <row r="90" spans="1:3" x14ac:dyDescent="0.25">
      <c r="A90">
        <v>89</v>
      </c>
      <c r="B90">
        <f>babylon_bathroom_perfmon[[#This Row],[Zadeklarowane bajty pamięci]]</f>
        <v>43.263540799558001</v>
      </c>
      <c r="C90">
        <f>three_bathroom_perfmon[[#This Row],[\\DESKTOP-JULIA\Pamięć\Zadeklarowane bajty w użyciu (%)]]</f>
        <v>44.476584471873103</v>
      </c>
    </row>
    <row r="91" spans="1:3" x14ac:dyDescent="0.25">
      <c r="A91">
        <v>90</v>
      </c>
      <c r="B91">
        <f>babylon_bathroom_perfmon[[#This Row],[Zadeklarowane bajty pamięci]]</f>
        <v>43.264680016614598</v>
      </c>
      <c r="C91">
        <f>three_bathroom_perfmon[[#This Row],[\\DESKTOP-JULIA\Pamięć\Zadeklarowane bajty w użyciu (%)]]</f>
        <v>44.468175141249802</v>
      </c>
    </row>
    <row r="92" spans="1:3" x14ac:dyDescent="0.25">
      <c r="A92">
        <v>91</v>
      </c>
      <c r="B92">
        <f>babylon_bathroom_perfmon[[#This Row],[Zadeklarowane bajty pamięci]]</f>
        <v>43.267603065647997</v>
      </c>
      <c r="C92">
        <f>three_bathroom_perfmon[[#This Row],[\\DESKTOP-JULIA\Pamięć\Zadeklarowane bajty w użyciu (%)]]</f>
        <v>44.469014565569502</v>
      </c>
    </row>
    <row r="93" spans="1:3" x14ac:dyDescent="0.25">
      <c r="A93">
        <v>92</v>
      </c>
      <c r="B93">
        <f>babylon_bathroom_perfmon[[#This Row],[Zadeklarowane bajty pamięci]]</f>
        <v>43.2715004410761</v>
      </c>
      <c r="C93">
        <f>three_bathroom_perfmon[[#This Row],[\\DESKTOP-JULIA\Pamięć\Zadeklarowane bajty w użyciu (%)]]</f>
        <v>44.431284965116298</v>
      </c>
    </row>
    <row r="94" spans="1:3" x14ac:dyDescent="0.25">
      <c r="A94">
        <v>93</v>
      </c>
      <c r="B94">
        <f>babylon_bathroom_perfmon[[#This Row],[Zadeklarowane bajty pamięci]]</f>
        <v>43.248985578131098</v>
      </c>
      <c r="C94">
        <f>three_bathroom_perfmon[[#This Row],[\\DESKTOP-JULIA\Pamięć\Zadeklarowane bajty w użyciu (%)]]</f>
        <v>44.433698324587503</v>
      </c>
    </row>
    <row r="95" spans="1:3" x14ac:dyDescent="0.25">
      <c r="A95">
        <v>94</v>
      </c>
      <c r="B95">
        <f>babylon_bathroom_perfmon[[#This Row],[Zadeklarowane bajty pamięci]]</f>
        <v>43.248985578131098</v>
      </c>
      <c r="C95">
        <f>three_bathroom_perfmon[[#This Row],[\\DESKTOP-JULIA\Pamięć\Zadeklarowane bajty w użyciu (%)]]</f>
        <v>44.423655081638898</v>
      </c>
    </row>
    <row r="96" spans="1:3" x14ac:dyDescent="0.25">
      <c r="A96">
        <v>95</v>
      </c>
      <c r="B96">
        <f>babylon_bathroom_perfmon[[#This Row],[Zadeklarowane bajty pamięci]]</f>
        <v>43.281798493881098</v>
      </c>
      <c r="C96">
        <f>three_bathroom_perfmon[[#This Row],[\\DESKTOP-JULIA\Pamięć\Zadeklarowane bajty w użyciu (%)]]</f>
        <v>44.422875611209903</v>
      </c>
    </row>
    <row r="97" spans="1:3" x14ac:dyDescent="0.25">
      <c r="A97">
        <v>96</v>
      </c>
      <c r="B97">
        <f>babylon_bathroom_perfmon[[#This Row],[Zadeklarowane bajty pamięci]]</f>
        <v>43.249690100375901</v>
      </c>
      <c r="C97">
        <f>three_bathroom_perfmon[[#This Row],[\\DESKTOP-JULIA\Pamięć\Zadeklarowane bajty w użyciu (%)]]</f>
        <v>44.610624258548597</v>
      </c>
    </row>
    <row r="98" spans="1:3" x14ac:dyDescent="0.25">
      <c r="A98">
        <v>97</v>
      </c>
      <c r="B98">
        <f>babylon_bathroom_perfmon[[#This Row],[Zadeklarowane bajty pamięci]]</f>
        <v>43.249540204007502</v>
      </c>
      <c r="C98">
        <f>three_bathroom_perfmon[[#This Row],[\\DESKTOP-JULIA\Pamięć\Zadeklarowane bajty w użyciu (%)]]</f>
        <v>44.4256037809945</v>
      </c>
    </row>
    <row r="99" spans="1:3" x14ac:dyDescent="0.25">
      <c r="A99">
        <v>98</v>
      </c>
      <c r="B99">
        <f>babylon_bathroom_perfmon[[#This Row],[Zadeklarowane bajty pamięci]]</f>
        <v>43.249540204007502</v>
      </c>
      <c r="C99">
        <f>three_bathroom_perfmon[[#This Row],[\\DESKTOP-JULIA\Pamięć\Zadeklarowane bajty w użyciu (%)]]</f>
        <v>44.424779327685101</v>
      </c>
    </row>
    <row r="100" spans="1:3" x14ac:dyDescent="0.25">
      <c r="A100">
        <v>99</v>
      </c>
      <c r="B100">
        <f>babylon_bathroom_perfmon[[#This Row],[Zadeklarowane bajty pamięci]]</f>
        <v>43.248101170931001</v>
      </c>
      <c r="C100">
        <f>three_bathroom_perfmon[[#This Row],[\\DESKTOP-JULIA\Pamięć\Zadeklarowane bajty w użyciu (%)]]</f>
        <v>44.424449546361402</v>
      </c>
    </row>
    <row r="101" spans="1:3" x14ac:dyDescent="0.25">
      <c r="A101">
        <v>100</v>
      </c>
      <c r="B101">
        <f>babylon_bathroom_perfmon[[#This Row],[Zadeklarowane bajty pamięci]]</f>
        <v>43.946855944568902</v>
      </c>
      <c r="C101">
        <f>three_bathroom_perfmon[[#This Row],[\\DESKTOP-JULIA\Pamięć\Zadeklarowane bajty w użyciu (%)]]</f>
        <v>44.839835014389699</v>
      </c>
    </row>
    <row r="102" spans="1:3" x14ac:dyDescent="0.25">
      <c r="A102">
        <v>101</v>
      </c>
      <c r="B102">
        <f>babylon_bathroom_perfmon[[#This Row],[Zadeklarowane bajty pamięci]]</f>
        <v>43.479710315233</v>
      </c>
      <c r="C102">
        <f>three_bathroom_perfmon[[#This Row],[\\DESKTOP-JULIA\Pamięć\Zadeklarowane bajty w użyciu (%)]]</f>
        <v>44.481980834268398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8376-A433-4D9A-A470-45B6E43529CC}">
  <dimension ref="A1:S104"/>
  <sheetViews>
    <sheetView tabSelected="1" topLeftCell="H1" workbookViewId="0">
      <selection activeCell="W7" sqref="W7"/>
    </sheetView>
  </sheetViews>
  <sheetFormatPr defaultRowHeight="15" x14ac:dyDescent="0.25"/>
  <cols>
    <col min="1" max="1" width="9.5703125" bestFit="1" customWidth="1"/>
    <col min="2" max="2" width="25.7109375" bestFit="1" customWidth="1"/>
    <col min="3" max="3" width="27.85546875" bestFit="1" customWidth="1"/>
    <col min="4" max="4" width="36.28515625" bestFit="1" customWidth="1"/>
    <col min="5" max="5" width="24" bestFit="1" customWidth="1"/>
    <col min="6" max="6" width="23.140625" bestFit="1" customWidth="1"/>
    <col min="7" max="7" width="21" bestFit="1" customWidth="1"/>
    <col min="8" max="8" width="20.140625" bestFit="1" customWidth="1"/>
    <col min="9" max="9" width="26.85546875" bestFit="1" customWidth="1"/>
    <col min="10" max="10" width="50.28515625" bestFit="1" customWidth="1"/>
    <col min="11" max="11" width="22.85546875" bestFit="1" customWidth="1"/>
    <col min="12" max="12" width="25.5703125" bestFit="1" customWidth="1"/>
    <col min="13" max="13" width="34.7109375" bestFit="1" customWidth="1"/>
  </cols>
  <sheetData>
    <row r="1" spans="1:19" x14ac:dyDescent="0.25">
      <c r="B1" s="5" t="s">
        <v>1699</v>
      </c>
      <c r="C1" s="5"/>
      <c r="D1" s="5"/>
      <c r="E1" s="5"/>
      <c r="F1" s="5"/>
      <c r="G1" s="5"/>
      <c r="H1" s="5"/>
      <c r="I1" s="5"/>
      <c r="J1" s="5"/>
      <c r="K1" s="8" t="s">
        <v>1700</v>
      </c>
      <c r="L1" s="8"/>
      <c r="M1" s="8"/>
      <c r="N1" s="8"/>
      <c r="O1" s="8"/>
      <c r="P1" s="8"/>
      <c r="Q1" s="8"/>
      <c r="R1" s="8"/>
      <c r="S1" s="8"/>
    </row>
    <row r="2" spans="1:19" x14ac:dyDescent="0.25">
      <c r="A2" t="s">
        <v>1665</v>
      </c>
      <c r="B2" t="s">
        <v>1666</v>
      </c>
      <c r="C2" t="s">
        <v>1667</v>
      </c>
      <c r="D2" t="s">
        <v>1668</v>
      </c>
      <c r="E2" t="s">
        <v>1669</v>
      </c>
      <c r="F2" t="s">
        <v>1670</v>
      </c>
      <c r="G2" t="s">
        <v>1671</v>
      </c>
      <c r="H2" t="s">
        <v>1672</v>
      </c>
      <c r="I2" t="s">
        <v>1673</v>
      </c>
      <c r="J2" t="s">
        <v>1674</v>
      </c>
      <c r="K2" t="s">
        <v>1666</v>
      </c>
      <c r="L2" t="s">
        <v>1667</v>
      </c>
      <c r="M2" t="s">
        <v>1668</v>
      </c>
      <c r="N2" t="s">
        <v>1669</v>
      </c>
      <c r="O2" t="s">
        <v>1670</v>
      </c>
      <c r="P2" t="s">
        <v>1671</v>
      </c>
      <c r="Q2" t="s">
        <v>1672</v>
      </c>
      <c r="R2" t="s">
        <v>1673</v>
      </c>
      <c r="S2" t="s">
        <v>1674</v>
      </c>
    </row>
    <row r="3" spans="1:19" x14ac:dyDescent="0.25">
      <c r="A3">
        <v>1</v>
      </c>
      <c r="B3" s="1" t="s">
        <v>265</v>
      </c>
      <c r="C3" s="1" t="s">
        <v>265</v>
      </c>
      <c r="D3" s="1" t="s">
        <v>265</v>
      </c>
      <c r="E3" s="1" t="s">
        <v>265</v>
      </c>
      <c r="F3" s="1" t="s">
        <v>265</v>
      </c>
      <c r="G3" s="1" t="s">
        <v>265</v>
      </c>
      <c r="H3" s="1" t="s">
        <v>265</v>
      </c>
      <c r="I3" s="1" t="s">
        <v>265</v>
      </c>
      <c r="J3" s="1" t="s">
        <v>265</v>
      </c>
      <c r="K3" s="6" t="s">
        <v>265</v>
      </c>
      <c r="L3" s="6" t="s">
        <v>265</v>
      </c>
      <c r="M3" s="6" t="s">
        <v>265</v>
      </c>
      <c r="N3" s="6" t="s">
        <v>265</v>
      </c>
      <c r="O3" s="6" t="s">
        <v>265</v>
      </c>
      <c r="P3" s="6" t="s">
        <v>265</v>
      </c>
      <c r="Q3" s="6" t="s">
        <v>265</v>
      </c>
      <c r="R3" s="6" t="s">
        <v>265</v>
      </c>
      <c r="S3" s="6" t="s">
        <v>265</v>
      </c>
    </row>
    <row r="4" spans="1:19" x14ac:dyDescent="0.25">
      <c r="A4">
        <v>2</v>
      </c>
      <c r="B4" s="1">
        <v>107.732425480565</v>
      </c>
      <c r="C4" s="1">
        <v>54.364495540790898</v>
      </c>
      <c r="D4" s="1">
        <v>39.112353801130503</v>
      </c>
      <c r="E4" s="1">
        <v>77.858640914809399</v>
      </c>
      <c r="F4" s="1">
        <v>16.272615512532301</v>
      </c>
      <c r="G4" s="1">
        <v>22.141359085190501</v>
      </c>
      <c r="H4" s="1">
        <v>0.13041815607163401</v>
      </c>
      <c r="I4" s="1">
        <v>10.954984886210701</v>
      </c>
      <c r="J4" s="1">
        <v>11.3462360157635</v>
      </c>
      <c r="K4" s="7">
        <v>107.16632045724501</v>
      </c>
      <c r="L4" s="7">
        <v>55.074727727453102</v>
      </c>
      <c r="M4" s="7">
        <v>28.462980788438401</v>
      </c>
      <c r="N4" s="7">
        <v>63.472771205041603</v>
      </c>
      <c r="O4" s="7">
        <v>31.064408322393199</v>
      </c>
      <c r="P4" s="7">
        <v>36.527228794958297</v>
      </c>
      <c r="Q4" s="7">
        <v>0</v>
      </c>
      <c r="R4" s="7">
        <v>16.128327109477802</v>
      </c>
      <c r="S4" s="7">
        <v>20.290476040955902</v>
      </c>
    </row>
    <row r="5" spans="1:19" x14ac:dyDescent="0.25">
      <c r="A5">
        <v>3</v>
      </c>
      <c r="B5" s="1">
        <v>105.96669967974</v>
      </c>
      <c r="C5" s="1">
        <v>73.760122278072899</v>
      </c>
      <c r="D5" s="1">
        <v>44.496465084830497</v>
      </c>
      <c r="E5" s="1">
        <v>66.497952099052497</v>
      </c>
      <c r="F5" s="1">
        <v>27.809616203752299</v>
      </c>
      <c r="G5" s="1">
        <v>33.502047900947403</v>
      </c>
      <c r="H5" s="1">
        <v>0.25874689532705197</v>
      </c>
      <c r="I5" s="1">
        <v>10.4792509167257</v>
      </c>
      <c r="J5" s="1">
        <v>22.899098580463999</v>
      </c>
      <c r="K5" s="6">
        <v>105.603955707355</v>
      </c>
      <c r="L5" s="6">
        <v>87.462006308090096</v>
      </c>
      <c r="M5" s="6">
        <v>35.838608738663197</v>
      </c>
      <c r="N5" s="6">
        <v>42.366138709481902</v>
      </c>
      <c r="O5" s="6">
        <v>51.6740951085782</v>
      </c>
      <c r="P5" s="6">
        <v>57.633861290517999</v>
      </c>
      <c r="Q5" s="6">
        <v>3.1094414948881202</v>
      </c>
      <c r="R5" s="6">
        <v>19.304450939132501</v>
      </c>
      <c r="S5" s="6">
        <v>38.3497784369535</v>
      </c>
    </row>
    <row r="6" spans="1:19" x14ac:dyDescent="0.25">
      <c r="A6">
        <v>4</v>
      </c>
      <c r="B6" s="1">
        <v>104.99940003601</v>
      </c>
      <c r="C6" s="1">
        <v>88.425950910055306</v>
      </c>
      <c r="D6" s="1">
        <v>67.041103318205899</v>
      </c>
      <c r="E6" s="1">
        <v>79.407611174630205</v>
      </c>
      <c r="F6" s="1">
        <v>19.938291574820699</v>
      </c>
      <c r="G6" s="1">
        <v>20.592388825369699</v>
      </c>
      <c r="H6" s="1">
        <v>0.261639570016925</v>
      </c>
      <c r="I6" s="1">
        <v>2.7472138106844701</v>
      </c>
      <c r="J6" s="1">
        <v>17.7914907611509</v>
      </c>
      <c r="K6" s="7">
        <v>104.999956639906</v>
      </c>
      <c r="L6" s="7">
        <v>89.411831690161904</v>
      </c>
      <c r="M6" s="7">
        <v>58.909548873467898</v>
      </c>
      <c r="N6" s="7">
        <v>65.320678587914102</v>
      </c>
      <c r="O6" s="7">
        <v>31.0213634111626</v>
      </c>
      <c r="P6" s="7">
        <v>34.679321412085798</v>
      </c>
      <c r="Q6" s="7">
        <v>2.22090474419845</v>
      </c>
      <c r="R6" s="7">
        <v>10.1900258597146</v>
      </c>
      <c r="S6" s="7">
        <v>24.299292434704</v>
      </c>
    </row>
    <row r="7" spans="1:19" x14ac:dyDescent="0.25">
      <c r="A7">
        <v>5</v>
      </c>
      <c r="B7" s="1">
        <v>104.99977699645299</v>
      </c>
      <c r="C7" s="1">
        <v>88.425950910055306</v>
      </c>
      <c r="D7" s="1">
        <v>69.114822135973199</v>
      </c>
      <c r="E7" s="1">
        <v>76.790912008070904</v>
      </c>
      <c r="F7" s="1">
        <v>22.556102374643199</v>
      </c>
      <c r="G7" s="1">
        <v>23.209087991929</v>
      </c>
      <c r="H7" s="1">
        <v>0.52238715651748902</v>
      </c>
      <c r="I7" s="1">
        <v>5.0932764476844197</v>
      </c>
      <c r="J7" s="1">
        <v>18.414148938880398</v>
      </c>
      <c r="K7" s="6">
        <v>105.00019703276401</v>
      </c>
      <c r="L7" s="6">
        <v>86.1734848010246</v>
      </c>
      <c r="M7" s="6">
        <v>66.126871861267404</v>
      </c>
      <c r="N7" s="6">
        <v>77.785084782111397</v>
      </c>
      <c r="O7" s="6">
        <v>22.214918564607999</v>
      </c>
      <c r="P7" s="6">
        <v>22.2149152178885</v>
      </c>
      <c r="Q7" s="6">
        <v>2.8760871065420801</v>
      </c>
      <c r="R7" s="6">
        <v>7.3209489984707501</v>
      </c>
      <c r="S7" s="6">
        <v>15.295555830879</v>
      </c>
    </row>
    <row r="8" spans="1:19" x14ac:dyDescent="0.25">
      <c r="A8">
        <v>6</v>
      </c>
      <c r="B8" s="1">
        <v>105.000198422447</v>
      </c>
      <c r="C8" s="1">
        <v>88.744624802281606</v>
      </c>
      <c r="D8" s="1">
        <v>68.108278589769498</v>
      </c>
      <c r="E8" s="1">
        <v>77.071515180875096</v>
      </c>
      <c r="F8" s="1">
        <v>22.928484819124801</v>
      </c>
      <c r="G8" s="1">
        <v>22.928484819124801</v>
      </c>
      <c r="H8" s="1">
        <v>0.25993766220733899</v>
      </c>
      <c r="I8" s="1">
        <v>4.8088450872347401</v>
      </c>
      <c r="J8" s="1">
        <v>17.935698692306399</v>
      </c>
      <c r="K8" s="7">
        <v>105.000145772594</v>
      </c>
      <c r="L8" s="7">
        <v>86.320065554177205</v>
      </c>
      <c r="M8" s="7">
        <v>65.689279165030996</v>
      </c>
      <c r="N8" s="7">
        <v>77.496591065388998</v>
      </c>
      <c r="O8" s="7">
        <v>22.503408934610899</v>
      </c>
      <c r="P8" s="7">
        <v>22.503408934610899</v>
      </c>
      <c r="Q8" s="7">
        <v>2.8606124218767701</v>
      </c>
      <c r="R8" s="7">
        <v>5.9812805184696201</v>
      </c>
      <c r="S8" s="7">
        <v>16.383507507112402</v>
      </c>
    </row>
    <row r="9" spans="1:19" x14ac:dyDescent="0.25">
      <c r="A9">
        <v>7</v>
      </c>
      <c r="B9" s="1">
        <v>104.999902649021</v>
      </c>
      <c r="C9" s="1">
        <v>88.081928101854302</v>
      </c>
      <c r="D9" s="1">
        <v>68.804422216931002</v>
      </c>
      <c r="E9" s="1">
        <v>79.620658212838904</v>
      </c>
      <c r="F9" s="1">
        <v>20.379341787161</v>
      </c>
      <c r="G9" s="1">
        <v>20.379341787161</v>
      </c>
      <c r="H9" s="1">
        <v>0.25892896440875901</v>
      </c>
      <c r="I9" s="1">
        <v>3.1071475729051099</v>
      </c>
      <c r="J9" s="1">
        <v>17.218774476037101</v>
      </c>
      <c r="K9" s="6">
        <v>105.000152954737</v>
      </c>
      <c r="L9" s="6">
        <v>86.670766658959906</v>
      </c>
      <c r="M9" s="6">
        <v>65.413568277150802</v>
      </c>
      <c r="N9" s="6">
        <v>76.079555864262403</v>
      </c>
      <c r="O9" s="6">
        <v>23.920440806443999</v>
      </c>
      <c r="P9" s="6">
        <v>23.920444135737501</v>
      </c>
      <c r="Q9" s="6">
        <v>2.6010105138088599</v>
      </c>
      <c r="R9" s="6">
        <v>7.5429304900456904</v>
      </c>
      <c r="S9" s="6">
        <v>16.256314046658598</v>
      </c>
    </row>
    <row r="10" spans="1:19" x14ac:dyDescent="0.25">
      <c r="A10">
        <v>8</v>
      </c>
      <c r="B10" s="1">
        <v>105.00029903295599</v>
      </c>
      <c r="C10" s="1">
        <v>88.204711774079001</v>
      </c>
      <c r="D10" s="1">
        <v>67.921667358498098</v>
      </c>
      <c r="E10" s="1">
        <v>78.214986472731098</v>
      </c>
      <c r="F10" s="1">
        <v>21.785013527268799</v>
      </c>
      <c r="G10" s="1">
        <v>21.785013527268799</v>
      </c>
      <c r="H10" s="1">
        <v>0.52317716704168005</v>
      </c>
      <c r="I10" s="1">
        <v>3.5314475516982702</v>
      </c>
      <c r="J10" s="1">
        <v>18.1804082288653</v>
      </c>
      <c r="K10" s="7">
        <v>104.999568666877</v>
      </c>
      <c r="L10" s="7">
        <v>86.598861743416705</v>
      </c>
      <c r="M10" s="7">
        <v>64.208640610421597</v>
      </c>
      <c r="N10" s="7">
        <v>77.6220110434801</v>
      </c>
      <c r="O10" s="7">
        <v>22.3779922850348</v>
      </c>
      <c r="P10" s="7">
        <v>22.3779889565198</v>
      </c>
      <c r="Q10" s="7">
        <v>2.3403620918358499</v>
      </c>
      <c r="R10" s="7">
        <v>5.4608448809503303</v>
      </c>
      <c r="S10" s="7">
        <v>16.772596655747801</v>
      </c>
    </row>
    <row r="11" spans="1:19" x14ac:dyDescent="0.25">
      <c r="A11">
        <v>9</v>
      </c>
      <c r="B11" s="1">
        <v>104.99999873885599</v>
      </c>
      <c r="C11" s="1">
        <v>88.767273989223199</v>
      </c>
      <c r="D11" s="1">
        <v>68.196465239854902</v>
      </c>
      <c r="E11" s="1">
        <v>78.463813677162307</v>
      </c>
      <c r="F11" s="1">
        <v>21.406062243767099</v>
      </c>
      <c r="G11" s="1">
        <v>21.536186322837601</v>
      </c>
      <c r="H11" s="1">
        <v>0.52048965401478697</v>
      </c>
      <c r="I11" s="1">
        <v>4.1639172321182896</v>
      </c>
      <c r="J11" s="1">
        <v>17.6966482365027</v>
      </c>
      <c r="K11" s="6">
        <v>105.000682916409</v>
      </c>
      <c r="L11" s="6">
        <v>86.446501898607593</v>
      </c>
      <c r="M11" s="6">
        <v>66.201074945040304</v>
      </c>
      <c r="N11" s="6">
        <v>78.081872778935093</v>
      </c>
      <c r="O11" s="6">
        <v>21.9181272210648</v>
      </c>
      <c r="P11" s="6">
        <v>21.9181272210648</v>
      </c>
      <c r="Q11" s="6">
        <v>1.5616374555787</v>
      </c>
      <c r="R11" s="6">
        <v>5.72600400378857</v>
      </c>
      <c r="S11" s="6">
        <v>16.657466192839401</v>
      </c>
    </row>
    <row r="12" spans="1:19" x14ac:dyDescent="0.25">
      <c r="A12">
        <v>10</v>
      </c>
      <c r="B12" s="1">
        <v>104.998443870266</v>
      </c>
      <c r="C12" s="1">
        <v>87.957522953618593</v>
      </c>
      <c r="D12" s="1">
        <v>69.302996822318804</v>
      </c>
      <c r="E12" s="1">
        <v>80.502984342067293</v>
      </c>
      <c r="F12" s="1">
        <v>19.497018987296599</v>
      </c>
      <c r="G12" s="1">
        <v>19.4970156579326</v>
      </c>
      <c r="H12" s="1">
        <v>0.26010656761675299</v>
      </c>
      <c r="I12" s="1">
        <v>3.1212788114010399</v>
      </c>
      <c r="J12" s="1">
        <v>16.3867137598554</v>
      </c>
      <c r="K12" s="7">
        <v>104.999333647801</v>
      </c>
      <c r="L12" s="7">
        <v>86.630579760883805</v>
      </c>
      <c r="M12" s="7">
        <v>64.758491493250105</v>
      </c>
      <c r="N12" s="7">
        <v>76.703246776011099</v>
      </c>
      <c r="O12" s="7">
        <v>23.2967498788386</v>
      </c>
      <c r="P12" s="7">
        <v>23.296753223988802</v>
      </c>
      <c r="Q12" s="7">
        <v>2.0907188674231301</v>
      </c>
      <c r="R12" s="7">
        <v>5.6188052836245701</v>
      </c>
      <c r="S12" s="7">
        <v>17.509770514668698</v>
      </c>
    </row>
    <row r="13" spans="1:19" x14ac:dyDescent="0.25">
      <c r="A13">
        <v>11</v>
      </c>
      <c r="B13" s="1">
        <v>105.000064412279</v>
      </c>
      <c r="C13" s="1">
        <v>88.092318738921193</v>
      </c>
      <c r="D13" s="1">
        <v>69.375644661886497</v>
      </c>
      <c r="E13" s="1">
        <v>80.601753084873906</v>
      </c>
      <c r="F13" s="1">
        <v>19.398243570871699</v>
      </c>
      <c r="G13" s="1">
        <v>19.398246915125998</v>
      </c>
      <c r="H13" s="1">
        <v>0.261269869552677</v>
      </c>
      <c r="I13" s="1">
        <v>3.2658716972813</v>
      </c>
      <c r="J13" s="1">
        <v>15.9374620427133</v>
      </c>
      <c r="K13" s="6">
        <v>104.997508480878</v>
      </c>
      <c r="L13" s="6">
        <v>90.121817629586005</v>
      </c>
      <c r="M13" s="6">
        <v>61.900830790764502</v>
      </c>
      <c r="N13" s="6">
        <v>70.537194677678201</v>
      </c>
      <c r="O13" s="6">
        <v>29.2034774007126</v>
      </c>
      <c r="P13" s="6">
        <v>29.462805322321699</v>
      </c>
      <c r="Q13" s="6">
        <v>1.94495775236963</v>
      </c>
      <c r="R13" s="6">
        <v>7.9095032687765796</v>
      </c>
      <c r="S13" s="6">
        <v>21.653879794662</v>
      </c>
    </row>
    <row r="14" spans="1:19" x14ac:dyDescent="0.25">
      <c r="A14">
        <v>12</v>
      </c>
      <c r="B14" s="1">
        <v>104.999054131476</v>
      </c>
      <c r="C14" s="1">
        <v>88.494049471043397</v>
      </c>
      <c r="D14" s="1">
        <v>67.088623737768501</v>
      </c>
      <c r="E14" s="1">
        <v>77.898682329864897</v>
      </c>
      <c r="F14" s="1">
        <v>22.101317670135</v>
      </c>
      <c r="G14" s="1">
        <v>22.101317670135</v>
      </c>
      <c r="H14" s="1">
        <v>0.129398148217161</v>
      </c>
      <c r="I14" s="1">
        <v>3.75259598782262</v>
      </c>
      <c r="J14" s="1">
        <v>18.245370783069401</v>
      </c>
      <c r="K14" s="7">
        <v>105.00346948963001</v>
      </c>
      <c r="L14" s="7">
        <v>88.057451861329795</v>
      </c>
      <c r="M14" s="7">
        <v>62.382574327431001</v>
      </c>
      <c r="N14" s="7">
        <v>73.777303504480898</v>
      </c>
      <c r="O14" s="7">
        <v>26.222696495518999</v>
      </c>
      <c r="P14" s="7">
        <v>26.222696495518999</v>
      </c>
      <c r="Q14" s="7">
        <v>2.3462746697538099</v>
      </c>
      <c r="R14" s="7">
        <v>6.3870793769789396</v>
      </c>
      <c r="S14" s="7">
        <v>19.421941990312899</v>
      </c>
    </row>
    <row r="15" spans="1:19" x14ac:dyDescent="0.25">
      <c r="A15">
        <v>13</v>
      </c>
      <c r="B15" s="1">
        <v>105.002388883474</v>
      </c>
      <c r="C15" s="1">
        <v>88.281723092018893</v>
      </c>
      <c r="D15" s="1">
        <v>67.972733831483893</v>
      </c>
      <c r="E15" s="1">
        <v>79.635574729548907</v>
      </c>
      <c r="F15" s="1">
        <v>20.364428618021901</v>
      </c>
      <c r="G15" s="1">
        <v>20.364425270451001</v>
      </c>
      <c r="H15" s="1">
        <v>0.39229513711432701</v>
      </c>
      <c r="I15" s="1">
        <v>2.4845235939641501</v>
      </c>
      <c r="J15" s="1">
        <v>18.1762654746904</v>
      </c>
      <c r="K15" s="6">
        <v>104.999560054504</v>
      </c>
      <c r="L15" s="6">
        <v>86.776286479250302</v>
      </c>
      <c r="M15" s="6">
        <v>65.444433734939693</v>
      </c>
      <c r="N15" s="6">
        <v>77.663402208369305</v>
      </c>
      <c r="O15" s="6">
        <v>22.336597791630599</v>
      </c>
      <c r="P15" s="6">
        <v>22.336597791630599</v>
      </c>
      <c r="Q15" s="6">
        <v>2.6149293672851601</v>
      </c>
      <c r="R15" s="6">
        <v>6.4065786234034396</v>
      </c>
      <c r="S15" s="6">
        <v>16.343306871977401</v>
      </c>
    </row>
    <row r="16" spans="1:19" x14ac:dyDescent="0.25">
      <c r="A16">
        <v>14</v>
      </c>
      <c r="B16" s="1">
        <v>104.999851644275</v>
      </c>
      <c r="C16" s="1">
        <v>88.369149418663497</v>
      </c>
      <c r="D16" s="1">
        <v>67.356380293789599</v>
      </c>
      <c r="E16" s="1">
        <v>79.202648429848296</v>
      </c>
      <c r="F16" s="1">
        <v>20.797351570151601</v>
      </c>
      <c r="G16" s="1">
        <v>20.797351570151601</v>
      </c>
      <c r="H16" s="1">
        <v>0</v>
      </c>
      <c r="I16" s="1">
        <v>2.7356194585867</v>
      </c>
      <c r="J16" s="1">
        <v>17.7163818856239</v>
      </c>
      <c r="K16" s="7">
        <v>104.99963619045501</v>
      </c>
      <c r="L16" s="7">
        <v>86.085814537987304</v>
      </c>
      <c r="M16" s="7">
        <v>65.602074993483498</v>
      </c>
      <c r="N16" s="7">
        <v>76.050200499369396</v>
      </c>
      <c r="O16" s="7">
        <v>23.949799500630501</v>
      </c>
      <c r="P16" s="7">
        <v>23.949799500630501</v>
      </c>
      <c r="Q16" s="7">
        <v>2.3280673622255899</v>
      </c>
      <c r="R16" s="7">
        <v>7.1135375068414097</v>
      </c>
      <c r="S16" s="7">
        <v>16.684484418131301</v>
      </c>
    </row>
    <row r="17" spans="1:19" x14ac:dyDescent="0.25">
      <c r="A17">
        <v>15</v>
      </c>
      <c r="B17" s="1">
        <v>105.00733029854599</v>
      </c>
      <c r="C17" s="1">
        <v>88.260332045681594</v>
      </c>
      <c r="D17" s="1">
        <v>65.420341343216506</v>
      </c>
      <c r="E17" s="1">
        <v>74.9706340026611</v>
      </c>
      <c r="F17" s="1">
        <v>24.508736594542501</v>
      </c>
      <c r="G17" s="1">
        <v>25.0293659973388</v>
      </c>
      <c r="H17" s="1">
        <v>0.65078508748123298</v>
      </c>
      <c r="I17" s="1">
        <v>5.4666087293606997</v>
      </c>
      <c r="J17" s="1">
        <v>19.783917306257798</v>
      </c>
      <c r="K17" s="6">
        <v>105.000469107974</v>
      </c>
      <c r="L17" s="6">
        <v>86.267718617395502</v>
      </c>
      <c r="M17" s="6">
        <v>67.407636949058499</v>
      </c>
      <c r="N17" s="6">
        <v>77.430733002788898</v>
      </c>
      <c r="O17" s="6">
        <v>22.5692703286845</v>
      </c>
      <c r="P17" s="6">
        <v>22.569266997210999</v>
      </c>
      <c r="Q17" s="6">
        <v>3.1232563900659698</v>
      </c>
      <c r="R17" s="6">
        <v>7.1574642263045902</v>
      </c>
      <c r="S17" s="6">
        <v>15.356010584491001</v>
      </c>
    </row>
    <row r="18" spans="1:19" x14ac:dyDescent="0.25">
      <c r="A18">
        <v>16</v>
      </c>
      <c r="B18" s="1">
        <v>105.00064780757</v>
      </c>
      <c r="C18" s="1">
        <v>89.099897469692706</v>
      </c>
      <c r="D18" s="1">
        <v>67.811122965455795</v>
      </c>
      <c r="E18" s="1">
        <v>77.058849168324201</v>
      </c>
      <c r="F18" s="1">
        <v>21.8998150321037</v>
      </c>
      <c r="G18" s="1">
        <v>22.941150831675699</v>
      </c>
      <c r="H18" s="1">
        <v>0.52066789978597405</v>
      </c>
      <c r="I18" s="1">
        <v>4.55584245698999</v>
      </c>
      <c r="J18" s="1">
        <v>18.6138757512113</v>
      </c>
      <c r="K18" s="7">
        <v>104.999823402953</v>
      </c>
      <c r="L18" s="7">
        <v>86.235187961232995</v>
      </c>
      <c r="M18" s="7">
        <v>64.983803024569994</v>
      </c>
      <c r="N18" s="7">
        <v>77.493283002309994</v>
      </c>
      <c r="O18" s="7">
        <v>22.506713652279998</v>
      </c>
      <c r="P18" s="7">
        <v>22.5067169976899</v>
      </c>
      <c r="Q18" s="7">
        <v>2.4829231041135298</v>
      </c>
      <c r="R18" s="7">
        <v>6.0112834655154899</v>
      </c>
      <c r="S18" s="7">
        <v>16.3350077444567</v>
      </c>
    </row>
    <row r="19" spans="1:19" x14ac:dyDescent="0.25">
      <c r="A19">
        <v>17</v>
      </c>
      <c r="B19" s="1">
        <v>105.00080239041201</v>
      </c>
      <c r="C19" s="1">
        <v>88.172058217555104</v>
      </c>
      <c r="D19" s="1">
        <v>68.455948492720097</v>
      </c>
      <c r="E19" s="1">
        <v>80.037469634590195</v>
      </c>
      <c r="F19" s="1">
        <v>19.962527033768598</v>
      </c>
      <c r="G19" s="1">
        <v>19.962530365409702</v>
      </c>
      <c r="H19" s="1">
        <v>0.26028445951353102</v>
      </c>
      <c r="I19" s="1">
        <v>2.47270403119908</v>
      </c>
      <c r="J19" s="1">
        <v>17.439058787406498</v>
      </c>
      <c r="K19" s="6">
        <v>105.000537644159</v>
      </c>
      <c r="L19" s="6">
        <v>86.737220195975098</v>
      </c>
      <c r="M19" s="6">
        <v>65.606043531491693</v>
      </c>
      <c r="N19" s="6">
        <v>76.550551112132993</v>
      </c>
      <c r="O19" s="6">
        <v>23.4494488878669</v>
      </c>
      <c r="P19" s="6">
        <v>23.4494488878669</v>
      </c>
      <c r="Q19" s="6">
        <v>3.6577055138903098</v>
      </c>
      <c r="R19" s="6">
        <v>8.0992050664714093</v>
      </c>
      <c r="S19" s="6">
        <v>15.675880773815599</v>
      </c>
    </row>
    <row r="20" spans="1:19" x14ac:dyDescent="0.25">
      <c r="A20">
        <v>18</v>
      </c>
      <c r="B20" s="1">
        <v>104.99987171833899</v>
      </c>
      <c r="C20" s="1">
        <v>88.105630057667895</v>
      </c>
      <c r="D20" s="1">
        <v>67.628404150897893</v>
      </c>
      <c r="E20" s="1">
        <v>78.842185468161404</v>
      </c>
      <c r="F20" s="1">
        <v>21.1578145318385</v>
      </c>
      <c r="G20" s="1">
        <v>21.1578145318385</v>
      </c>
      <c r="H20" s="1">
        <v>0</v>
      </c>
      <c r="I20" s="1">
        <v>2.0816418605455098</v>
      </c>
      <c r="J20" s="1">
        <v>18.994981977477799</v>
      </c>
      <c r="K20" s="7">
        <v>104.99747293912</v>
      </c>
      <c r="L20" s="7">
        <v>86.475186602814702</v>
      </c>
      <c r="M20" s="7">
        <v>65.177343866019598</v>
      </c>
      <c r="N20" s="7">
        <v>76.812815257463001</v>
      </c>
      <c r="O20" s="7">
        <v>23.187188069792501</v>
      </c>
      <c r="P20" s="7">
        <v>23.1871847425369</v>
      </c>
      <c r="Q20" s="7">
        <v>3.8991275935956899</v>
      </c>
      <c r="R20" s="7">
        <v>6.6285152454849099</v>
      </c>
      <c r="S20" s="7">
        <v>16.376335893101899</v>
      </c>
    </row>
    <row r="21" spans="1:19" x14ac:dyDescent="0.25">
      <c r="A21">
        <v>19</v>
      </c>
      <c r="B21" s="1">
        <v>104.999327116386</v>
      </c>
      <c r="C21" s="1">
        <v>88.3779717980876</v>
      </c>
      <c r="D21" s="1">
        <v>69.512859010684593</v>
      </c>
      <c r="E21" s="1">
        <v>80.517025874470093</v>
      </c>
      <c r="F21" s="1">
        <v>19.4829774554746</v>
      </c>
      <c r="G21" s="1">
        <v>19.4829741255298</v>
      </c>
      <c r="H21" s="1">
        <v>0.52030387211307105</v>
      </c>
      <c r="I21" s="1">
        <v>4.0323533439038997</v>
      </c>
      <c r="J21" s="1">
        <v>15.3489642273355</v>
      </c>
      <c r="K21" s="6">
        <v>105.002582091164</v>
      </c>
      <c r="L21" s="6">
        <v>86.175456622519107</v>
      </c>
      <c r="M21" s="6">
        <v>66.388684943066394</v>
      </c>
      <c r="N21" s="6">
        <v>77.855235773578002</v>
      </c>
      <c r="O21" s="6">
        <v>22.144760910125601</v>
      </c>
      <c r="P21" s="6">
        <v>22.144764226421898</v>
      </c>
      <c r="Q21" s="6">
        <v>2.8499421356039498</v>
      </c>
      <c r="R21" s="6">
        <v>5.6998842712078996</v>
      </c>
      <c r="S21" s="6">
        <v>16.4519403500436</v>
      </c>
    </row>
    <row r="22" spans="1:19" x14ac:dyDescent="0.25">
      <c r="A22">
        <v>20</v>
      </c>
      <c r="B22" s="1">
        <v>104.999180787854</v>
      </c>
      <c r="C22" s="1">
        <v>88.017825862737595</v>
      </c>
      <c r="D22" s="1">
        <v>69.567940191193799</v>
      </c>
      <c r="E22" s="1">
        <v>79.477806894584901</v>
      </c>
      <c r="F22" s="1">
        <v>20.522189775411899</v>
      </c>
      <c r="G22" s="1">
        <v>20.522193105414999</v>
      </c>
      <c r="H22" s="1">
        <v>0.13007991141658901</v>
      </c>
      <c r="I22" s="1">
        <v>3.6421908996209802</v>
      </c>
      <c r="J22" s="1">
        <v>16.780095452541001</v>
      </c>
      <c r="K22" s="7">
        <v>104.997488946185</v>
      </c>
      <c r="L22" s="7">
        <v>86.849466889781695</v>
      </c>
      <c r="M22" s="7">
        <v>65.605693289523899</v>
      </c>
      <c r="N22" s="7">
        <v>76.195886545158601</v>
      </c>
      <c r="O22" s="7">
        <v>23.804116800664001</v>
      </c>
      <c r="P22" s="7">
        <v>23.8041134548413</v>
      </c>
      <c r="Q22" s="7">
        <v>2.6139240093395202</v>
      </c>
      <c r="R22" s="7">
        <v>6.7962024242827699</v>
      </c>
      <c r="S22" s="7">
        <v>16.8598081873285</v>
      </c>
    </row>
    <row r="23" spans="1:19" x14ac:dyDescent="0.25">
      <c r="A23">
        <v>21</v>
      </c>
      <c r="B23" s="1">
        <v>105.000974005665</v>
      </c>
      <c r="C23" s="1">
        <v>88.117126599507301</v>
      </c>
      <c r="D23" s="1">
        <v>66.062304254693402</v>
      </c>
      <c r="E23" s="1">
        <v>78.070632083760202</v>
      </c>
      <c r="F23" s="1">
        <v>21.79859801489</v>
      </c>
      <c r="G23" s="1">
        <v>21.929367916239698</v>
      </c>
      <c r="H23" s="1">
        <v>0.26154315045187199</v>
      </c>
      <c r="I23" s="1">
        <v>2.8769746549706001</v>
      </c>
      <c r="J23" s="1">
        <v>18.961876733884601</v>
      </c>
      <c r="K23" s="6">
        <v>105.00255200255199</v>
      </c>
      <c r="L23" s="6">
        <v>86.465672914252195</v>
      </c>
      <c r="M23" s="6">
        <v>66.346329909816305</v>
      </c>
      <c r="N23" s="6">
        <v>77.137094568046507</v>
      </c>
      <c r="O23" s="6">
        <v>22.862902101920199</v>
      </c>
      <c r="P23" s="6">
        <v>22.862905431953401</v>
      </c>
      <c r="Q23" s="6">
        <v>2.6015884058368601</v>
      </c>
      <c r="R23" s="6">
        <v>7.0242886957595401</v>
      </c>
      <c r="S23" s="6">
        <v>16.259929201496998</v>
      </c>
    </row>
    <row r="24" spans="1:19" x14ac:dyDescent="0.25">
      <c r="A24">
        <v>22</v>
      </c>
      <c r="B24" s="1">
        <v>105.00065018722201</v>
      </c>
      <c r="C24" s="1">
        <v>88.617064162325306</v>
      </c>
      <c r="D24" s="1">
        <v>67.918277340954006</v>
      </c>
      <c r="E24" s="1">
        <v>78.020688454444198</v>
      </c>
      <c r="F24" s="1">
        <v>21.979311545555699</v>
      </c>
      <c r="G24" s="1">
        <v>21.979311545555699</v>
      </c>
      <c r="H24" s="1">
        <v>0.130686250355805</v>
      </c>
      <c r="I24" s="1">
        <v>3.2671997518359701</v>
      </c>
      <c r="J24" s="1">
        <v>19.080436781538399</v>
      </c>
      <c r="K24" s="7">
        <v>104.999986930641</v>
      </c>
      <c r="L24" s="7">
        <v>86.026540793359402</v>
      </c>
      <c r="M24" s="7">
        <v>65.792556927814701</v>
      </c>
      <c r="N24" s="7">
        <v>77.644794396835394</v>
      </c>
      <c r="O24" s="7">
        <v>22.355205603164499</v>
      </c>
      <c r="P24" s="7">
        <v>22.355205603164499</v>
      </c>
      <c r="Q24" s="7">
        <v>3.5293071630659698</v>
      </c>
      <c r="R24" s="7">
        <v>6.7971873882751499</v>
      </c>
      <c r="S24" s="7">
        <v>15.4243867657013</v>
      </c>
    </row>
    <row r="25" spans="1:19" x14ac:dyDescent="0.25">
      <c r="A25">
        <v>23</v>
      </c>
      <c r="B25" s="1">
        <v>104.99912869604501</v>
      </c>
      <c r="C25" s="1">
        <v>87.890659078870598</v>
      </c>
      <c r="D25" s="1">
        <v>67.666389665975501</v>
      </c>
      <c r="E25" s="1">
        <v>79.679635815083799</v>
      </c>
      <c r="F25" s="1">
        <v>20.320364184915999</v>
      </c>
      <c r="G25" s="1">
        <v>20.320364184915999</v>
      </c>
      <c r="H25" s="1">
        <v>0.38995093369203598</v>
      </c>
      <c r="I25" s="1">
        <v>3.7695079453317901</v>
      </c>
      <c r="J25" s="1">
        <v>16.377869336156301</v>
      </c>
      <c r="K25" s="6">
        <v>104.999412427606</v>
      </c>
      <c r="L25" s="6">
        <v>87.000920429704294</v>
      </c>
      <c r="M25" s="6">
        <v>66.7242167825016</v>
      </c>
      <c r="N25" s="6">
        <v>77.780821167018502</v>
      </c>
      <c r="O25" s="6">
        <v>22.219178832981399</v>
      </c>
      <c r="P25" s="6">
        <v>22.219178832981399</v>
      </c>
      <c r="Q25" s="6">
        <v>2.4712986584746801</v>
      </c>
      <c r="R25" s="6">
        <v>5.0726639148967099</v>
      </c>
      <c r="S25" s="6">
        <v>17.038940764690501</v>
      </c>
    </row>
    <row r="26" spans="1:19" x14ac:dyDescent="0.25">
      <c r="A26">
        <v>24</v>
      </c>
      <c r="B26" s="1">
        <v>104.999847968597</v>
      </c>
      <c r="C26" s="1">
        <v>88.9922285411281</v>
      </c>
      <c r="D26" s="1">
        <v>69.729181414462701</v>
      </c>
      <c r="E26" s="1">
        <v>78.705317085993102</v>
      </c>
      <c r="F26" s="1">
        <v>21.294682914006799</v>
      </c>
      <c r="G26" s="1">
        <v>21.294682914006799</v>
      </c>
      <c r="H26" s="1">
        <v>0.258899069361819</v>
      </c>
      <c r="I26" s="1">
        <v>4.4012841791509301</v>
      </c>
      <c r="J26" s="1">
        <v>16.828439508518201</v>
      </c>
      <c r="K26" s="7">
        <v>105.00007149587999</v>
      </c>
      <c r="L26" s="7">
        <v>86.483589637213299</v>
      </c>
      <c r="M26" s="7">
        <v>68.503084187959601</v>
      </c>
      <c r="N26" s="7">
        <v>77.824802523802106</v>
      </c>
      <c r="O26" s="7">
        <v>22.1752007911976</v>
      </c>
      <c r="P26" s="7">
        <v>22.175197476197798</v>
      </c>
      <c r="Q26" s="7">
        <v>2.9783185087645601</v>
      </c>
      <c r="R26" s="7">
        <v>7.7695308685160303</v>
      </c>
      <c r="S26" s="7">
        <v>14.3736337642545</v>
      </c>
    </row>
    <row r="27" spans="1:19" x14ac:dyDescent="0.25">
      <c r="A27">
        <v>25</v>
      </c>
      <c r="B27" s="1">
        <v>104.998805661329</v>
      </c>
      <c r="C27" s="1">
        <v>88.658224621334497</v>
      </c>
      <c r="D27" s="1">
        <v>70.774437934701297</v>
      </c>
      <c r="E27" s="1">
        <v>80.860987857724197</v>
      </c>
      <c r="F27" s="1">
        <v>18.748377675940901</v>
      </c>
      <c r="G27" s="1">
        <v>19.1390121422757</v>
      </c>
      <c r="H27" s="1">
        <v>0.52084373284653196</v>
      </c>
      <c r="I27" s="1">
        <v>3.7761187298372998</v>
      </c>
      <c r="J27" s="1">
        <v>15.364890118972699</v>
      </c>
      <c r="K27" s="6">
        <v>104.999432112851</v>
      </c>
      <c r="L27" s="6">
        <v>86.294291553583506</v>
      </c>
      <c r="M27" s="6">
        <v>66.930354652098202</v>
      </c>
      <c r="N27" s="6">
        <v>78.3097303123198</v>
      </c>
      <c r="O27" s="6">
        <v>21.6902696876801</v>
      </c>
      <c r="P27" s="6">
        <v>21.6902696876801</v>
      </c>
      <c r="Q27" s="6">
        <v>2.99190166037857</v>
      </c>
      <c r="R27" s="6">
        <v>5.4634695566734699</v>
      </c>
      <c r="S27" s="6">
        <v>16.130243453035899</v>
      </c>
    </row>
    <row r="28" spans="1:19" x14ac:dyDescent="0.25">
      <c r="A28">
        <v>26</v>
      </c>
      <c r="B28" s="1">
        <v>105.00138884484799</v>
      </c>
      <c r="C28" s="1">
        <v>88.6175462935458</v>
      </c>
      <c r="D28" s="1">
        <v>66.905511229433003</v>
      </c>
      <c r="E28" s="1">
        <v>77.217896538176504</v>
      </c>
      <c r="F28" s="1">
        <v>22.782106806625599</v>
      </c>
      <c r="G28" s="1">
        <v>22.7821034618234</v>
      </c>
      <c r="H28" s="1">
        <v>0.391967337069834</v>
      </c>
      <c r="I28" s="1">
        <v>3.6583774217287801</v>
      </c>
      <c r="J28" s="1">
        <v>18.945170463496599</v>
      </c>
      <c r="K28" s="7">
        <v>105.000801278916</v>
      </c>
      <c r="L28" s="7">
        <v>86.1734349408285</v>
      </c>
      <c r="M28" s="7">
        <v>67.020878692229701</v>
      </c>
      <c r="N28" s="7">
        <v>78.7671425729974</v>
      </c>
      <c r="O28" s="7">
        <v>21.2328540829911</v>
      </c>
      <c r="P28" s="7">
        <v>21.2328574270025</v>
      </c>
      <c r="Q28" s="7">
        <v>2.7431327046859302</v>
      </c>
      <c r="R28" s="7">
        <v>6.9231469929779701</v>
      </c>
      <c r="S28" s="7">
        <v>14.630050009022099</v>
      </c>
    </row>
    <row r="29" spans="1:19" x14ac:dyDescent="0.25">
      <c r="A29">
        <v>27</v>
      </c>
      <c r="B29" s="1">
        <v>104.999911836634</v>
      </c>
      <c r="C29" s="1">
        <v>87.915075077709403</v>
      </c>
      <c r="D29" s="1">
        <v>69.966403186369504</v>
      </c>
      <c r="E29" s="1">
        <v>80.057901720602203</v>
      </c>
      <c r="F29" s="1">
        <v>19.942094936033399</v>
      </c>
      <c r="G29" s="1">
        <v>19.942098279397701</v>
      </c>
      <c r="H29" s="1">
        <v>0.39180217768028802</v>
      </c>
      <c r="I29" s="1">
        <v>3.7874032196330898</v>
      </c>
      <c r="J29" s="1">
        <v>16.4556212519214</v>
      </c>
      <c r="K29" s="6">
        <v>105.000259294782</v>
      </c>
      <c r="L29" s="6">
        <v>86.720009887318596</v>
      </c>
      <c r="M29" s="6">
        <v>67.225338171868799</v>
      </c>
      <c r="N29" s="6">
        <v>77.519203036165493</v>
      </c>
      <c r="O29" s="6">
        <v>22.480796963834401</v>
      </c>
      <c r="P29" s="6">
        <v>22.480796963834401</v>
      </c>
      <c r="Q29" s="6">
        <v>3.38171019956427</v>
      </c>
      <c r="R29" s="6">
        <v>8.1941456099399801</v>
      </c>
      <c r="S29" s="6">
        <v>14.1771680179467</v>
      </c>
    </row>
    <row r="30" spans="1:19" x14ac:dyDescent="0.25">
      <c r="A30">
        <v>28</v>
      </c>
      <c r="B30" s="1">
        <v>104.998801001717</v>
      </c>
      <c r="C30" s="1">
        <v>88.354888378952495</v>
      </c>
      <c r="D30" s="1">
        <v>67.327394408565496</v>
      </c>
      <c r="E30" s="1">
        <v>79.035857054184802</v>
      </c>
      <c r="F30" s="1">
        <v>20.964142945815102</v>
      </c>
      <c r="G30" s="1">
        <v>20.964142945815102</v>
      </c>
      <c r="H30" s="1">
        <v>0.38997789392036802</v>
      </c>
      <c r="I30" s="1">
        <v>3.11983646266519</v>
      </c>
      <c r="J30" s="1">
        <v>17.679073288436001</v>
      </c>
      <c r="K30" s="7">
        <v>104.999034292012</v>
      </c>
      <c r="L30" s="7">
        <v>86.902037020977204</v>
      </c>
      <c r="M30" s="7">
        <v>65.514123495333493</v>
      </c>
      <c r="N30" s="7">
        <v>75.542947289529494</v>
      </c>
      <c r="O30" s="7">
        <v>24.4570527104704</v>
      </c>
      <c r="P30" s="7">
        <v>24.4570527104704</v>
      </c>
      <c r="Q30" s="7">
        <v>3.26743018890651</v>
      </c>
      <c r="R30" s="7">
        <v>8.8874055634740508</v>
      </c>
      <c r="S30" s="7">
        <v>15.4222625954402</v>
      </c>
    </row>
    <row r="31" spans="1:19" x14ac:dyDescent="0.25">
      <c r="A31">
        <v>29</v>
      </c>
      <c r="B31" s="1">
        <v>105.002101575298</v>
      </c>
      <c r="C31" s="1">
        <v>88.767814149001794</v>
      </c>
      <c r="D31" s="1">
        <v>65.769016378241702</v>
      </c>
      <c r="E31" s="1">
        <v>76.489475497742305</v>
      </c>
      <c r="F31" s="1">
        <v>23.3804420253317</v>
      </c>
      <c r="G31" s="1">
        <v>23.510524502257599</v>
      </c>
      <c r="H31" s="1">
        <v>0.13008580707997999</v>
      </c>
      <c r="I31" s="1">
        <v>3.1220194080711101</v>
      </c>
      <c r="J31" s="1">
        <v>20.2931261524622</v>
      </c>
      <c r="K31" s="6">
        <v>104.998617402653</v>
      </c>
      <c r="L31" s="6">
        <v>86.6124301516099</v>
      </c>
      <c r="M31" s="6">
        <v>67.831953891410507</v>
      </c>
      <c r="N31" s="6">
        <v>77.213734939318002</v>
      </c>
      <c r="O31" s="6">
        <v>22.656277271787101</v>
      </c>
      <c r="P31" s="6">
        <v>22.656273944057201</v>
      </c>
      <c r="Q31" s="6">
        <v>2.59978905519589</v>
      </c>
      <c r="R31" s="6">
        <v>7.6693760489628797</v>
      </c>
      <c r="S31" s="6">
        <v>15.078776520136101</v>
      </c>
    </row>
    <row r="32" spans="1:19" x14ac:dyDescent="0.25">
      <c r="A32">
        <v>30</v>
      </c>
      <c r="B32" s="1">
        <v>104.999837321508</v>
      </c>
      <c r="C32" s="1">
        <v>88.126514678142101</v>
      </c>
      <c r="D32" s="1">
        <v>68.93254538747</v>
      </c>
      <c r="E32" s="1">
        <v>79.872961928603402</v>
      </c>
      <c r="F32" s="1">
        <v>20.127038071396498</v>
      </c>
      <c r="G32" s="1">
        <v>20.127038071396498</v>
      </c>
      <c r="H32" s="1">
        <v>0.130723302588269</v>
      </c>
      <c r="I32" s="1">
        <v>3.0066761182427699</v>
      </c>
      <c r="J32" s="1">
        <v>17.517146766306599</v>
      </c>
      <c r="K32" s="7">
        <v>105.001562566476</v>
      </c>
      <c r="L32" s="7">
        <v>86.833675143232199</v>
      </c>
      <c r="M32" s="7">
        <v>64.260779006705903</v>
      </c>
      <c r="N32" s="7">
        <v>76.140666607424194</v>
      </c>
      <c r="O32" s="7">
        <v>23.859333392575699</v>
      </c>
      <c r="P32" s="7">
        <v>23.9894900413653</v>
      </c>
      <c r="Q32" s="7">
        <v>2.2126330417162001</v>
      </c>
      <c r="R32" s="7">
        <v>5.7268192434587704</v>
      </c>
      <c r="S32" s="7">
        <v>18.4820075584351</v>
      </c>
    </row>
    <row r="33" spans="1:19" x14ac:dyDescent="0.25">
      <c r="A33">
        <v>31</v>
      </c>
      <c r="B33" s="1">
        <v>104.998978573458</v>
      </c>
      <c r="C33" s="1">
        <v>87.9671585227034</v>
      </c>
      <c r="D33" s="1">
        <v>67.768826072134203</v>
      </c>
      <c r="E33" s="1">
        <v>78.968861251331703</v>
      </c>
      <c r="F33" s="1">
        <v>21.031138748668202</v>
      </c>
      <c r="G33" s="1">
        <v>21.031138748668202</v>
      </c>
      <c r="H33" s="1">
        <v>0</v>
      </c>
      <c r="I33" s="1">
        <v>1.29457149592347</v>
      </c>
      <c r="J33" s="1">
        <v>19.677486738036698</v>
      </c>
      <c r="K33" s="6">
        <v>104.998272516806</v>
      </c>
      <c r="L33" s="6">
        <v>88.330156083528607</v>
      </c>
      <c r="M33" s="6">
        <v>64.387710419774095</v>
      </c>
      <c r="N33" s="6">
        <v>73.220762584162202</v>
      </c>
      <c r="O33" s="6">
        <v>26.649181107712302</v>
      </c>
      <c r="P33" s="6">
        <v>26.779237415837699</v>
      </c>
      <c r="Q33" s="6">
        <v>3.9016393027812599</v>
      </c>
      <c r="R33" s="6">
        <v>9.6240436135270997</v>
      </c>
      <c r="S33" s="6">
        <v>17.037159953510901</v>
      </c>
    </row>
    <row r="34" spans="1:19" x14ac:dyDescent="0.25">
      <c r="A34">
        <v>32</v>
      </c>
      <c r="B34" s="1">
        <v>105.00046927947</v>
      </c>
      <c r="C34" s="1">
        <v>89.070236368345306</v>
      </c>
      <c r="D34" s="1">
        <v>67.539584796624297</v>
      </c>
      <c r="E34" s="1">
        <v>78.717833410048797</v>
      </c>
      <c r="F34" s="1">
        <v>21.2821665899511</v>
      </c>
      <c r="G34" s="1">
        <v>21.2821665899511</v>
      </c>
      <c r="H34" s="1">
        <v>0.13011378952689701</v>
      </c>
      <c r="I34" s="1">
        <v>3.64313947456785</v>
      </c>
      <c r="J34" s="1">
        <v>17.565135086945499</v>
      </c>
      <c r="K34" s="7">
        <v>105.00169656045</v>
      </c>
      <c r="L34" s="7">
        <v>86.411913230041804</v>
      </c>
      <c r="M34" s="7">
        <v>67.245796167549997</v>
      </c>
      <c r="N34" s="7">
        <v>78.452623979436197</v>
      </c>
      <c r="O34" s="7">
        <v>21.5473793512223</v>
      </c>
      <c r="P34" s="7">
        <v>21.5473760205637</v>
      </c>
      <c r="Q34" s="7">
        <v>2.6020770253435099</v>
      </c>
      <c r="R34" s="7">
        <v>6.1148826748865499</v>
      </c>
      <c r="S34" s="7">
        <v>15.352254449526701</v>
      </c>
    </row>
    <row r="35" spans="1:19" x14ac:dyDescent="0.25">
      <c r="A35">
        <v>33</v>
      </c>
      <c r="B35" s="1">
        <v>104.999877462573</v>
      </c>
      <c r="C35" s="1">
        <v>88.076353302450997</v>
      </c>
      <c r="D35" s="1">
        <v>69.424501482159201</v>
      </c>
      <c r="E35" s="1">
        <v>79.447385819790199</v>
      </c>
      <c r="F35" s="1">
        <v>20.552614180209702</v>
      </c>
      <c r="G35" s="1">
        <v>20.552614180209702</v>
      </c>
      <c r="H35" s="1">
        <v>0.52011380789149597</v>
      </c>
      <c r="I35" s="1">
        <v>4.5509941546863999</v>
      </c>
      <c r="J35" s="1">
        <v>15.863471140690599</v>
      </c>
      <c r="K35" s="6">
        <v>104.99936797020599</v>
      </c>
      <c r="L35" s="6">
        <v>86.475752517279602</v>
      </c>
      <c r="M35" s="6">
        <v>67.769050260261096</v>
      </c>
      <c r="N35" s="6">
        <v>78.258730918182295</v>
      </c>
      <c r="O35" s="6">
        <v>21.7412657483342</v>
      </c>
      <c r="P35" s="6">
        <v>21.741269081817599</v>
      </c>
      <c r="Q35" s="6">
        <v>3.2553565995588598</v>
      </c>
      <c r="R35" s="6">
        <v>7.2919950495103896</v>
      </c>
      <c r="S35" s="6">
        <v>14.4537742349663</v>
      </c>
    </row>
    <row r="36" spans="1:19" x14ac:dyDescent="0.25">
      <c r="A36">
        <v>34</v>
      </c>
      <c r="B36" s="1">
        <v>104.999757602046</v>
      </c>
      <c r="C36" s="1">
        <v>88.215532034620395</v>
      </c>
      <c r="D36" s="1">
        <v>68.595647257429107</v>
      </c>
      <c r="E36" s="1">
        <v>79.927289408128104</v>
      </c>
      <c r="F36" s="1">
        <v>20.0727105918718</v>
      </c>
      <c r="G36" s="1">
        <v>20.0727105918718</v>
      </c>
      <c r="H36" s="1">
        <v>0.39244001665844802</v>
      </c>
      <c r="I36" s="1">
        <v>3.9244169107632998</v>
      </c>
      <c r="J36" s="1">
        <v>16.0901110085474</v>
      </c>
      <c r="K36" s="7">
        <v>105.000961796143</v>
      </c>
      <c r="L36" s="7">
        <v>86.844851590710306</v>
      </c>
      <c r="M36" s="7">
        <v>64.583581228290797</v>
      </c>
      <c r="N36" s="7">
        <v>75.958681806792697</v>
      </c>
      <c r="O36" s="7">
        <v>24.0413181932072</v>
      </c>
      <c r="P36" s="7">
        <v>24.0413181932072</v>
      </c>
      <c r="Q36" s="7">
        <v>2.4712568185923498</v>
      </c>
      <c r="R36" s="7">
        <v>7.2837092143499902</v>
      </c>
      <c r="S36" s="7">
        <v>16.6484782042285</v>
      </c>
    </row>
    <row r="37" spans="1:19" x14ac:dyDescent="0.25">
      <c r="A37">
        <v>35</v>
      </c>
      <c r="B37" s="1">
        <v>105.000132455391</v>
      </c>
      <c r="C37" s="1">
        <v>87.835781387754594</v>
      </c>
      <c r="D37" s="1">
        <v>69.880240570422501</v>
      </c>
      <c r="E37" s="1">
        <v>80.503314012621601</v>
      </c>
      <c r="F37" s="1">
        <v>19.496685987378299</v>
      </c>
      <c r="G37" s="1">
        <v>19.496685987378299</v>
      </c>
      <c r="H37" s="1">
        <v>0</v>
      </c>
      <c r="I37" s="1">
        <v>2.7311318089644301</v>
      </c>
      <c r="J37" s="1">
        <v>16.9069961312298</v>
      </c>
      <c r="K37" s="6">
        <v>104.998163085911</v>
      </c>
      <c r="L37" s="6">
        <v>86.2654858491954</v>
      </c>
      <c r="M37" s="6">
        <v>67.028756661839495</v>
      </c>
      <c r="N37" s="6">
        <v>76.9927636320011</v>
      </c>
      <c r="O37" s="6">
        <v>23.007239714373501</v>
      </c>
      <c r="P37" s="6">
        <v>23.0072363679988</v>
      </c>
      <c r="Q37" s="6">
        <v>3.66009734269403</v>
      </c>
      <c r="R37" s="6">
        <v>7.5816302098662103</v>
      </c>
      <c r="S37" s="6">
        <v>15.293979855158801</v>
      </c>
    </row>
    <row r="38" spans="1:19" x14ac:dyDescent="0.25">
      <c r="A38">
        <v>36</v>
      </c>
      <c r="B38" s="1">
        <v>105.00015281348</v>
      </c>
      <c r="C38" s="1">
        <v>88.626889212748395</v>
      </c>
      <c r="D38" s="1">
        <v>69.2565192190049</v>
      </c>
      <c r="E38" s="1">
        <v>79.316366768872896</v>
      </c>
      <c r="F38" s="1">
        <v>20.683633231127001</v>
      </c>
      <c r="G38" s="1">
        <v>20.683633231127001</v>
      </c>
      <c r="H38" s="1">
        <v>0.91468796431566801</v>
      </c>
      <c r="I38" s="1">
        <v>3.6587451669857902</v>
      </c>
      <c r="J38" s="1">
        <v>17.117698930114301</v>
      </c>
      <c r="K38" s="7">
        <v>105.001750148284</v>
      </c>
      <c r="L38" s="7">
        <v>86.039451742920903</v>
      </c>
      <c r="M38" s="7">
        <v>66.760431971750407</v>
      </c>
      <c r="N38" s="7">
        <v>77.937861587967404</v>
      </c>
      <c r="O38" s="7">
        <v>22.062135081132201</v>
      </c>
      <c r="P38" s="7">
        <v>22.0621384120325</v>
      </c>
      <c r="Q38" s="7">
        <v>2.86249247341433</v>
      </c>
      <c r="R38" s="7">
        <v>6.8960029295934602</v>
      </c>
      <c r="S38" s="7">
        <v>15.2232537613442</v>
      </c>
    </row>
    <row r="39" spans="1:19" x14ac:dyDescent="0.25">
      <c r="A39">
        <v>37</v>
      </c>
      <c r="B39" s="1">
        <v>104.99985552701401</v>
      </c>
      <c r="C39" s="1">
        <v>87.839846659656303</v>
      </c>
      <c r="D39" s="1">
        <v>69.140427808910204</v>
      </c>
      <c r="E39" s="1">
        <v>80.5948472941662</v>
      </c>
      <c r="F39" s="1">
        <v>19.4051527058337</v>
      </c>
      <c r="G39" s="1">
        <v>19.4051527058337</v>
      </c>
      <c r="H39" s="1">
        <v>0</v>
      </c>
      <c r="I39" s="1">
        <v>2.0798670269462201</v>
      </c>
      <c r="J39" s="1">
        <v>17.158902972306301</v>
      </c>
      <c r="K39" s="6">
        <v>104.999241670006</v>
      </c>
      <c r="L39" s="6">
        <v>86.5412827367266</v>
      </c>
      <c r="M39" s="6">
        <v>67.851115197364805</v>
      </c>
      <c r="N39" s="6">
        <v>77.915594728478297</v>
      </c>
      <c r="O39" s="6">
        <v>22.084408601470201</v>
      </c>
      <c r="P39" s="6">
        <v>22.0844052715216</v>
      </c>
      <c r="Q39" s="6">
        <v>3.1218267671520801</v>
      </c>
      <c r="R39" s="6">
        <v>7.8045669178801997</v>
      </c>
      <c r="S39" s="6">
        <v>14.568524913376301</v>
      </c>
    </row>
    <row r="40" spans="1:19" x14ac:dyDescent="0.25">
      <c r="A40">
        <v>38</v>
      </c>
      <c r="B40" s="1">
        <v>104.99983180498</v>
      </c>
      <c r="C40" s="1">
        <v>88.064153100817407</v>
      </c>
      <c r="D40" s="1">
        <v>69.548072372725102</v>
      </c>
      <c r="E40" s="1">
        <v>79.528440468115704</v>
      </c>
      <c r="F40" s="1">
        <v>20.4715595318842</v>
      </c>
      <c r="G40" s="1">
        <v>20.4715595318842</v>
      </c>
      <c r="H40" s="1">
        <v>0.3898436330724</v>
      </c>
      <c r="I40" s="1">
        <v>3.5086060043710501</v>
      </c>
      <c r="J40" s="1">
        <v>17.1531930421426</v>
      </c>
      <c r="K40" s="7">
        <v>105.000297050271</v>
      </c>
      <c r="L40" s="7">
        <v>86.437655565405606</v>
      </c>
      <c r="M40" s="7">
        <v>65.636539010689205</v>
      </c>
      <c r="N40" s="7">
        <v>76.880650506788896</v>
      </c>
      <c r="O40" s="7">
        <v>23.1193461630169</v>
      </c>
      <c r="P40" s="7">
        <v>23.119349493211001</v>
      </c>
      <c r="Q40" s="7">
        <v>2.4716300767143502</v>
      </c>
      <c r="R40" s="7">
        <v>7.2847995289773504</v>
      </c>
      <c r="S40" s="7">
        <v>15.740372075923</v>
      </c>
    </row>
    <row r="41" spans="1:19" x14ac:dyDescent="0.25">
      <c r="A41">
        <v>39</v>
      </c>
      <c r="B41" s="1">
        <v>105.00139690787999</v>
      </c>
      <c r="C41" s="1">
        <v>88.466614167078106</v>
      </c>
      <c r="D41" s="1">
        <v>67.788014900324697</v>
      </c>
      <c r="E41" s="1">
        <v>77.3329460387924</v>
      </c>
      <c r="F41" s="1">
        <v>22.6670539612075</v>
      </c>
      <c r="G41" s="1">
        <v>22.6670539612075</v>
      </c>
      <c r="H41" s="1">
        <v>0</v>
      </c>
      <c r="I41" s="1">
        <v>4.7026791510076498</v>
      </c>
      <c r="J41" s="1">
        <v>17.8963084411761</v>
      </c>
      <c r="K41" s="6">
        <v>105.00001816669401</v>
      </c>
      <c r="L41" s="6">
        <v>86.212957329904</v>
      </c>
      <c r="M41" s="6">
        <v>65.987714860751296</v>
      </c>
      <c r="N41" s="6">
        <v>77.760922839127204</v>
      </c>
      <c r="O41" s="6">
        <v>22.2390771608727</v>
      </c>
      <c r="P41" s="6">
        <v>22.2390771608727</v>
      </c>
      <c r="Q41" s="6">
        <v>2.3406297844553299</v>
      </c>
      <c r="R41" s="6">
        <v>5.8515761255861802</v>
      </c>
      <c r="S41" s="6">
        <v>16.254371838714199</v>
      </c>
    </row>
    <row r="42" spans="1:19" x14ac:dyDescent="0.25">
      <c r="A42">
        <v>40</v>
      </c>
      <c r="B42" s="1">
        <v>104.998933242289</v>
      </c>
      <c r="C42" s="1">
        <v>88.135477451496797</v>
      </c>
      <c r="D42" s="1">
        <v>69.752127064009798</v>
      </c>
      <c r="E42" s="1">
        <v>79.971564556894606</v>
      </c>
      <c r="F42" s="1">
        <v>20.028435443105302</v>
      </c>
      <c r="G42" s="1">
        <v>20.028435443105302</v>
      </c>
      <c r="H42" s="1">
        <v>0.39010684928998701</v>
      </c>
      <c r="I42" s="1">
        <v>3.64098172518452</v>
      </c>
      <c r="J42" s="1">
        <v>16.254381037267802</v>
      </c>
      <c r="K42" s="7">
        <v>105.00042155081501</v>
      </c>
      <c r="L42" s="7">
        <v>86.585075607241095</v>
      </c>
      <c r="M42" s="7">
        <v>64.443136487571493</v>
      </c>
      <c r="N42" s="7">
        <v>75.370633349993298</v>
      </c>
      <c r="O42" s="7">
        <v>24.629369982455898</v>
      </c>
      <c r="P42" s="7">
        <v>24.629366650006599</v>
      </c>
      <c r="Q42" s="7">
        <v>2.7336481875907701</v>
      </c>
      <c r="R42" s="7">
        <v>6.2483425230067304</v>
      </c>
      <c r="S42" s="7">
        <v>18.354507827556901</v>
      </c>
    </row>
    <row r="43" spans="1:19" x14ac:dyDescent="0.25">
      <c r="A43">
        <v>41</v>
      </c>
      <c r="B43" s="1">
        <v>104.99990979310201</v>
      </c>
      <c r="C43" s="1">
        <v>87.964926650008906</v>
      </c>
      <c r="D43" s="1">
        <v>69.3112524979976</v>
      </c>
      <c r="E43" s="1">
        <v>79.000412931000398</v>
      </c>
      <c r="F43" s="1">
        <v>20.999587068999499</v>
      </c>
      <c r="G43" s="1">
        <v>20.999587068999499</v>
      </c>
      <c r="H43" s="1">
        <v>0.25986977937829098</v>
      </c>
      <c r="I43" s="1">
        <v>3.7681134641518002</v>
      </c>
      <c r="J43" s="1">
        <v>17.541211771201201</v>
      </c>
      <c r="K43" s="6">
        <v>104.99990619882399</v>
      </c>
      <c r="L43" s="6">
        <v>86.320256852808697</v>
      </c>
      <c r="M43" s="6">
        <v>66.530231507042203</v>
      </c>
      <c r="N43" s="6">
        <v>77.138126191723899</v>
      </c>
      <c r="O43" s="6">
        <v>22.861873808275998</v>
      </c>
      <c r="P43" s="6">
        <v>22.861873808275998</v>
      </c>
      <c r="Q43" s="6">
        <v>2.4841108220521502</v>
      </c>
      <c r="R43" s="6">
        <v>6.4063850780109401</v>
      </c>
      <c r="S43" s="6">
        <v>16.342821672199101</v>
      </c>
    </row>
    <row r="44" spans="1:19" x14ac:dyDescent="0.25">
      <c r="A44">
        <v>42</v>
      </c>
      <c r="B44" s="1">
        <v>104.999927715106</v>
      </c>
      <c r="C44" s="1">
        <v>88.207161306508794</v>
      </c>
      <c r="D44" s="1">
        <v>66.252968696649802</v>
      </c>
      <c r="E44" s="1">
        <v>77.890932826533501</v>
      </c>
      <c r="F44" s="1">
        <v>22.1090671734664</v>
      </c>
      <c r="G44" s="1">
        <v>22.1090671734664</v>
      </c>
      <c r="H44" s="1">
        <v>0.78020969440047605</v>
      </c>
      <c r="I44" s="1">
        <v>4.1611183701358696</v>
      </c>
      <c r="J44" s="1">
        <v>17.8147863576968</v>
      </c>
      <c r="K44" s="7">
        <v>104.999440605291</v>
      </c>
      <c r="L44" s="7">
        <v>86.377494748039595</v>
      </c>
      <c r="M44" s="7">
        <v>66.364241507770103</v>
      </c>
      <c r="N44" s="7">
        <v>77.854669255306902</v>
      </c>
      <c r="O44" s="7">
        <v>22.145330744693101</v>
      </c>
      <c r="P44" s="7">
        <v>22.145330744693101</v>
      </c>
      <c r="Q44" s="7">
        <v>2.87383007318246</v>
      </c>
      <c r="R44" s="7">
        <v>5.8782904581016302</v>
      </c>
      <c r="S44" s="7">
        <v>16.589838912690801</v>
      </c>
    </row>
    <row r="45" spans="1:19" x14ac:dyDescent="0.25">
      <c r="A45">
        <v>43</v>
      </c>
      <c r="B45" s="1">
        <v>105.00044105894899</v>
      </c>
      <c r="C45" s="1">
        <v>88.077773738319095</v>
      </c>
      <c r="D45" s="1">
        <v>68.799492634472401</v>
      </c>
      <c r="E45" s="1">
        <v>80.131368214602404</v>
      </c>
      <c r="F45" s="1">
        <v>19.868631785397501</v>
      </c>
      <c r="G45" s="1">
        <v>19.868631785397501</v>
      </c>
      <c r="H45" s="1">
        <v>0.26144002134220601</v>
      </c>
      <c r="I45" s="1">
        <v>2.6144002134220599</v>
      </c>
      <c r="J45" s="1">
        <v>17.1243230711306</v>
      </c>
      <c r="K45" s="6">
        <v>105.000691967337</v>
      </c>
      <c r="L45" s="6">
        <v>86.841389873249696</v>
      </c>
      <c r="M45" s="6">
        <v>67.504342955736902</v>
      </c>
      <c r="N45" s="6">
        <v>77.775717032379205</v>
      </c>
      <c r="O45" s="6">
        <v>22.224282967620699</v>
      </c>
      <c r="P45" s="6">
        <v>22.224282967620699</v>
      </c>
      <c r="Q45" s="6">
        <v>2.72214843691797</v>
      </c>
      <c r="R45" s="6">
        <v>6.9998145329141304</v>
      </c>
      <c r="S45" s="6">
        <v>15.2958910163679</v>
      </c>
    </row>
    <row r="46" spans="1:19" x14ac:dyDescent="0.25">
      <c r="A46">
        <v>44</v>
      </c>
      <c r="B46" s="1">
        <v>104.99816447937999</v>
      </c>
      <c r="C46" s="1">
        <v>88.210649568062095</v>
      </c>
      <c r="D46" s="1">
        <v>68.697229250796497</v>
      </c>
      <c r="E46" s="1">
        <v>78.650068806461604</v>
      </c>
      <c r="F46" s="1">
        <v>21.3499311935383</v>
      </c>
      <c r="G46" s="1">
        <v>21.3499311935383</v>
      </c>
      <c r="H46" s="1">
        <v>0.129998452478613</v>
      </c>
      <c r="I46" s="1">
        <v>3.51000148096132</v>
      </c>
      <c r="J46" s="1">
        <v>17.6800158412941</v>
      </c>
      <c r="K46" s="7">
        <v>104.999408361478</v>
      </c>
      <c r="L46" s="7">
        <v>86.765665646047495</v>
      </c>
      <c r="M46" s="7">
        <v>64.195608125113097</v>
      </c>
      <c r="N46" s="7">
        <v>75.160377557057004</v>
      </c>
      <c r="O46" s="7">
        <v>24.839619096672099</v>
      </c>
      <c r="P46" s="7">
        <v>24.8396224429429</v>
      </c>
      <c r="Q46" s="7">
        <v>2.6142740601806</v>
      </c>
      <c r="R46" s="7">
        <v>6.1435423682890198</v>
      </c>
      <c r="S46" s="7">
        <v>18.561345827282199</v>
      </c>
    </row>
    <row r="47" spans="1:19" x14ac:dyDescent="0.25">
      <c r="A47">
        <v>45</v>
      </c>
      <c r="B47" s="1">
        <v>104.999587695145</v>
      </c>
      <c r="C47" s="1">
        <v>88.464798728303194</v>
      </c>
      <c r="D47" s="1">
        <v>69.114963310264997</v>
      </c>
      <c r="E47" s="1">
        <v>79.7281527838757</v>
      </c>
      <c r="F47" s="1">
        <v>20.271847216124101</v>
      </c>
      <c r="G47" s="1">
        <v>20.271847216124101</v>
      </c>
      <c r="H47" s="1">
        <v>0.39210734241308598</v>
      </c>
      <c r="I47" s="1">
        <v>3.6596529146696999</v>
      </c>
      <c r="J47" s="1">
        <v>16.991245675252198</v>
      </c>
      <c r="K47" s="6">
        <v>104.99987907530701</v>
      </c>
      <c r="L47" s="6">
        <v>86.470195254565795</v>
      </c>
      <c r="M47" s="6">
        <v>67.070292708774303</v>
      </c>
      <c r="N47" s="6">
        <v>77.233843666001803</v>
      </c>
      <c r="O47" s="6">
        <v>22.766156333998101</v>
      </c>
      <c r="P47" s="6">
        <v>22.766156333998101</v>
      </c>
      <c r="Q47" s="6">
        <v>3.2505843101738101</v>
      </c>
      <c r="R47" s="6">
        <v>7.2813051267611097</v>
      </c>
      <c r="S47" s="6">
        <v>15.3427500885323</v>
      </c>
    </row>
    <row r="48" spans="1:19" x14ac:dyDescent="0.25">
      <c r="A48">
        <v>46</v>
      </c>
      <c r="B48" s="1">
        <v>105.00205261964101</v>
      </c>
      <c r="C48" s="1">
        <v>88.718826726063497</v>
      </c>
      <c r="D48" s="1">
        <v>68.377265980847795</v>
      </c>
      <c r="E48" s="1">
        <v>78.478697251796106</v>
      </c>
      <c r="F48" s="1">
        <v>21.521302748203802</v>
      </c>
      <c r="G48" s="1">
        <v>21.521302748203802</v>
      </c>
      <c r="H48" s="1">
        <v>0.77958970779929904</v>
      </c>
      <c r="I48" s="1">
        <v>4.4176750108626903</v>
      </c>
      <c r="J48" s="1">
        <v>16.891110335651401</v>
      </c>
      <c r="K48" s="7">
        <v>105.001291603799</v>
      </c>
      <c r="L48" s="7">
        <v>86.427085107016893</v>
      </c>
      <c r="M48" s="7">
        <v>66.224005069897302</v>
      </c>
      <c r="N48" s="7">
        <v>77.680648504449493</v>
      </c>
      <c r="O48" s="7">
        <v>22.3193514955504</v>
      </c>
      <c r="P48" s="7">
        <v>22.3193514955504</v>
      </c>
      <c r="Q48" s="7">
        <v>3.2475170874564099</v>
      </c>
      <c r="R48" s="7">
        <v>7.4043444131537202</v>
      </c>
      <c r="S48" s="7">
        <v>15.1983860881409</v>
      </c>
    </row>
    <row r="49" spans="1:19" x14ac:dyDescent="0.25">
      <c r="A49">
        <v>47</v>
      </c>
      <c r="B49" s="1">
        <v>105.000350878974</v>
      </c>
      <c r="C49" s="1">
        <v>88.160492485446795</v>
      </c>
      <c r="D49" s="1">
        <v>68.639501760969395</v>
      </c>
      <c r="E49" s="1">
        <v>79.734265433415004</v>
      </c>
      <c r="F49" s="1">
        <v>20.2657345665849</v>
      </c>
      <c r="G49" s="1">
        <v>20.2657345665849</v>
      </c>
      <c r="H49" s="1">
        <v>0.26014441686293899</v>
      </c>
      <c r="I49" s="1">
        <v>2.7315180419851202</v>
      </c>
      <c r="J49" s="1">
        <v>17.429675929816899</v>
      </c>
      <c r="K49" s="6">
        <v>104.999541187311</v>
      </c>
      <c r="L49" s="6">
        <v>86.778021682644905</v>
      </c>
      <c r="M49" s="6">
        <v>66.040961618049195</v>
      </c>
      <c r="N49" s="6">
        <v>77.347705045984597</v>
      </c>
      <c r="O49" s="6">
        <v>22.6522949540153</v>
      </c>
      <c r="P49" s="6">
        <v>22.6522949540153</v>
      </c>
      <c r="Q49" s="6">
        <v>2.2136565249703102</v>
      </c>
      <c r="R49" s="6">
        <v>5.5992429746240999</v>
      </c>
      <c r="S49" s="6">
        <v>17.058165574199599</v>
      </c>
    </row>
    <row r="50" spans="1:19" x14ac:dyDescent="0.25">
      <c r="A50">
        <v>48</v>
      </c>
      <c r="B50" s="1">
        <v>104.998637656667</v>
      </c>
      <c r="C50" s="1">
        <v>88.114326932707101</v>
      </c>
      <c r="D50" s="1">
        <v>69.429242217283104</v>
      </c>
      <c r="E50" s="1">
        <v>79.9881047202811</v>
      </c>
      <c r="F50" s="1">
        <v>20.0118952797188</v>
      </c>
      <c r="G50" s="1">
        <v>20.0118952797188</v>
      </c>
      <c r="H50" s="1">
        <v>0.39018422001213099</v>
      </c>
      <c r="I50" s="1">
        <v>3.1214870784419202</v>
      </c>
      <c r="J50" s="1">
        <v>16.777991381832202</v>
      </c>
      <c r="K50" s="7">
        <v>104.99960269520101</v>
      </c>
      <c r="L50" s="7">
        <v>86.553995127938194</v>
      </c>
      <c r="M50" s="7">
        <v>64.970921248515097</v>
      </c>
      <c r="N50" s="7">
        <v>76.568375346668205</v>
      </c>
      <c r="O50" s="7">
        <v>23.431624653331699</v>
      </c>
      <c r="P50" s="7">
        <v>23.431624653331699</v>
      </c>
      <c r="Q50" s="7">
        <v>2.6043665083900698</v>
      </c>
      <c r="R50" s="7">
        <v>6.1202629615112398</v>
      </c>
      <c r="S50" s="7">
        <v>17.3190356139994</v>
      </c>
    </row>
    <row r="51" spans="1:19" x14ac:dyDescent="0.25">
      <c r="A51">
        <v>49</v>
      </c>
      <c r="B51" s="1">
        <v>104.999913056681</v>
      </c>
      <c r="C51" s="1">
        <v>88.841384240347494</v>
      </c>
      <c r="D51" s="1">
        <v>67.418267439337598</v>
      </c>
      <c r="E51" s="1">
        <v>79.398089797542198</v>
      </c>
      <c r="F51" s="1">
        <v>20.601910202457699</v>
      </c>
      <c r="G51" s="1">
        <v>20.601910202457699</v>
      </c>
      <c r="H51" s="1">
        <v>0.260321605893581</v>
      </c>
      <c r="I51" s="1">
        <v>1.95241037814358</v>
      </c>
      <c r="J51" s="1">
        <v>19.0034772302314</v>
      </c>
      <c r="K51" s="6">
        <v>105.000522014428</v>
      </c>
      <c r="L51" s="6">
        <v>86.290566122514903</v>
      </c>
      <c r="M51" s="6">
        <v>64.730987764341805</v>
      </c>
      <c r="N51" s="6">
        <v>76.2695677620965</v>
      </c>
      <c r="O51" s="6">
        <v>23.730432237903401</v>
      </c>
      <c r="P51" s="6">
        <v>23.730432237903401</v>
      </c>
      <c r="Q51" s="6">
        <v>2.0895771989615501</v>
      </c>
      <c r="R51" s="6">
        <v>5.8769342004176002</v>
      </c>
      <c r="S51" s="6">
        <v>17.630809287899801</v>
      </c>
    </row>
    <row r="52" spans="1:19" x14ac:dyDescent="0.25">
      <c r="A52">
        <v>50</v>
      </c>
      <c r="B52" s="1">
        <v>105.00024968963</v>
      </c>
      <c r="C52" s="1">
        <v>88.298149846597696</v>
      </c>
      <c r="D52" s="1">
        <v>68.466778829474293</v>
      </c>
      <c r="E52" s="1">
        <v>78.843524719850294</v>
      </c>
      <c r="F52" s="1">
        <v>21.1564752801496</v>
      </c>
      <c r="G52" s="1">
        <v>21.1564752801496</v>
      </c>
      <c r="H52" s="1">
        <v>0.39031614415291599</v>
      </c>
      <c r="I52" s="1">
        <v>3.1225158304891201</v>
      </c>
      <c r="J52" s="1">
        <v>17.954466025312399</v>
      </c>
      <c r="K52" s="7">
        <v>104.99788827496801</v>
      </c>
      <c r="L52" s="7">
        <v>87.005054850106404</v>
      </c>
      <c r="M52" s="7">
        <v>65.093968476097302</v>
      </c>
      <c r="N52" s="7">
        <v>76.481516144282196</v>
      </c>
      <c r="O52" s="7">
        <v>23.518487168622499</v>
      </c>
      <c r="P52" s="7">
        <v>23.518483855717601</v>
      </c>
      <c r="Q52" s="7">
        <v>2.4587949176063901</v>
      </c>
      <c r="R52" s="7">
        <v>6.4705173001548104</v>
      </c>
      <c r="S52" s="7">
        <v>16.952753669953101</v>
      </c>
    </row>
    <row r="53" spans="1:19" x14ac:dyDescent="0.25">
      <c r="A53">
        <v>51</v>
      </c>
      <c r="B53" s="1">
        <v>105.000922357449</v>
      </c>
      <c r="C53" s="1">
        <v>88.140237822273093</v>
      </c>
      <c r="D53" s="1">
        <v>68.458736235902606</v>
      </c>
      <c r="E53" s="1">
        <v>79.922860849790197</v>
      </c>
      <c r="F53" s="1">
        <v>20.0771391502097</v>
      </c>
      <c r="G53" s="1">
        <v>20.0771391502097</v>
      </c>
      <c r="H53" s="1">
        <v>0.13016585966965999</v>
      </c>
      <c r="I53" s="1">
        <v>2.6033505162798098</v>
      </c>
      <c r="J53" s="1">
        <v>17.572617651032999</v>
      </c>
      <c r="K53" s="6">
        <v>105.000257495157</v>
      </c>
      <c r="L53" s="6">
        <v>86.494080133523696</v>
      </c>
      <c r="M53" s="6">
        <v>65.100682723652696</v>
      </c>
      <c r="N53" s="6">
        <v>76.371934551905198</v>
      </c>
      <c r="O53" s="6">
        <v>23.628065448094699</v>
      </c>
      <c r="P53" s="6">
        <v>23.628065448094699</v>
      </c>
      <c r="Q53" s="6">
        <v>2.6154772106816799</v>
      </c>
      <c r="R53" s="6">
        <v>5.8848253979392</v>
      </c>
      <c r="S53" s="6">
        <v>17.654472846006701</v>
      </c>
    </row>
    <row r="54" spans="1:19" x14ac:dyDescent="0.25">
      <c r="A54">
        <v>52</v>
      </c>
      <c r="B54" s="1">
        <v>105.000922495168</v>
      </c>
      <c r="C54" s="1">
        <v>88.148095085048098</v>
      </c>
      <c r="D54" s="1">
        <v>68.416835227881407</v>
      </c>
      <c r="E54" s="1">
        <v>80.155374677284001</v>
      </c>
      <c r="F54" s="1">
        <v>19.844625322715899</v>
      </c>
      <c r="G54" s="1">
        <v>19.844625322715899</v>
      </c>
      <c r="H54" s="1">
        <v>0.39036875003351901</v>
      </c>
      <c r="I54" s="1">
        <v>2.9928159798154601</v>
      </c>
      <c r="J54" s="1">
        <v>16.7857829665273</v>
      </c>
      <c r="K54" s="7">
        <v>105.00184408250099</v>
      </c>
      <c r="L54" s="7">
        <v>86.817912613334101</v>
      </c>
      <c r="M54" s="7">
        <v>67.0907882283893</v>
      </c>
      <c r="N54" s="7">
        <v>77.584720383037606</v>
      </c>
      <c r="O54" s="7">
        <v>22.415279616962302</v>
      </c>
      <c r="P54" s="7">
        <v>22.415279616962302</v>
      </c>
      <c r="Q54" s="7">
        <v>2.8735081623347201</v>
      </c>
      <c r="R54" s="7">
        <v>7.70622476349293</v>
      </c>
      <c r="S54" s="7">
        <v>15.0206091767086</v>
      </c>
    </row>
    <row r="55" spans="1:19" x14ac:dyDescent="0.25">
      <c r="A55">
        <v>53</v>
      </c>
      <c r="B55" s="1">
        <v>104.998840739405</v>
      </c>
      <c r="C55" s="1">
        <v>88.673750340040797</v>
      </c>
      <c r="D55" s="1">
        <v>67.893023560369599</v>
      </c>
      <c r="E55" s="1">
        <v>78.123101231713804</v>
      </c>
      <c r="F55" s="1">
        <v>21.8768987682862</v>
      </c>
      <c r="G55" s="1">
        <v>21.8768987682862</v>
      </c>
      <c r="H55" s="1">
        <v>0.25997703683148299</v>
      </c>
      <c r="I55" s="1">
        <v>2.7297572228775402</v>
      </c>
      <c r="J55" s="1">
        <v>18.9783236886982</v>
      </c>
      <c r="K55" s="6">
        <v>105.00044066287499</v>
      </c>
      <c r="L55" s="6">
        <v>86.3675929753161</v>
      </c>
      <c r="M55" s="6">
        <v>67.515575551386803</v>
      </c>
      <c r="N55" s="6">
        <v>78.142589845223995</v>
      </c>
      <c r="O55" s="6">
        <v>21.857410154775899</v>
      </c>
      <c r="P55" s="6">
        <v>21.857410154775899</v>
      </c>
      <c r="Q55" s="6">
        <v>2.32875267750667</v>
      </c>
      <c r="R55" s="6">
        <v>6.0806336472693401</v>
      </c>
      <c r="S55" s="6">
        <v>15.6543946547967</v>
      </c>
    </row>
    <row r="56" spans="1:19" x14ac:dyDescent="0.25">
      <c r="A56">
        <v>54</v>
      </c>
      <c r="B56" s="1">
        <v>105.00077476522701</v>
      </c>
      <c r="C56" s="1">
        <v>88.2056927697774</v>
      </c>
      <c r="D56" s="1">
        <v>67.795830166130102</v>
      </c>
      <c r="E56" s="1">
        <v>78.722827955472297</v>
      </c>
      <c r="F56" s="1">
        <v>21.2771720445276</v>
      </c>
      <c r="G56" s="1">
        <v>21.2771720445276</v>
      </c>
      <c r="H56" s="1">
        <v>0.13076714336092099</v>
      </c>
      <c r="I56" s="1">
        <v>2.7461468350782599</v>
      </c>
      <c r="J56" s="1">
        <v>18.438404899291999</v>
      </c>
      <c r="K56" s="7">
        <v>105.000059986802</v>
      </c>
      <c r="L56" s="7">
        <v>86.825209374963293</v>
      </c>
      <c r="M56" s="7">
        <v>66.083675846700501</v>
      </c>
      <c r="N56" s="7">
        <v>76.564623392222003</v>
      </c>
      <c r="O56" s="7">
        <v>23.435376607777901</v>
      </c>
      <c r="P56" s="7">
        <v>23.435376607777901</v>
      </c>
      <c r="Q56" s="7">
        <v>1.95318083488182</v>
      </c>
      <c r="R56" s="7">
        <v>7.0314450054081501</v>
      </c>
      <c r="S56" s="7">
        <v>16.406705012619</v>
      </c>
    </row>
    <row r="57" spans="1:19" x14ac:dyDescent="0.25">
      <c r="A57">
        <v>55</v>
      </c>
      <c r="B57" s="1">
        <v>104.999926150069</v>
      </c>
      <c r="C57" s="1">
        <v>87.899158736799393</v>
      </c>
      <c r="D57" s="1">
        <v>69.455326712304995</v>
      </c>
      <c r="E57" s="1">
        <v>80.680258294088702</v>
      </c>
      <c r="F57" s="1">
        <v>19.319741705911198</v>
      </c>
      <c r="G57" s="1">
        <v>19.189613922706702</v>
      </c>
      <c r="H57" s="1">
        <v>0.26025889772286698</v>
      </c>
      <c r="I57" s="1">
        <v>2.8628478749515298</v>
      </c>
      <c r="J57" s="1">
        <v>16.786697237467902</v>
      </c>
      <c r="K57" s="6">
        <v>105.00035841293101</v>
      </c>
      <c r="L57" s="6">
        <v>86.2426267381869</v>
      </c>
      <c r="M57" s="6">
        <v>66.0081926908952</v>
      </c>
      <c r="N57" s="6">
        <v>78.254053723608394</v>
      </c>
      <c r="O57" s="6">
        <v>21.745942943107298</v>
      </c>
      <c r="P57" s="6">
        <v>21.7459462763915</v>
      </c>
      <c r="Q57" s="6">
        <v>2.8645411290940301</v>
      </c>
      <c r="R57" s="6">
        <v>5.9894950881057003</v>
      </c>
      <c r="S57" s="6">
        <v>15.754974543375001</v>
      </c>
    </row>
    <row r="58" spans="1:19" x14ac:dyDescent="0.25">
      <c r="A58">
        <v>56</v>
      </c>
      <c r="B58" s="1">
        <v>104.999531292132</v>
      </c>
      <c r="C58" s="1">
        <v>88.368965581838395</v>
      </c>
      <c r="D58" s="1">
        <v>67.369703668219699</v>
      </c>
      <c r="E58" s="1">
        <v>78.527802846280295</v>
      </c>
      <c r="F58" s="1">
        <v>21.472197153719598</v>
      </c>
      <c r="G58" s="1">
        <v>21.602857385604501</v>
      </c>
      <c r="H58" s="1">
        <v>0.13066357682970101</v>
      </c>
      <c r="I58" s="1">
        <v>3.3972095132904601</v>
      </c>
      <c r="J58" s="1">
        <v>18.031342801310899</v>
      </c>
      <c r="K58" s="7">
        <v>104.999573114518</v>
      </c>
      <c r="L58" s="7">
        <v>86.264971897460995</v>
      </c>
      <c r="M58" s="7">
        <v>65.423709002140001</v>
      </c>
      <c r="N58" s="7">
        <v>78.080106541408895</v>
      </c>
      <c r="O58" s="7">
        <v>21.919893458591002</v>
      </c>
      <c r="P58" s="7">
        <v>21.919893458591002</v>
      </c>
      <c r="Q58" s="7">
        <v>1.4314669542168901</v>
      </c>
      <c r="R58" s="7">
        <v>5.5957393030920297</v>
      </c>
      <c r="S58" s="7">
        <v>16.266690528502401</v>
      </c>
    </row>
    <row r="59" spans="1:19" x14ac:dyDescent="0.25">
      <c r="A59">
        <v>57</v>
      </c>
      <c r="B59" s="1">
        <v>104.99870222259401</v>
      </c>
      <c r="C59" s="1">
        <v>88.051429325587705</v>
      </c>
      <c r="D59" s="1">
        <v>67.6673726772827</v>
      </c>
      <c r="E59" s="1">
        <v>79.122014377491894</v>
      </c>
      <c r="F59" s="1">
        <v>20.877985622508</v>
      </c>
      <c r="G59" s="1">
        <v>20.877985622508</v>
      </c>
      <c r="H59" s="1">
        <v>0.38976194643963602</v>
      </c>
      <c r="I59" s="1">
        <v>3.5078708218879302</v>
      </c>
      <c r="J59" s="1">
        <v>17.1495988149656</v>
      </c>
      <c r="K59" s="6">
        <v>105.000381711683</v>
      </c>
      <c r="L59" s="6">
        <v>86.686494701059701</v>
      </c>
      <c r="M59" s="6">
        <v>66.267322002266198</v>
      </c>
      <c r="N59" s="6">
        <v>77.715258713023204</v>
      </c>
      <c r="O59" s="6">
        <v>22.284744619490201</v>
      </c>
      <c r="P59" s="6">
        <v>22.284741286976701</v>
      </c>
      <c r="Q59" s="6">
        <v>2.4733515555173402</v>
      </c>
      <c r="R59" s="6">
        <v>6.6389934742719898</v>
      </c>
      <c r="S59" s="6">
        <v>15.6211571953299</v>
      </c>
    </row>
    <row r="60" spans="1:19" x14ac:dyDescent="0.25">
      <c r="A60">
        <v>58</v>
      </c>
      <c r="B60" s="1">
        <v>105.001018143861</v>
      </c>
      <c r="C60" s="1">
        <v>88.425488532400095</v>
      </c>
      <c r="D60" s="1">
        <v>67.659249968379697</v>
      </c>
      <c r="E60" s="1">
        <v>79.001018360697103</v>
      </c>
      <c r="F60" s="1">
        <v>20.998981639302801</v>
      </c>
      <c r="G60" s="1">
        <v>20.998981639302801</v>
      </c>
      <c r="H60" s="1">
        <v>0.514664614727669</v>
      </c>
      <c r="I60" s="1">
        <v>3.3453199957298398</v>
      </c>
      <c r="J60" s="1">
        <v>17.755929208104501</v>
      </c>
      <c r="K60" s="7">
        <v>104.99958694834901</v>
      </c>
      <c r="L60" s="7">
        <v>86.250898134694694</v>
      </c>
      <c r="M60" s="7">
        <v>66.134810914082493</v>
      </c>
      <c r="N60" s="7">
        <v>78.268536816466806</v>
      </c>
      <c r="O60" s="7">
        <v>21.731459838500399</v>
      </c>
      <c r="P60" s="7">
        <v>21.731463183533101</v>
      </c>
      <c r="Q60" s="7">
        <v>2.8746374737189102</v>
      </c>
      <c r="R60" s="7">
        <v>6.7945976651537903</v>
      </c>
      <c r="S60" s="7">
        <v>15.2878430740796</v>
      </c>
    </row>
    <row r="61" spans="1:19" x14ac:dyDescent="0.25">
      <c r="A61">
        <v>59</v>
      </c>
      <c r="B61" s="1">
        <v>105.00004987601299</v>
      </c>
      <c r="C61" s="1">
        <v>88.520133453942805</v>
      </c>
      <c r="D61" s="1">
        <v>66.064105439180693</v>
      </c>
      <c r="E61" s="1">
        <v>77.511765744108004</v>
      </c>
      <c r="F61" s="1">
        <v>22.4882342558919</v>
      </c>
      <c r="G61" s="1">
        <v>22.4882342558919</v>
      </c>
      <c r="H61" s="1">
        <v>0.26319785204948798</v>
      </c>
      <c r="I61" s="1">
        <v>3.8163705391838301</v>
      </c>
      <c r="J61" s="1">
        <v>18.6870474955136</v>
      </c>
      <c r="K61" s="6">
        <v>105.000026058207</v>
      </c>
      <c r="L61" s="6">
        <v>86.289006265415196</v>
      </c>
      <c r="M61" s="6">
        <v>64.351126655827201</v>
      </c>
      <c r="N61" s="6">
        <v>77.7619201665688</v>
      </c>
      <c r="O61" s="6">
        <v>22.238083179154</v>
      </c>
      <c r="P61" s="6">
        <v>22.238079833431101</v>
      </c>
      <c r="Q61" s="6">
        <v>1.9603828269799199</v>
      </c>
      <c r="R61" s="6">
        <v>5.6197672266837904</v>
      </c>
      <c r="S61" s="6">
        <v>16.4672297986674</v>
      </c>
    </row>
    <row r="62" spans="1:19" x14ac:dyDescent="0.25">
      <c r="A62">
        <v>60</v>
      </c>
      <c r="B62" s="1">
        <v>105.00030343376299</v>
      </c>
      <c r="C62" s="1">
        <v>88.043457342227597</v>
      </c>
      <c r="D62" s="1">
        <v>69.608495069763606</v>
      </c>
      <c r="E62" s="1">
        <v>80.869159139283795</v>
      </c>
      <c r="F62" s="1">
        <v>19.130840860716098</v>
      </c>
      <c r="G62" s="1">
        <v>19.130840860716098</v>
      </c>
      <c r="H62" s="1">
        <v>0.13022575297525099</v>
      </c>
      <c r="I62" s="1">
        <v>2.3440335499250802</v>
      </c>
      <c r="J62" s="1">
        <v>17.059356946878601</v>
      </c>
      <c r="K62" s="7">
        <v>104.999207425919</v>
      </c>
      <c r="L62" s="7">
        <v>86.148261941661701</v>
      </c>
      <c r="M62" s="7">
        <v>65.755421879243897</v>
      </c>
      <c r="N62" s="7">
        <v>78.144218433225902</v>
      </c>
      <c r="O62" s="7">
        <v>21.855778238168298</v>
      </c>
      <c r="P62" s="7">
        <v>21.855781566773999</v>
      </c>
      <c r="Q62" s="7">
        <v>2.0803785716480201</v>
      </c>
      <c r="R62" s="7">
        <v>6.1111137185189204</v>
      </c>
      <c r="S62" s="7">
        <v>15.6028392873601</v>
      </c>
    </row>
    <row r="63" spans="1:19" x14ac:dyDescent="0.25">
      <c r="A63">
        <v>61</v>
      </c>
      <c r="B63" s="1">
        <v>104.99975387754399</v>
      </c>
      <c r="C63" s="1">
        <v>88.193376577611005</v>
      </c>
      <c r="D63" s="1">
        <v>69.004828563502301</v>
      </c>
      <c r="E63" s="1">
        <v>79.244266418407705</v>
      </c>
      <c r="F63" s="1">
        <v>20.755733581592199</v>
      </c>
      <c r="G63" s="1">
        <v>20.755733581592199</v>
      </c>
      <c r="H63" s="1">
        <v>0.39229667479969099</v>
      </c>
      <c r="I63" s="1">
        <v>3.26915123124353</v>
      </c>
      <c r="J63" s="1">
        <v>17.3918917810587</v>
      </c>
      <c r="K63" s="6">
        <v>104.998500982774</v>
      </c>
      <c r="L63" s="6">
        <v>101.405391724311</v>
      </c>
      <c r="M63" s="6">
        <v>27.212747486724499</v>
      </c>
      <c r="N63" s="6">
        <v>20.680243741084698</v>
      </c>
      <c r="O63" s="6">
        <v>78.838820357959705</v>
      </c>
      <c r="P63" s="6">
        <v>79.319756258915206</v>
      </c>
      <c r="Q63" s="6">
        <v>2.28444706853332</v>
      </c>
      <c r="R63" s="6">
        <v>20.800476177328701</v>
      </c>
      <c r="S63" s="6">
        <v>58.193244015610702</v>
      </c>
    </row>
    <row r="64" spans="1:19" x14ac:dyDescent="0.25">
      <c r="A64">
        <v>62</v>
      </c>
      <c r="B64" s="1">
        <v>105.000350274943</v>
      </c>
      <c r="C64" s="1">
        <v>87.850487740013804</v>
      </c>
      <c r="D64" s="1">
        <v>68.483725333758798</v>
      </c>
      <c r="E64" s="1">
        <v>79.86517880708</v>
      </c>
      <c r="F64" s="1">
        <v>20.134821192919901</v>
      </c>
      <c r="G64" s="1">
        <v>20.134821192919901</v>
      </c>
      <c r="H64" s="1">
        <v>0.38958790842642899</v>
      </c>
      <c r="I64" s="1">
        <v>3.2465537138328</v>
      </c>
      <c r="J64" s="1">
        <v>16.622346504182499</v>
      </c>
      <c r="K64" s="7">
        <v>105.002069526429</v>
      </c>
      <c r="L64" s="7">
        <v>95.736782889103296</v>
      </c>
      <c r="M64" s="7">
        <v>50.161998032511001</v>
      </c>
      <c r="N64" s="7">
        <v>53.331567271038999</v>
      </c>
      <c r="O64" s="7">
        <v>46.526971501331602</v>
      </c>
      <c r="P64" s="7">
        <v>46.668432728960902</v>
      </c>
      <c r="Q64" s="7">
        <v>3.25364807146721</v>
      </c>
      <c r="R64" s="7">
        <v>13.014599528776399</v>
      </c>
      <c r="S64" s="7">
        <v>33.951129205503698</v>
      </c>
    </row>
    <row r="65" spans="1:19" x14ac:dyDescent="0.25">
      <c r="A65">
        <v>63</v>
      </c>
      <c r="B65" s="1">
        <v>104.999358020607</v>
      </c>
      <c r="C65" s="1">
        <v>88.595506156584605</v>
      </c>
      <c r="D65" s="1">
        <v>67.226872195076197</v>
      </c>
      <c r="E65" s="1">
        <v>78.663606817988097</v>
      </c>
      <c r="F65" s="1">
        <v>21.3363931820118</v>
      </c>
      <c r="G65" s="1">
        <v>21.3363931820118</v>
      </c>
      <c r="H65" s="1">
        <v>0.26004497571471102</v>
      </c>
      <c r="I65" s="1">
        <v>2.6004497571471101</v>
      </c>
      <c r="J65" s="1">
        <v>18.983283227173899</v>
      </c>
      <c r="K65" s="6">
        <v>104.999619128425</v>
      </c>
      <c r="L65" s="6">
        <v>94.741555633921493</v>
      </c>
      <c r="M65" s="6">
        <v>53.090079935117103</v>
      </c>
      <c r="N65" s="6">
        <v>59.248416258551501</v>
      </c>
      <c r="O65" s="6">
        <v>40.6225005687022</v>
      </c>
      <c r="P65" s="6">
        <v>40.7515837414484</v>
      </c>
      <c r="Q65" s="6">
        <v>2.7107135828027</v>
      </c>
      <c r="R65" s="6">
        <v>10.8428477222369</v>
      </c>
      <c r="S65" s="6">
        <v>30.075995929400801</v>
      </c>
    </row>
    <row r="66" spans="1:19" x14ac:dyDescent="0.25">
      <c r="A66">
        <v>64</v>
      </c>
      <c r="B66" s="1">
        <v>105.000187585764</v>
      </c>
      <c r="C66" s="1">
        <v>88.060278082646093</v>
      </c>
      <c r="D66" s="1">
        <v>68.214489053002296</v>
      </c>
      <c r="E66" s="1">
        <v>79.679125723886401</v>
      </c>
      <c r="F66" s="1">
        <v>20.3208742761135</v>
      </c>
      <c r="G66" s="1">
        <v>20.3208742761135</v>
      </c>
      <c r="H66" s="1">
        <v>0.130192983384112</v>
      </c>
      <c r="I66" s="1">
        <v>2.6038929975126202</v>
      </c>
      <c r="J66" s="1">
        <v>17.576279399701701</v>
      </c>
      <c r="K66" s="7">
        <v>105.000370002319</v>
      </c>
      <c r="L66" s="7">
        <v>93.483633218907201</v>
      </c>
      <c r="M66" s="7">
        <v>52.2238269795116</v>
      </c>
      <c r="N66" s="7">
        <v>57.770634004385997</v>
      </c>
      <c r="O66" s="7">
        <v>42.229369364470799</v>
      </c>
      <c r="P66" s="7">
        <v>42.229365995613897</v>
      </c>
      <c r="Q66" s="7">
        <v>2.2371298632692098</v>
      </c>
      <c r="R66" s="7">
        <v>10.132891635764899</v>
      </c>
      <c r="S66" s="7">
        <v>31.846225561343299</v>
      </c>
    </row>
    <row r="67" spans="1:19" x14ac:dyDescent="0.25">
      <c r="A67">
        <v>65</v>
      </c>
      <c r="B67" s="1">
        <v>105.000761075653</v>
      </c>
      <c r="C67" s="1">
        <v>87.988057142430904</v>
      </c>
      <c r="D67" s="1">
        <v>68.157374521406496</v>
      </c>
      <c r="E67" s="1">
        <v>80.394909955036596</v>
      </c>
      <c r="F67" s="1">
        <v>19.605090044963301</v>
      </c>
      <c r="G67" s="1">
        <v>19.605090044963301</v>
      </c>
      <c r="H67" s="1">
        <v>0.26017770211985902</v>
      </c>
      <c r="I67" s="1">
        <v>2.8619547233184499</v>
      </c>
      <c r="J67" s="1">
        <v>16.9115506377908</v>
      </c>
      <c r="K67" s="6">
        <v>104.999413767533</v>
      </c>
      <c r="L67" s="6">
        <v>86.553178052775607</v>
      </c>
      <c r="M67" s="6">
        <v>65.669218169201301</v>
      </c>
      <c r="N67" s="6">
        <v>77.090078715220898</v>
      </c>
      <c r="O67" s="6">
        <v>22.909921284778999</v>
      </c>
      <c r="P67" s="6">
        <v>22.909921284778999</v>
      </c>
      <c r="Q67" s="6">
        <v>2.4741764904429102</v>
      </c>
      <c r="R67" s="6">
        <v>6.5109863779747297</v>
      </c>
      <c r="S67" s="6">
        <v>16.407685672496299</v>
      </c>
    </row>
    <row r="68" spans="1:19" x14ac:dyDescent="0.25">
      <c r="A68">
        <v>66</v>
      </c>
      <c r="B68" s="1">
        <v>104.999288716046</v>
      </c>
      <c r="C68" s="1">
        <v>88.356479601245397</v>
      </c>
      <c r="D68" s="1">
        <v>68.192438395473502</v>
      </c>
      <c r="E68" s="1">
        <v>79.499425018509797</v>
      </c>
      <c r="F68" s="1">
        <v>20.5005749814901</v>
      </c>
      <c r="G68" s="1">
        <v>20.5005749814901</v>
      </c>
      <c r="H68" s="1">
        <v>0.130115293415099</v>
      </c>
      <c r="I68" s="1">
        <v>3.5130662894834201</v>
      </c>
      <c r="J68" s="1">
        <v>16.914771634886002</v>
      </c>
      <c r="K68" s="7">
        <v>105.00024343250099</v>
      </c>
      <c r="L68" s="7">
        <v>86.468751116307601</v>
      </c>
      <c r="M68" s="7">
        <v>67.388651009835201</v>
      </c>
      <c r="N68" s="7">
        <v>78.239404914854006</v>
      </c>
      <c r="O68" s="7">
        <v>21.760591752485698</v>
      </c>
      <c r="P68" s="7">
        <v>21.760595085145901</v>
      </c>
      <c r="Q68" s="7">
        <v>2.3432767362085101</v>
      </c>
      <c r="R68" s="7">
        <v>5.85819017419115</v>
      </c>
      <c r="S68" s="7">
        <v>16.012389364428</v>
      </c>
    </row>
    <row r="69" spans="1:19" x14ac:dyDescent="0.25">
      <c r="A69">
        <v>67</v>
      </c>
      <c r="B69" s="1">
        <v>105.000044798337</v>
      </c>
      <c r="C69" s="1">
        <v>87.868766672682696</v>
      </c>
      <c r="D69" s="1">
        <v>68.204138172590902</v>
      </c>
      <c r="E69" s="1">
        <v>79.502618230435701</v>
      </c>
      <c r="F69" s="1">
        <v>20.4973817695642</v>
      </c>
      <c r="G69" s="1">
        <v>20.4973817695642</v>
      </c>
      <c r="H69" s="1">
        <v>0.39228098200294997</v>
      </c>
      <c r="I69" s="1">
        <v>4.1843483279176699</v>
      </c>
      <c r="J69" s="1">
        <v>16.214349770680901</v>
      </c>
      <c r="K69" s="6">
        <v>105.000290261323</v>
      </c>
      <c r="L69" s="6">
        <v>88.962537829462406</v>
      </c>
      <c r="M69" s="6">
        <v>57.910234079884503</v>
      </c>
      <c r="N69" s="6">
        <v>68.496270852577496</v>
      </c>
      <c r="O69" s="6">
        <v>29.289973011031599</v>
      </c>
      <c r="P69" s="6">
        <v>31.503729147422401</v>
      </c>
      <c r="Q69" s="6">
        <v>3.9066314174473802</v>
      </c>
      <c r="R69" s="6">
        <v>8.8550312128807498</v>
      </c>
      <c r="S69" s="6">
        <v>22.528242840775999</v>
      </c>
    </row>
    <row r="70" spans="1:19" x14ac:dyDescent="0.25">
      <c r="A70">
        <v>68</v>
      </c>
      <c r="B70" s="1">
        <v>104.999898290394</v>
      </c>
      <c r="C70" s="1">
        <v>88.218820095007999</v>
      </c>
      <c r="D70" s="1">
        <v>69.139483028582006</v>
      </c>
      <c r="E70" s="1">
        <v>80.078163419377702</v>
      </c>
      <c r="F70" s="1">
        <v>19.921836580622202</v>
      </c>
      <c r="G70" s="1">
        <v>19.921836580622202</v>
      </c>
      <c r="H70" s="1">
        <v>0.129577974789432</v>
      </c>
      <c r="I70" s="1">
        <v>2.7211042990411398</v>
      </c>
      <c r="J70" s="1">
        <v>17.233648397696999</v>
      </c>
      <c r="K70" s="7">
        <v>104.999922234614</v>
      </c>
      <c r="L70" s="7">
        <v>86.749828134168794</v>
      </c>
      <c r="M70" s="7">
        <v>65.894446538482896</v>
      </c>
      <c r="N70" s="7">
        <v>77.910894065513105</v>
      </c>
      <c r="O70" s="7">
        <v>22.089105934486799</v>
      </c>
      <c r="P70" s="7">
        <v>22.089105934486799</v>
      </c>
      <c r="Q70" s="7">
        <v>1.8301216726798299</v>
      </c>
      <c r="R70" s="7">
        <v>5.6210896679136004</v>
      </c>
      <c r="S70" s="7">
        <v>16.863262310724402</v>
      </c>
    </row>
    <row r="71" spans="1:19" x14ac:dyDescent="0.25">
      <c r="A71">
        <v>69</v>
      </c>
      <c r="B71" s="1">
        <v>105.00036049049299</v>
      </c>
      <c r="C71" s="1">
        <v>89.009312793491304</v>
      </c>
      <c r="D71" s="1">
        <v>64.805123049723804</v>
      </c>
      <c r="E71" s="1">
        <v>73.435000762140703</v>
      </c>
      <c r="F71" s="1">
        <v>26.564999237859201</v>
      </c>
      <c r="G71" s="1">
        <v>26.564999237859201</v>
      </c>
      <c r="H71" s="1">
        <v>0.52081560824213202</v>
      </c>
      <c r="I71" s="1">
        <v>5.0779505137508396</v>
      </c>
      <c r="J71" s="1">
        <v>21.483645506597899</v>
      </c>
      <c r="K71" s="6">
        <v>105.000004389314</v>
      </c>
      <c r="L71" s="6">
        <v>89.185004338023901</v>
      </c>
      <c r="M71" s="6">
        <v>66.442013482226798</v>
      </c>
      <c r="N71" s="6">
        <v>75.932144672262794</v>
      </c>
      <c r="O71" s="6">
        <v>24.067855327737099</v>
      </c>
      <c r="P71" s="6">
        <v>24.067855327737099</v>
      </c>
      <c r="Q71" s="6">
        <v>1.5602495480601899</v>
      </c>
      <c r="R71" s="6">
        <v>6.1109757323029097</v>
      </c>
      <c r="S71" s="6">
        <v>17.8128506712867</v>
      </c>
    </row>
    <row r="72" spans="1:19" x14ac:dyDescent="0.25">
      <c r="A72">
        <v>70</v>
      </c>
      <c r="B72" s="1">
        <v>104.999944889105</v>
      </c>
      <c r="C72" s="1">
        <v>87.690493380051194</v>
      </c>
      <c r="D72" s="1">
        <v>67.954952558684099</v>
      </c>
      <c r="E72" s="1">
        <v>79.703329760728707</v>
      </c>
      <c r="F72" s="1">
        <v>20.296670239271201</v>
      </c>
      <c r="G72" s="1">
        <v>20.296670239271201</v>
      </c>
      <c r="H72" s="1">
        <v>0.13065952386575</v>
      </c>
      <c r="I72" s="1">
        <v>2.0905791412650099</v>
      </c>
      <c r="J72" s="1">
        <v>18.0312450934107</v>
      </c>
      <c r="K72" s="7">
        <v>105.000028366892</v>
      </c>
      <c r="L72" s="7">
        <v>86.331488336072894</v>
      </c>
      <c r="M72" s="7">
        <v>67.924478265271404</v>
      </c>
      <c r="N72" s="7">
        <v>77.278892299490295</v>
      </c>
      <c r="O72" s="7">
        <v>22.721107700509599</v>
      </c>
      <c r="P72" s="7">
        <v>22.721107700509599</v>
      </c>
      <c r="Q72" s="7">
        <v>3.8833613388235899</v>
      </c>
      <c r="R72" s="7">
        <v>7.7667226776471896</v>
      </c>
      <c r="S72" s="7">
        <v>14.8862168085896</v>
      </c>
    </row>
    <row r="73" spans="1:19" x14ac:dyDescent="0.25">
      <c r="A73">
        <v>71</v>
      </c>
      <c r="B73" s="1">
        <v>104.99952546983501</v>
      </c>
      <c r="C73" s="1">
        <v>88.117650378481699</v>
      </c>
      <c r="D73" s="1">
        <v>68.673052248476495</v>
      </c>
      <c r="E73" s="1">
        <v>78.768179883088905</v>
      </c>
      <c r="F73" s="1">
        <v>21.231820116910999</v>
      </c>
      <c r="G73" s="1">
        <v>21.231820116910999</v>
      </c>
      <c r="H73" s="1">
        <v>0.129982158606916</v>
      </c>
      <c r="I73" s="1">
        <v>4.4193368251237999</v>
      </c>
      <c r="J73" s="1">
        <v>17.1574253210688</v>
      </c>
      <c r="K73" s="6">
        <v>105.000113363217</v>
      </c>
      <c r="L73" s="6">
        <v>87.445391347297999</v>
      </c>
      <c r="M73" s="6">
        <v>65.944797940224007</v>
      </c>
      <c r="N73" s="6">
        <v>76.811200398232501</v>
      </c>
      <c r="O73" s="6">
        <v>23.1887996017674</v>
      </c>
      <c r="P73" s="6">
        <v>23.1887996017674</v>
      </c>
      <c r="Q73" s="6">
        <v>2.9943332643660701</v>
      </c>
      <c r="R73" s="6">
        <v>6.8999908547282898</v>
      </c>
      <c r="S73" s="6">
        <v>16.2735610728176</v>
      </c>
    </row>
    <row r="74" spans="1:19" x14ac:dyDescent="0.25">
      <c r="A74">
        <v>72</v>
      </c>
      <c r="B74" s="1">
        <v>104.99916545360099</v>
      </c>
      <c r="C74" s="1">
        <v>87.858956713270402</v>
      </c>
      <c r="D74" s="1">
        <v>69.936141359392195</v>
      </c>
      <c r="E74" s="1">
        <v>80.949591536794401</v>
      </c>
      <c r="F74" s="1">
        <v>19.0504084632055</v>
      </c>
      <c r="G74" s="1">
        <v>19.0504084632055</v>
      </c>
      <c r="H74" s="1">
        <v>0.26028807568101098</v>
      </c>
      <c r="I74" s="1">
        <v>2.86316883249112</v>
      </c>
      <c r="J74" s="1">
        <v>16.137860692222599</v>
      </c>
      <c r="K74" s="7">
        <v>104.99992361653599</v>
      </c>
      <c r="L74" s="7">
        <v>86.475282456885694</v>
      </c>
      <c r="M74" s="7">
        <v>66.885594365629501</v>
      </c>
      <c r="N74" s="7">
        <v>78.226275982265804</v>
      </c>
      <c r="O74" s="7">
        <v>21.7737240177341</v>
      </c>
      <c r="P74" s="7">
        <v>21.7737240177341</v>
      </c>
      <c r="Q74" s="7">
        <v>2.3428835235768601</v>
      </c>
      <c r="R74" s="7">
        <v>5.59688675138311</v>
      </c>
      <c r="S74" s="7">
        <v>16.139864273529501</v>
      </c>
    </row>
    <row r="75" spans="1:19" x14ac:dyDescent="0.25">
      <c r="A75">
        <v>73</v>
      </c>
      <c r="B75" s="1">
        <v>105.001011883256</v>
      </c>
      <c r="C75" s="1">
        <v>88.198882731799401</v>
      </c>
      <c r="D75" s="1">
        <v>67.941329770749604</v>
      </c>
      <c r="E75" s="1">
        <v>78.795405513021706</v>
      </c>
      <c r="F75" s="1">
        <v>21.204594486978198</v>
      </c>
      <c r="G75" s="1">
        <v>21.204594486978198</v>
      </c>
      <c r="H75" s="1">
        <v>0.26134462301962202</v>
      </c>
      <c r="I75" s="1">
        <v>4.1815139683139497</v>
      </c>
      <c r="J75" s="1">
        <v>16.856726512160002</v>
      </c>
      <c r="K75" s="6">
        <v>104.99982436009201</v>
      </c>
      <c r="L75" s="6">
        <v>87.114136013457696</v>
      </c>
      <c r="M75" s="6">
        <v>65.962999174961595</v>
      </c>
      <c r="N75" s="6">
        <v>76.257886870404405</v>
      </c>
      <c r="O75" s="6">
        <v>23.742113129595499</v>
      </c>
      <c r="P75" s="6">
        <v>23.742113129595499</v>
      </c>
      <c r="Q75" s="6">
        <v>2.0928407600996701</v>
      </c>
      <c r="R75" s="6">
        <v>6.1477214070653901</v>
      </c>
      <c r="S75" s="6">
        <v>17.527541365834701</v>
      </c>
    </row>
    <row r="76" spans="1:19" x14ac:dyDescent="0.25">
      <c r="A76">
        <v>74</v>
      </c>
      <c r="B76" s="1">
        <v>105.00014226450899</v>
      </c>
      <c r="C76" s="1">
        <v>88.001821352697505</v>
      </c>
      <c r="D76" s="1">
        <v>68.045100868600201</v>
      </c>
      <c r="E76" s="1">
        <v>80.601946673208602</v>
      </c>
      <c r="F76" s="1">
        <v>19.398053326791299</v>
      </c>
      <c r="G76" s="1">
        <v>19.398053326791299</v>
      </c>
      <c r="H76" s="1">
        <v>0</v>
      </c>
      <c r="I76" s="1">
        <v>2.5875424824794799</v>
      </c>
      <c r="J76" s="1">
        <v>16.689650668019802</v>
      </c>
      <c r="K76" s="7">
        <v>104.99998066837099</v>
      </c>
      <c r="L76" s="7">
        <v>86.882770214969</v>
      </c>
      <c r="M76" s="7">
        <v>65.903817638053994</v>
      </c>
      <c r="N76" s="7">
        <v>77.059396116252998</v>
      </c>
      <c r="O76" s="7">
        <v>22.940603883746899</v>
      </c>
      <c r="P76" s="7">
        <v>22.940603883746899</v>
      </c>
      <c r="Q76" s="7">
        <v>3.1240295722805298</v>
      </c>
      <c r="R76" s="7">
        <v>6.3782253772569701</v>
      </c>
      <c r="S76" s="7">
        <v>16.5313214871687</v>
      </c>
    </row>
    <row r="77" spans="1:19" x14ac:dyDescent="0.25">
      <c r="A77">
        <v>75</v>
      </c>
      <c r="B77" s="1">
        <v>104.999732888061</v>
      </c>
      <c r="C77" s="1">
        <v>87.988908815274897</v>
      </c>
      <c r="D77" s="1">
        <v>67.797988571453004</v>
      </c>
      <c r="E77" s="1">
        <v>78.452607629111398</v>
      </c>
      <c r="F77" s="1">
        <v>21.547392370888499</v>
      </c>
      <c r="G77" s="1">
        <v>21.547392370888499</v>
      </c>
      <c r="H77" s="1">
        <v>0.13075267239288901</v>
      </c>
      <c r="I77" s="1">
        <v>2.87659561306742</v>
      </c>
      <c r="J77" s="1">
        <v>18.697869811282601</v>
      </c>
      <c r="K77" s="6">
        <v>104.999639228299</v>
      </c>
      <c r="L77" s="6">
        <v>86.479140689454994</v>
      </c>
      <c r="M77" s="6">
        <v>66.380622789204295</v>
      </c>
      <c r="N77" s="6">
        <v>78.031890725227399</v>
      </c>
      <c r="O77" s="6">
        <v>21.706695899903899</v>
      </c>
      <c r="P77" s="6">
        <v>21.968109274772502</v>
      </c>
      <c r="Q77" s="6">
        <v>2.74484210916575</v>
      </c>
      <c r="R77" s="6">
        <v>6.9274561070631302</v>
      </c>
      <c r="S77" s="6">
        <v>15.4233891172466</v>
      </c>
    </row>
    <row r="78" spans="1:19" x14ac:dyDescent="0.25">
      <c r="A78">
        <v>76</v>
      </c>
      <c r="B78" s="1">
        <v>105.000417334782</v>
      </c>
      <c r="C78" s="1">
        <v>88.3070999251686</v>
      </c>
      <c r="D78" s="1">
        <v>68.831292292369497</v>
      </c>
      <c r="E78" s="1">
        <v>79.319515494387502</v>
      </c>
      <c r="F78" s="1">
        <v>20.680484505612402</v>
      </c>
      <c r="G78" s="1">
        <v>20.680484505612402</v>
      </c>
      <c r="H78" s="1">
        <v>0.65016162747825501</v>
      </c>
      <c r="I78" s="1">
        <v>4.1610237636400003</v>
      </c>
      <c r="J78" s="1">
        <v>16.774128711583199</v>
      </c>
      <c r="K78" s="7">
        <v>105.00100601696801</v>
      </c>
      <c r="L78" s="7">
        <v>90.213995311281096</v>
      </c>
      <c r="M78" s="7">
        <v>60.015270948237898</v>
      </c>
      <c r="N78" s="7">
        <v>67.965989519328801</v>
      </c>
      <c r="O78" s="7">
        <v>31.7750924316721</v>
      </c>
      <c r="P78" s="7">
        <v>32.034010480671199</v>
      </c>
      <c r="Q78" s="7">
        <v>3.1070165879887202</v>
      </c>
      <c r="R78" s="7">
        <v>9.4505071313901805</v>
      </c>
      <c r="S78" s="7">
        <v>22.5258702629182</v>
      </c>
    </row>
    <row r="79" spans="1:19" x14ac:dyDescent="0.25">
      <c r="A79">
        <v>77</v>
      </c>
      <c r="B79" s="1">
        <v>105.000540513761</v>
      </c>
      <c r="C79" s="1">
        <v>88.063483303484205</v>
      </c>
      <c r="D79" s="1">
        <v>69.672062062051296</v>
      </c>
      <c r="E79" s="1">
        <v>80.489647010395103</v>
      </c>
      <c r="F79" s="1">
        <v>19.510352989604801</v>
      </c>
      <c r="G79" s="1">
        <v>19.510352989604801</v>
      </c>
      <c r="H79" s="1">
        <v>0.39009354728676299</v>
      </c>
      <c r="I79" s="1">
        <v>3.9009521169299899</v>
      </c>
      <c r="J79" s="1">
        <v>15.4737750660827</v>
      </c>
      <c r="K79" s="6">
        <v>104.998967961717</v>
      </c>
      <c r="L79" s="6">
        <v>86.841921866433495</v>
      </c>
      <c r="M79" s="6">
        <v>64.820304945006598</v>
      </c>
      <c r="N79" s="6">
        <v>76.228472038834397</v>
      </c>
      <c r="O79" s="6">
        <v>23.7715279611655</v>
      </c>
      <c r="P79" s="6">
        <v>23.7715279611655</v>
      </c>
      <c r="Q79" s="6">
        <v>2.6016543357963902</v>
      </c>
      <c r="R79" s="6">
        <v>6.8943856549192297</v>
      </c>
      <c r="S79" s="6">
        <v>16.780672130945501</v>
      </c>
    </row>
    <row r="80" spans="1:19" x14ac:dyDescent="0.25">
      <c r="A80">
        <v>78</v>
      </c>
      <c r="B80" s="1">
        <v>104.99811854323301</v>
      </c>
      <c r="C80" s="1">
        <v>88.295679935772995</v>
      </c>
      <c r="D80" s="1">
        <v>68.686259450056795</v>
      </c>
      <c r="E80" s="1">
        <v>79.8383956685893</v>
      </c>
      <c r="F80" s="1">
        <v>20.161604331410601</v>
      </c>
      <c r="G80" s="1">
        <v>20.161604331410601</v>
      </c>
      <c r="H80" s="1">
        <v>0.13067008064260299</v>
      </c>
      <c r="I80" s="1">
        <v>3.00537505855617</v>
      </c>
      <c r="J80" s="1">
        <v>16.986893051307401</v>
      </c>
      <c r="K80" s="7">
        <v>105.00058561701201</v>
      </c>
      <c r="L80" s="7">
        <v>86.364940132475297</v>
      </c>
      <c r="M80" s="7">
        <v>67.095666018552507</v>
      </c>
      <c r="N80" s="7">
        <v>78.049832807683998</v>
      </c>
      <c r="O80" s="7">
        <v>21.950167192315899</v>
      </c>
      <c r="P80" s="7">
        <v>21.950167192315899</v>
      </c>
      <c r="Q80" s="7">
        <v>2.9919085925647799</v>
      </c>
      <c r="R80" s="7">
        <v>6.7643188433326102</v>
      </c>
      <c r="S80" s="7">
        <v>15.089634342818901</v>
      </c>
    </row>
    <row r="81" spans="1:19" x14ac:dyDescent="0.25">
      <c r="A81">
        <v>79</v>
      </c>
      <c r="B81" s="1">
        <v>105.001404480228</v>
      </c>
      <c r="C81" s="1">
        <v>88.829110201054306</v>
      </c>
      <c r="D81" s="1">
        <v>68.292966880966901</v>
      </c>
      <c r="E81" s="1">
        <v>78.049372759441795</v>
      </c>
      <c r="F81" s="1">
        <v>21.950627240558099</v>
      </c>
      <c r="G81" s="1">
        <v>21.950627240558099</v>
      </c>
      <c r="H81" s="1">
        <v>0.39024519874392299</v>
      </c>
      <c r="I81" s="1">
        <v>4.5528784125808199</v>
      </c>
      <c r="J81" s="1">
        <v>17.821275111792499</v>
      </c>
      <c r="K81" s="6">
        <v>105.000031178123</v>
      </c>
      <c r="L81" s="6">
        <v>86.262075637727406</v>
      </c>
      <c r="M81" s="6">
        <v>67.039220708670697</v>
      </c>
      <c r="N81" s="6">
        <v>77.917499704632704</v>
      </c>
      <c r="O81" s="6">
        <v>22.0825002953672</v>
      </c>
      <c r="P81" s="6">
        <v>22.0825002953672</v>
      </c>
      <c r="Q81" s="6">
        <v>2.8665300894680898</v>
      </c>
      <c r="R81" s="6">
        <v>7.2966220459187801</v>
      </c>
      <c r="S81" s="6">
        <v>14.853837736334601</v>
      </c>
    </row>
    <row r="82" spans="1:19" x14ac:dyDescent="0.25">
      <c r="A82">
        <v>80</v>
      </c>
      <c r="B82" s="1">
        <v>104.99996941163199</v>
      </c>
      <c r="C82" s="1">
        <v>87.789099071547199</v>
      </c>
      <c r="D82" s="1">
        <v>68.1382305584888</v>
      </c>
      <c r="E82" s="1">
        <v>79.6096523745979</v>
      </c>
      <c r="F82" s="1">
        <v>20.390347625402001</v>
      </c>
      <c r="G82" s="1">
        <v>20.390347625402001</v>
      </c>
      <c r="H82" s="1">
        <v>0.390245059031608</v>
      </c>
      <c r="I82" s="1">
        <v>2.47154316032828</v>
      </c>
      <c r="J82" s="1">
        <v>17.821113327314301</v>
      </c>
      <c r="K82" s="7">
        <v>105.000285817613</v>
      </c>
      <c r="L82" s="7">
        <v>86.446696263253102</v>
      </c>
      <c r="M82" s="7">
        <v>66.183335378770394</v>
      </c>
      <c r="N82" s="7">
        <v>78.282963195983797</v>
      </c>
      <c r="O82" s="7">
        <v>21.7170368040161</v>
      </c>
      <c r="P82" s="7">
        <v>21.7170368040161</v>
      </c>
      <c r="Q82" s="7">
        <v>3.1261084138399302</v>
      </c>
      <c r="R82" s="7">
        <v>6.7732348966531797</v>
      </c>
      <c r="S82" s="7">
        <v>14.9792678157251</v>
      </c>
    </row>
    <row r="83" spans="1:19" x14ac:dyDescent="0.25">
      <c r="A83">
        <v>81</v>
      </c>
      <c r="B83" s="1">
        <v>104.999105746301</v>
      </c>
      <c r="C83" s="1">
        <v>87.647224044546206</v>
      </c>
      <c r="D83" s="1">
        <v>69.7236892376811</v>
      </c>
      <c r="E83" s="1">
        <v>79.692661785154399</v>
      </c>
      <c r="F83" s="1">
        <v>20.307338214845501</v>
      </c>
      <c r="G83" s="1">
        <v>20.307338214845501</v>
      </c>
      <c r="H83" s="1">
        <v>0.26128741568903002</v>
      </c>
      <c r="I83" s="1">
        <v>3.0048036081843899</v>
      </c>
      <c r="J83" s="1">
        <v>17.114327399870898</v>
      </c>
      <c r="K83" s="6">
        <v>104.999704899791</v>
      </c>
      <c r="L83" s="6">
        <v>89.378834213498905</v>
      </c>
      <c r="M83" s="6">
        <v>67.656251166650407</v>
      </c>
      <c r="N83" s="6">
        <v>75.522698743992294</v>
      </c>
      <c r="O83" s="6">
        <v>24.4773012560076</v>
      </c>
      <c r="P83" s="6">
        <v>24.4773012560076</v>
      </c>
      <c r="Q83" s="6">
        <v>2.6042309911721402</v>
      </c>
      <c r="R83" s="6">
        <v>7.2918467752820098</v>
      </c>
      <c r="S83" s="6">
        <v>17.187924541736098</v>
      </c>
    </row>
    <row r="84" spans="1:19" x14ac:dyDescent="0.25">
      <c r="A84">
        <v>82</v>
      </c>
      <c r="B84" s="1">
        <v>105.001311900625</v>
      </c>
      <c r="C84" s="1">
        <v>89.468834986960999</v>
      </c>
      <c r="D84" s="1">
        <v>68.882773686958899</v>
      </c>
      <c r="E84" s="1">
        <v>78.751657870544804</v>
      </c>
      <c r="F84" s="1">
        <v>21.2483421294551</v>
      </c>
      <c r="G84" s="1">
        <v>21.2483421294551</v>
      </c>
      <c r="H84" s="1">
        <v>0</v>
      </c>
      <c r="I84" s="1">
        <v>3.6386904626654299</v>
      </c>
      <c r="J84" s="1">
        <v>17.413732928470299</v>
      </c>
      <c r="K84" s="7">
        <v>105.000609824709</v>
      </c>
      <c r="L84" s="7">
        <v>86.465722333138203</v>
      </c>
      <c r="M84" s="7">
        <v>65.837074508053803</v>
      </c>
      <c r="N84" s="7">
        <v>77.101630316928293</v>
      </c>
      <c r="O84" s="7">
        <v>22.8983696830716</v>
      </c>
      <c r="P84" s="7">
        <v>22.8983696830716</v>
      </c>
      <c r="Q84" s="7">
        <v>2.4703742517735501</v>
      </c>
      <c r="R84" s="7">
        <v>5.7208628342627303</v>
      </c>
      <c r="S84" s="7">
        <v>17.032570557169599</v>
      </c>
    </row>
    <row r="85" spans="1:19" x14ac:dyDescent="0.25">
      <c r="A85">
        <v>83</v>
      </c>
      <c r="B85" s="1">
        <v>104.99941618651501</v>
      </c>
      <c r="C85" s="1">
        <v>88.356147280644606</v>
      </c>
      <c r="D85" s="1">
        <v>67.456489618291101</v>
      </c>
      <c r="E85" s="1">
        <v>78.781385165337198</v>
      </c>
      <c r="F85" s="1">
        <v>21.218614834662699</v>
      </c>
      <c r="G85" s="1">
        <v>21.218614834662699</v>
      </c>
      <c r="H85" s="1">
        <v>0.26129812103823902</v>
      </c>
      <c r="I85" s="1">
        <v>3.26622818528597</v>
      </c>
      <c r="J85" s="1">
        <v>18.290868472676699</v>
      </c>
      <c r="K85" s="6">
        <v>104.99792356205501</v>
      </c>
      <c r="L85" s="6">
        <v>86.733120165220299</v>
      </c>
      <c r="M85" s="6">
        <v>66.792274050147896</v>
      </c>
      <c r="N85" s="6">
        <v>77.270183633835003</v>
      </c>
      <c r="O85" s="6">
        <v>22.729816366164901</v>
      </c>
      <c r="P85" s="6">
        <v>22.729816366164901</v>
      </c>
      <c r="Q85" s="6">
        <v>2.7317725037915501</v>
      </c>
      <c r="R85" s="6">
        <v>5.8538001253606398</v>
      </c>
      <c r="S85" s="6">
        <v>16.7808968008524</v>
      </c>
    </row>
    <row r="86" spans="1:19" x14ac:dyDescent="0.25">
      <c r="A86">
        <v>84</v>
      </c>
      <c r="B86" s="1">
        <v>104.999973511921</v>
      </c>
      <c r="C86" s="1">
        <v>88.186701145218194</v>
      </c>
      <c r="D86" s="1">
        <v>69.704512385741594</v>
      </c>
      <c r="E86" s="1">
        <v>80.186162014735203</v>
      </c>
      <c r="F86" s="1">
        <v>19.813837985264701</v>
      </c>
      <c r="G86" s="1">
        <v>19.813837985264701</v>
      </c>
      <c r="H86" s="1">
        <v>0.12933086392235699</v>
      </c>
      <c r="I86" s="1">
        <v>2.9746462902516702</v>
      </c>
      <c r="J86" s="1">
        <v>16.683893344383801</v>
      </c>
      <c r="K86" s="7">
        <v>105.001424643647</v>
      </c>
      <c r="L86" s="7">
        <v>87.897174310668305</v>
      </c>
      <c r="M86" s="7">
        <v>66.476351688009402</v>
      </c>
      <c r="N86" s="7">
        <v>76.525200386879604</v>
      </c>
      <c r="O86" s="7">
        <v>23.3439856275069</v>
      </c>
      <c r="P86" s="7">
        <v>23.4747996131203</v>
      </c>
      <c r="Q86" s="7">
        <v>2.8778708467488801</v>
      </c>
      <c r="R86" s="7">
        <v>6.9330541688380798</v>
      </c>
      <c r="S86" s="7">
        <v>16.4823512131981</v>
      </c>
    </row>
    <row r="87" spans="1:19" x14ac:dyDescent="0.25">
      <c r="A87">
        <v>85</v>
      </c>
      <c r="B87" s="1">
        <v>104.999987291921</v>
      </c>
      <c r="C87" s="1">
        <v>88.106170060414001</v>
      </c>
      <c r="D87" s="1">
        <v>68.108174798206605</v>
      </c>
      <c r="E87" s="1">
        <v>79.526598034931695</v>
      </c>
      <c r="F87" s="1">
        <v>20.473401965068199</v>
      </c>
      <c r="G87" s="1">
        <v>20.473401965068199</v>
      </c>
      <c r="H87" s="1">
        <v>0.26031620196712002</v>
      </c>
      <c r="I87" s="1">
        <v>2.9936379886455802</v>
      </c>
      <c r="J87" s="1">
        <v>17.441185531797</v>
      </c>
      <c r="K87" s="6">
        <v>104.999940443244</v>
      </c>
      <c r="L87" s="6">
        <v>86.429340499248099</v>
      </c>
      <c r="M87" s="6">
        <v>66.2698504046013</v>
      </c>
      <c r="N87" s="6">
        <v>78.1794853504895</v>
      </c>
      <c r="O87" s="6">
        <v>21.820517979618199</v>
      </c>
      <c r="P87" s="6">
        <v>21.8205146495104</v>
      </c>
      <c r="Q87" s="6">
        <v>2.0813173693293998</v>
      </c>
      <c r="R87" s="6">
        <v>6.8943621208497401</v>
      </c>
      <c r="S87" s="6">
        <v>15.3497155988043</v>
      </c>
    </row>
    <row r="88" spans="1:19" x14ac:dyDescent="0.25">
      <c r="A88">
        <v>86</v>
      </c>
      <c r="B88" s="1">
        <v>105.000058166147</v>
      </c>
      <c r="C88" s="1">
        <v>88.4648456684575</v>
      </c>
      <c r="D88" s="1">
        <v>66.494607211762201</v>
      </c>
      <c r="E88" s="1">
        <v>76.857943227841801</v>
      </c>
      <c r="F88" s="1">
        <v>23.142056772158099</v>
      </c>
      <c r="G88" s="1">
        <v>23.142056772158099</v>
      </c>
      <c r="H88" s="1">
        <v>0.91033261374671504</v>
      </c>
      <c r="I88" s="1">
        <v>4.1615129103613704</v>
      </c>
      <c r="J88" s="1">
        <v>18.856857039680101</v>
      </c>
      <c r="K88" s="7">
        <v>105.000556360625</v>
      </c>
      <c r="L88" s="7">
        <v>86.558832454363994</v>
      </c>
      <c r="M88" s="7">
        <v>66.349619996234793</v>
      </c>
      <c r="N88" s="7">
        <v>77.4692465364772</v>
      </c>
      <c r="O88" s="7">
        <v>22.530750130392001</v>
      </c>
      <c r="P88" s="7">
        <v>22.5307534635227</v>
      </c>
      <c r="Q88" s="7">
        <v>2.8644091772553502</v>
      </c>
      <c r="R88" s="7">
        <v>7.2912233602863603</v>
      </c>
      <c r="S88" s="7">
        <v>15.2334504728779</v>
      </c>
    </row>
    <row r="89" spans="1:19" x14ac:dyDescent="0.25">
      <c r="A89">
        <v>87</v>
      </c>
      <c r="B89" s="1">
        <v>104.999721289985</v>
      </c>
      <c r="C89" s="1">
        <v>87.760067238987006</v>
      </c>
      <c r="D89" s="1">
        <v>68.386013690920194</v>
      </c>
      <c r="E89" s="1">
        <v>79.7607998612595</v>
      </c>
      <c r="F89" s="1">
        <v>20.239200138740401</v>
      </c>
      <c r="G89" s="1">
        <v>20.239200138740401</v>
      </c>
      <c r="H89" s="1">
        <v>0</v>
      </c>
      <c r="I89" s="1">
        <v>3.79190520498079</v>
      </c>
      <c r="J89" s="1">
        <v>16.867446165842999</v>
      </c>
      <c r="K89" s="6">
        <v>105.00019435382799</v>
      </c>
      <c r="L89" s="6">
        <v>86.9546987797696</v>
      </c>
      <c r="M89" s="6">
        <v>65.283651470858601</v>
      </c>
      <c r="N89" s="6">
        <v>75.594486058680403</v>
      </c>
      <c r="O89" s="6">
        <v>24.275404618111502</v>
      </c>
      <c r="P89" s="6">
        <v>24.405513941319501</v>
      </c>
      <c r="Q89" s="6">
        <v>3.64310768160288</v>
      </c>
      <c r="R89" s="6">
        <v>8.8475472267498496</v>
      </c>
      <c r="S89" s="6">
        <v>15.4832059813915</v>
      </c>
    </row>
    <row r="90" spans="1:19" x14ac:dyDescent="0.25">
      <c r="A90">
        <v>88</v>
      </c>
      <c r="B90" s="1">
        <v>105.000579780748</v>
      </c>
      <c r="C90" s="1">
        <v>88.2007265899083</v>
      </c>
      <c r="D90" s="1">
        <v>67.145035572852905</v>
      </c>
      <c r="E90" s="1">
        <v>77.912301649167304</v>
      </c>
      <c r="F90" s="1">
        <v>22.0876983508326</v>
      </c>
      <c r="G90" s="1">
        <v>22.0876983508326</v>
      </c>
      <c r="H90" s="1">
        <v>0.26014124645766701</v>
      </c>
      <c r="I90" s="1">
        <v>3.5119084920824801</v>
      </c>
      <c r="J90" s="1">
        <v>18.470028498494301</v>
      </c>
      <c r="K90" s="7">
        <v>104.99852387273999</v>
      </c>
      <c r="L90" s="7">
        <v>87.044817223702694</v>
      </c>
      <c r="M90" s="7">
        <v>65.697222337749295</v>
      </c>
      <c r="N90" s="7">
        <v>75.514643649708802</v>
      </c>
      <c r="O90" s="7">
        <v>24.485356350291099</v>
      </c>
      <c r="P90" s="7">
        <v>24.485356350291099</v>
      </c>
      <c r="Q90" s="7">
        <v>3.38513919809039</v>
      </c>
      <c r="R90" s="7">
        <v>8.8534409796210305</v>
      </c>
      <c r="S90" s="7">
        <v>15.6237193758018</v>
      </c>
    </row>
    <row r="91" spans="1:19" x14ac:dyDescent="0.25">
      <c r="A91">
        <v>89</v>
      </c>
      <c r="B91" s="1">
        <v>105.00032425008401</v>
      </c>
      <c r="C91" s="1">
        <v>87.970237834733595</v>
      </c>
      <c r="D91" s="1">
        <v>70.961315162778106</v>
      </c>
      <c r="E91" s="1">
        <v>82.740912511817498</v>
      </c>
      <c r="F91" s="1">
        <v>17.259087488182399</v>
      </c>
      <c r="G91" s="1">
        <v>17.259087488182399</v>
      </c>
      <c r="H91" s="1">
        <v>0.26060129399675303</v>
      </c>
      <c r="I91" s="1">
        <v>2.9969132131143801</v>
      </c>
      <c r="J91" s="1">
        <v>14.3330711698214</v>
      </c>
      <c r="K91" s="6">
        <v>105.000945298632</v>
      </c>
      <c r="L91" s="6">
        <v>86.166216281014997</v>
      </c>
      <c r="M91" s="6">
        <v>66.681302246777904</v>
      </c>
      <c r="N91" s="6">
        <v>76.229048282174105</v>
      </c>
      <c r="O91" s="6">
        <v>23.770951717825799</v>
      </c>
      <c r="P91" s="6">
        <v>23.770951717825799</v>
      </c>
      <c r="Q91" s="6">
        <v>2.99192676829662</v>
      </c>
      <c r="R91" s="6">
        <v>7.6749399733448698</v>
      </c>
      <c r="S91" s="6">
        <v>16.000296782319499</v>
      </c>
    </row>
    <row r="92" spans="1:19" x14ac:dyDescent="0.25">
      <c r="A92">
        <v>90</v>
      </c>
      <c r="B92" s="1">
        <v>104.999810421251</v>
      </c>
      <c r="C92" s="1">
        <v>88.616944710216103</v>
      </c>
      <c r="D92" s="1">
        <v>67.650452810722697</v>
      </c>
      <c r="E92" s="1">
        <v>78.257529220018895</v>
      </c>
      <c r="F92" s="1">
        <v>21.742470779981002</v>
      </c>
      <c r="G92" s="1">
        <v>21.742470779981002</v>
      </c>
      <c r="H92" s="1">
        <v>0.26129392618464098</v>
      </c>
      <c r="I92" s="1">
        <v>3.52746967577378</v>
      </c>
      <c r="J92" s="1">
        <v>18.029280906740201</v>
      </c>
      <c r="K92" s="7">
        <v>104.999598780656</v>
      </c>
      <c r="L92" s="7">
        <v>86.318299383814605</v>
      </c>
      <c r="M92" s="7">
        <v>65.961458042487095</v>
      </c>
      <c r="N92" s="7">
        <v>76.107770295339193</v>
      </c>
      <c r="O92" s="7">
        <v>23.8922297046607</v>
      </c>
      <c r="P92" s="7">
        <v>23.8922297046607</v>
      </c>
      <c r="Q92" s="7">
        <v>2.99226971096477</v>
      </c>
      <c r="R92" s="7">
        <v>7.5457278183162204</v>
      </c>
      <c r="S92" s="7">
        <v>16.262342770762199</v>
      </c>
    </row>
    <row r="93" spans="1:19" x14ac:dyDescent="0.25">
      <c r="A93">
        <v>91</v>
      </c>
      <c r="B93" s="1">
        <v>105.00016073432</v>
      </c>
      <c r="C93" s="1">
        <v>88.021143064394195</v>
      </c>
      <c r="D93" s="1">
        <v>68.610371972857294</v>
      </c>
      <c r="E93" s="1">
        <v>80.6145328010236</v>
      </c>
      <c r="F93" s="1">
        <v>19.385467198976301</v>
      </c>
      <c r="G93" s="1">
        <v>19.385467198976301</v>
      </c>
      <c r="H93" s="1">
        <v>0</v>
      </c>
      <c r="I93" s="1">
        <v>2.3404219200297098</v>
      </c>
      <c r="J93" s="1">
        <v>16.903047200214601</v>
      </c>
      <c r="K93" s="6">
        <v>105.000707248654</v>
      </c>
      <c r="L93" s="6">
        <v>86.906541089463602</v>
      </c>
      <c r="M93" s="6">
        <v>65.340440323461095</v>
      </c>
      <c r="N93" s="6">
        <v>76.250294133557802</v>
      </c>
      <c r="O93" s="6">
        <v>23.749705866442099</v>
      </c>
      <c r="P93" s="6">
        <v>23.749705866442099</v>
      </c>
      <c r="Q93" s="6">
        <v>3.3831188523421498</v>
      </c>
      <c r="R93" s="6">
        <v>7.0264776164029303</v>
      </c>
      <c r="S93" s="6">
        <v>16.655354349992098</v>
      </c>
    </row>
    <row r="94" spans="1:19" x14ac:dyDescent="0.25">
      <c r="A94">
        <v>92</v>
      </c>
      <c r="B94" s="1">
        <v>105.00042062240701</v>
      </c>
      <c r="C94" s="1">
        <v>88.708686398158093</v>
      </c>
      <c r="D94" s="1">
        <v>69.298690032052093</v>
      </c>
      <c r="E94" s="1">
        <v>79.831848365169193</v>
      </c>
      <c r="F94" s="1">
        <v>20.037495620354299</v>
      </c>
      <c r="G94" s="1">
        <v>20.1681516348307</v>
      </c>
      <c r="H94" s="1">
        <v>0.261315373789691</v>
      </c>
      <c r="I94" s="1">
        <v>3.5277558737424402</v>
      </c>
      <c r="J94" s="1">
        <v>16.985499296329898</v>
      </c>
      <c r="K94" s="7">
        <v>105.00017189003199</v>
      </c>
      <c r="L94" s="7">
        <v>86.115903123891002</v>
      </c>
      <c r="M94" s="7">
        <v>65.383236543704299</v>
      </c>
      <c r="N94" s="7">
        <v>77.879564560185798</v>
      </c>
      <c r="O94" s="7">
        <v>21.989547093551199</v>
      </c>
      <c r="P94" s="7">
        <v>22.120435439814099</v>
      </c>
      <c r="Q94" s="7">
        <v>2.8795804764125301</v>
      </c>
      <c r="R94" s="7">
        <v>5.6282692557776803</v>
      </c>
      <c r="S94" s="7">
        <v>16.492142728544501</v>
      </c>
    </row>
    <row r="95" spans="1:19" x14ac:dyDescent="0.25">
      <c r="A95">
        <v>93</v>
      </c>
      <c r="B95" s="1">
        <v>104.998780202509</v>
      </c>
      <c r="C95" s="1">
        <v>88.197749406757595</v>
      </c>
      <c r="D95" s="1">
        <v>66.251706769992296</v>
      </c>
      <c r="E95" s="1">
        <v>77.105427909347299</v>
      </c>
      <c r="F95" s="1">
        <v>22.894568761986498</v>
      </c>
      <c r="G95" s="1">
        <v>22.894572090652598</v>
      </c>
      <c r="H95" s="1">
        <v>0.26005203903433499</v>
      </c>
      <c r="I95" s="1">
        <v>3.3806765074463501</v>
      </c>
      <c r="J95" s="1">
        <v>19.373878572391</v>
      </c>
      <c r="K95" s="6">
        <v>104.999443473658</v>
      </c>
      <c r="L95" s="6">
        <v>86.272032854559598</v>
      </c>
      <c r="M95" s="6">
        <v>66.316753810906107</v>
      </c>
      <c r="N95" s="6">
        <v>76.883018833993205</v>
      </c>
      <c r="O95" s="6">
        <v>23.116977835710099</v>
      </c>
      <c r="P95" s="6">
        <v>23.116981166006799</v>
      </c>
      <c r="Q95" s="6">
        <v>3.77260334784732</v>
      </c>
      <c r="R95" s="6">
        <v>7.15493589095676</v>
      </c>
      <c r="S95" s="6">
        <v>16.131124436368101</v>
      </c>
    </row>
    <row r="96" spans="1:19" x14ac:dyDescent="0.25">
      <c r="A96">
        <v>94</v>
      </c>
      <c r="B96" s="1">
        <v>104.999657753685</v>
      </c>
      <c r="C96" s="1">
        <v>87.836243438280206</v>
      </c>
      <c r="D96" s="1">
        <v>68.985942106823003</v>
      </c>
      <c r="E96" s="1">
        <v>79.857508322368801</v>
      </c>
      <c r="F96" s="1">
        <v>20.142494991005801</v>
      </c>
      <c r="G96" s="1">
        <v>20.142491677631099</v>
      </c>
      <c r="H96" s="1">
        <v>0</v>
      </c>
      <c r="I96" s="1">
        <v>3.6240035439855398</v>
      </c>
      <c r="J96" s="1">
        <v>16.437442989247099</v>
      </c>
      <c r="K96" s="7">
        <v>105.000037223511</v>
      </c>
      <c r="L96" s="7">
        <v>87.193013516552696</v>
      </c>
      <c r="M96" s="7">
        <v>65.915700348439401</v>
      </c>
      <c r="N96" s="7">
        <v>76.508989612664905</v>
      </c>
      <c r="O96" s="7">
        <v>23.491010387334999</v>
      </c>
      <c r="P96" s="7">
        <v>23.491010387334999</v>
      </c>
      <c r="Q96" s="7">
        <v>2.7324622492362098</v>
      </c>
      <c r="R96" s="7">
        <v>7.1564514445263603</v>
      </c>
      <c r="S96" s="7">
        <v>16.524902483203199</v>
      </c>
    </row>
    <row r="97" spans="1:19" x14ac:dyDescent="0.25">
      <c r="A97">
        <v>95</v>
      </c>
      <c r="B97" s="1">
        <v>105.000255261652</v>
      </c>
      <c r="C97" s="1">
        <v>87.850574448086604</v>
      </c>
      <c r="D97" s="1">
        <v>68.742768548592494</v>
      </c>
      <c r="E97" s="1">
        <v>79.194043794952293</v>
      </c>
      <c r="F97" s="1">
        <v>20.8059562050476</v>
      </c>
      <c r="G97" s="1">
        <v>20.8059562050476</v>
      </c>
      <c r="H97" s="1">
        <v>0.261366481171459</v>
      </c>
      <c r="I97" s="1">
        <v>3.6591307364004302</v>
      </c>
      <c r="J97" s="1">
        <v>16.988821276144801</v>
      </c>
      <c r="K97" s="6">
        <v>104.999586764567</v>
      </c>
      <c r="L97" s="6">
        <v>86.466394466675098</v>
      </c>
      <c r="M97" s="6">
        <v>69.050799185849698</v>
      </c>
      <c r="N97" s="6">
        <v>78.658011742845702</v>
      </c>
      <c r="O97" s="6">
        <v>21.341991585493101</v>
      </c>
      <c r="P97" s="6">
        <v>21.341988257154199</v>
      </c>
      <c r="Q97" s="6">
        <v>3.3803442347860799</v>
      </c>
      <c r="R97" s="6">
        <v>7.0207149491710998</v>
      </c>
      <c r="S97" s="6">
        <v>14.1714414739722</v>
      </c>
    </row>
    <row r="98" spans="1:19" x14ac:dyDescent="0.25">
      <c r="A98">
        <v>96</v>
      </c>
      <c r="B98" s="1">
        <v>105.000369872289</v>
      </c>
      <c r="C98" s="1">
        <v>88.498789524309402</v>
      </c>
      <c r="D98" s="1">
        <v>68.064823198075104</v>
      </c>
      <c r="E98" s="1">
        <v>79.101705709214698</v>
      </c>
      <c r="F98" s="1">
        <v>20.898294290785199</v>
      </c>
      <c r="G98" s="1">
        <v>20.898294290785199</v>
      </c>
      <c r="H98" s="1">
        <v>0.520405958613254</v>
      </c>
      <c r="I98" s="1">
        <v>3.5127418859385302</v>
      </c>
      <c r="J98" s="1">
        <v>17.693802592850599</v>
      </c>
      <c r="K98" s="7">
        <v>105.000280906019</v>
      </c>
      <c r="L98" s="7">
        <v>94.645151660854495</v>
      </c>
      <c r="M98" s="7">
        <v>73.044028077327695</v>
      </c>
      <c r="N98" s="7">
        <v>76.009398143508093</v>
      </c>
      <c r="O98" s="7">
        <v>22.689071066363201</v>
      </c>
      <c r="P98" s="7">
        <v>23.9906018564918</v>
      </c>
      <c r="Q98" s="7">
        <v>2.47291016720368</v>
      </c>
      <c r="R98" s="7">
        <v>8.1996456437693599</v>
      </c>
      <c r="S98" s="7">
        <v>15.748524226515</v>
      </c>
    </row>
    <row r="99" spans="1:19" x14ac:dyDescent="0.25">
      <c r="A99">
        <v>97</v>
      </c>
      <c r="B99" s="1">
        <v>105.00008779335199</v>
      </c>
      <c r="C99" s="1">
        <v>88.001677424721095</v>
      </c>
      <c r="D99" s="1">
        <v>68.000027192835503</v>
      </c>
      <c r="E99" s="1">
        <v>79.278287860049304</v>
      </c>
      <c r="F99" s="1">
        <v>20.7217088073985</v>
      </c>
      <c r="G99" s="1">
        <v>20.721712139950601</v>
      </c>
      <c r="H99" s="1">
        <v>0.13017614903812699</v>
      </c>
      <c r="I99" s="1">
        <v>3.38462319816824</v>
      </c>
      <c r="J99" s="1">
        <v>17.443827252097801</v>
      </c>
      <c r="K99" s="6">
        <v>104.999551764136</v>
      </c>
      <c r="L99" s="6">
        <v>94.895666413365703</v>
      </c>
      <c r="M99" s="6">
        <v>71.420634572367305</v>
      </c>
      <c r="N99" s="6">
        <v>73.172690593785205</v>
      </c>
      <c r="O99" s="6">
        <v>24.605993912098999</v>
      </c>
      <c r="P99" s="6">
        <v>26.827309406214699</v>
      </c>
      <c r="Q99" s="6">
        <v>4.3119604517579804</v>
      </c>
      <c r="R99" s="6">
        <v>10.0612432841268</v>
      </c>
      <c r="S99" s="6">
        <v>16.5945192300005</v>
      </c>
    </row>
    <row r="100" spans="1:19" x14ac:dyDescent="0.25">
      <c r="A100">
        <v>98</v>
      </c>
      <c r="B100" s="1">
        <v>104.99930588735999</v>
      </c>
      <c r="C100" s="1">
        <v>87.888703921747094</v>
      </c>
      <c r="D100" s="1">
        <v>67.9944312819554</v>
      </c>
      <c r="E100" s="1">
        <v>79.9762396032867</v>
      </c>
      <c r="F100" s="1">
        <v>20.023763725805399</v>
      </c>
      <c r="G100" s="1">
        <v>20.0237603967132</v>
      </c>
      <c r="H100" s="1">
        <v>0.52017065326010103</v>
      </c>
      <c r="I100" s="1">
        <v>2.2107236118093399</v>
      </c>
      <c r="J100" s="1">
        <v>17.685802210843399</v>
      </c>
      <c r="K100" s="7">
        <v>105.001300357988</v>
      </c>
      <c r="L100" s="7">
        <v>86.129633135804298</v>
      </c>
      <c r="M100" s="7">
        <v>66.803382295137197</v>
      </c>
      <c r="N100" s="7">
        <v>77.851701471796403</v>
      </c>
      <c r="O100" s="7">
        <v>22.148298528203501</v>
      </c>
      <c r="P100" s="7">
        <v>22.148298528203501</v>
      </c>
      <c r="Q100" s="7">
        <v>3.7754186273977801</v>
      </c>
      <c r="R100" s="7">
        <v>7.8112075055314101</v>
      </c>
      <c r="S100" s="7">
        <v>14.3205470934742</v>
      </c>
    </row>
    <row r="101" spans="1:19" x14ac:dyDescent="0.25">
      <c r="A101">
        <v>99</v>
      </c>
      <c r="B101" s="1">
        <v>104.99944578139301</v>
      </c>
      <c r="C101" s="1">
        <v>87.697190831178403</v>
      </c>
      <c r="D101" s="1">
        <v>69.170517406052994</v>
      </c>
      <c r="E101" s="1">
        <v>80.441785913361798</v>
      </c>
      <c r="F101" s="1">
        <v>19.558214086638099</v>
      </c>
      <c r="G101" s="1">
        <v>19.558214086638099</v>
      </c>
      <c r="H101" s="1">
        <v>0</v>
      </c>
      <c r="I101" s="1">
        <v>3.7747780277384302</v>
      </c>
      <c r="J101" s="1">
        <v>15.749930623255</v>
      </c>
      <c r="K101" s="6">
        <v>104.99975561201001</v>
      </c>
      <c r="L101" s="6">
        <v>86.264374825249305</v>
      </c>
      <c r="M101" s="6">
        <v>66.1226538138921</v>
      </c>
      <c r="N101" s="6">
        <v>77.8971096211054</v>
      </c>
      <c r="O101" s="6">
        <v>22.1028903788945</v>
      </c>
      <c r="P101" s="6">
        <v>22.1028903788945</v>
      </c>
      <c r="Q101" s="6">
        <v>2.2107677709075402</v>
      </c>
      <c r="R101" s="6">
        <v>6.3722194492179902</v>
      </c>
      <c r="S101" s="6">
        <v>15.9955687566314</v>
      </c>
    </row>
    <row r="102" spans="1:19" x14ac:dyDescent="0.25">
      <c r="A102">
        <v>100</v>
      </c>
      <c r="B102" s="1">
        <v>105.017051405156</v>
      </c>
      <c r="C102" s="1">
        <v>92.802251274334793</v>
      </c>
      <c r="D102" s="1">
        <v>54.1243385305809</v>
      </c>
      <c r="E102" s="1">
        <v>54.889059301451297</v>
      </c>
      <c r="F102" s="1">
        <v>45.110940698548603</v>
      </c>
      <c r="G102" s="1">
        <v>45.110940698548603</v>
      </c>
      <c r="H102" s="1">
        <v>1.35986566418</v>
      </c>
      <c r="I102" s="1">
        <v>14.9585033173325</v>
      </c>
      <c r="J102" s="1">
        <v>30.040632224488</v>
      </c>
      <c r="K102" s="7">
        <v>104.56422499470401</v>
      </c>
      <c r="L102" s="7">
        <v>75.436340487934203</v>
      </c>
      <c r="M102" s="7">
        <v>44.472361806369399</v>
      </c>
      <c r="N102" s="7">
        <v>60.845584631669198</v>
      </c>
      <c r="O102" s="7">
        <v>38.894391502383399</v>
      </c>
      <c r="P102" s="7">
        <v>39.024401771204303</v>
      </c>
      <c r="Q102" s="7">
        <v>2.3402147935257398</v>
      </c>
      <c r="R102" s="7">
        <v>17.031561555395701</v>
      </c>
      <c r="S102" s="7">
        <v>21.8420047395735</v>
      </c>
    </row>
    <row r="103" spans="1:19" x14ac:dyDescent="0.25">
      <c r="A103">
        <v>101</v>
      </c>
      <c r="B103" s="1">
        <v>94.670839499757093</v>
      </c>
      <c r="C103" s="1">
        <v>47.171587843771199</v>
      </c>
      <c r="D103" s="1">
        <v>29.6430790915927</v>
      </c>
      <c r="E103" s="1">
        <v>70.496737139380699</v>
      </c>
      <c r="F103" s="1">
        <v>28.816158383328599</v>
      </c>
      <c r="G103" s="1">
        <v>29.503262860619198</v>
      </c>
      <c r="H103" s="1">
        <v>0.137418784678568</v>
      </c>
      <c r="I103" s="1">
        <v>15.116259802768001</v>
      </c>
      <c r="J103" s="1">
        <v>14.4291588434433</v>
      </c>
      <c r="K103" s="6">
        <v>80.653133860883301</v>
      </c>
      <c r="L103" s="6">
        <v>18.155664862531701</v>
      </c>
      <c r="M103" s="6">
        <v>13.8149584721334</v>
      </c>
      <c r="N103" s="6">
        <v>90.7531040565827</v>
      </c>
      <c r="O103" s="6">
        <v>9.24689594341719</v>
      </c>
      <c r="P103" s="6">
        <v>9.3772900033256796</v>
      </c>
      <c r="Q103" s="6">
        <v>0</v>
      </c>
      <c r="R103" s="6">
        <v>6.3892288224314502</v>
      </c>
      <c r="S103" s="6">
        <v>3.2598081031247599</v>
      </c>
    </row>
    <row r="104" spans="1:19" x14ac:dyDescent="0.25">
      <c r="B104" s="1">
        <f>AVERAGE(babylon_bathroom_perfmon[frame])</f>
        <v>104.93393362604493</v>
      </c>
      <c r="C104" s="1">
        <f>AVERAGE(babylon_bathroom_perfmon[% wydajności procesora])</f>
        <v>87.406153359813558</v>
      </c>
      <c r="D104" s="1">
        <f>AVERAGE(babylon_bathroom_perfmon[% wykorzystania procesora])</f>
        <v>67.257272465764601</v>
      </c>
      <c r="E104" s="1">
        <f>AVERAGE(babylon_bathroom_perfmon[% wykorzystania uprzywilejowanego])</f>
        <v>78.676667752424521</v>
      </c>
      <c r="F104" s="1">
        <f>AVERAGE(babylon_bathroom_perfmon[Czas bezczynności (%)])</f>
        <v>21.163036299857009</v>
      </c>
      <c r="G104" s="1">
        <f>AVERAGE(babylon_bathroom_perfmon[Czas priorytetowy (%)])</f>
        <v>21.323337572062179</v>
      </c>
      <c r="H104" s="1">
        <f>AVERAGE(babylon_bathroom_perfmon[Czas procesora (%)])</f>
        <v>0.29623840166004217</v>
      </c>
      <c r="I104" s="1">
        <f>AVERAGE(babylon_bathroom_perfmon[Czas przerwań (%)])</f>
        <v>3.749687765038177</v>
      </c>
      <c r="J104" s="1">
        <f>AVERAGE(babylon_bathroom_perfmon[Czas uprzywilejowany (%)])</f>
        <v>17.575585964026104</v>
      </c>
    </row>
  </sheetData>
  <mergeCells count="2">
    <mergeCell ref="B1:J1"/>
    <mergeCell ref="K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AEAB-7610-4509-BABB-6897F7B67E3B}">
  <sheetPr>
    <tabColor theme="4" tint="0.39997558519241921"/>
  </sheetPr>
  <dimension ref="A1:C299"/>
  <sheetViews>
    <sheetView workbookViewId="0">
      <selection activeCell="X53" sqref="X53"/>
    </sheetView>
  </sheetViews>
  <sheetFormatPr defaultRowHeight="15" x14ac:dyDescent="0.25"/>
  <cols>
    <col min="1" max="1" width="8.5703125" bestFit="1" customWidth="1"/>
    <col min="2" max="2" width="13.28515625" bestFit="1" customWidth="1"/>
    <col min="3" max="3" width="10.42578125" bestFit="1" customWidth="1"/>
  </cols>
  <sheetData>
    <row r="1" spans="1:3" x14ac:dyDescent="0.25">
      <c r="A1" t="s">
        <v>1650</v>
      </c>
      <c r="B1" t="s">
        <v>1651</v>
      </c>
      <c r="C1" t="s">
        <v>1652</v>
      </c>
    </row>
    <row r="2" spans="1:3" hidden="1" x14ac:dyDescent="0.25">
      <c r="A2">
        <v>1</v>
      </c>
      <c r="B2">
        <f>_babylon_bathroom[[#This Row],[fps]]</f>
        <v>961.73</v>
      </c>
      <c r="C2">
        <f>_three_bathroom[[#This Row],[fps]]</f>
        <v>1853.81</v>
      </c>
    </row>
    <row r="3" spans="1:3" hidden="1" x14ac:dyDescent="0.25">
      <c r="A3">
        <v>2</v>
      </c>
      <c r="B3">
        <f>_babylon_bathroom[[#This Row],[fps]]</f>
        <v>1144.6600000000001</v>
      </c>
      <c r="C3">
        <f>_three_bathroom[[#This Row],[fps]]</f>
        <v>1487.63</v>
      </c>
    </row>
    <row r="4" spans="1:3" hidden="1" x14ac:dyDescent="0.25">
      <c r="A4">
        <v>3</v>
      </c>
      <c r="B4">
        <f>_babylon_bathroom[[#This Row],[fps]]</f>
        <v>174.31</v>
      </c>
      <c r="C4">
        <f>_three_bathroom[[#This Row],[fps]]</f>
        <v>1347.52</v>
      </c>
    </row>
    <row r="5" spans="1:3" hidden="1" x14ac:dyDescent="0.25">
      <c r="A5">
        <v>4</v>
      </c>
      <c r="B5">
        <f>_babylon_bathroom[[#This Row],[fps]]</f>
        <v>94.82</v>
      </c>
      <c r="C5">
        <f>_three_bathroom[[#This Row],[fps]]</f>
        <v>0.44</v>
      </c>
    </row>
    <row r="6" spans="1:3" hidden="1" x14ac:dyDescent="0.25">
      <c r="A6">
        <v>5</v>
      </c>
      <c r="B6">
        <f>_babylon_bathroom[[#This Row],[fps]]</f>
        <v>5.03</v>
      </c>
      <c r="C6">
        <f>_three_bathroom[[#This Row],[fps]]</f>
        <v>3.17</v>
      </c>
    </row>
    <row r="7" spans="1:3" hidden="1" x14ac:dyDescent="0.25">
      <c r="A7">
        <v>6</v>
      </c>
      <c r="B7">
        <f>_babylon_bathroom[[#This Row],[fps]]</f>
        <v>3.71</v>
      </c>
      <c r="C7">
        <f>_three_bathroom[[#This Row],[fps]]</f>
        <v>140.72</v>
      </c>
    </row>
    <row r="8" spans="1:3" hidden="1" x14ac:dyDescent="0.25">
      <c r="A8">
        <v>7</v>
      </c>
      <c r="B8">
        <f>_babylon_bathroom[[#This Row],[fps]]</f>
        <v>502.25</v>
      </c>
      <c r="C8">
        <f>_three_bathroom[[#This Row],[fps]]</f>
        <v>2090.58</v>
      </c>
    </row>
    <row r="9" spans="1:3" hidden="1" x14ac:dyDescent="0.25">
      <c r="A9">
        <v>8</v>
      </c>
      <c r="B9">
        <f>_babylon_bathroom[[#This Row],[fps]]</f>
        <v>794.52</v>
      </c>
      <c r="C9">
        <f>_three_bathroom[[#This Row],[fps]]</f>
        <v>1084.01</v>
      </c>
    </row>
    <row r="10" spans="1:3" hidden="1" x14ac:dyDescent="0.25">
      <c r="A10">
        <v>9</v>
      </c>
      <c r="B10">
        <f>_babylon_bathroom[[#This Row],[fps]]</f>
        <v>889.2</v>
      </c>
      <c r="C10">
        <f>_three_bathroom[[#This Row],[fps]]</f>
        <v>879.65</v>
      </c>
    </row>
    <row r="11" spans="1:3" x14ac:dyDescent="0.25">
      <c r="A11">
        <v>10</v>
      </c>
      <c r="B11">
        <f>_babylon_bathroom[[#This Row],[fps]]</f>
        <v>867.22</v>
      </c>
      <c r="C11">
        <f>_three_bathroom[[#This Row],[fps]]</f>
        <v>962.52</v>
      </c>
    </row>
    <row r="12" spans="1:3" x14ac:dyDescent="0.25">
      <c r="A12">
        <v>11</v>
      </c>
      <c r="B12">
        <f>_babylon_bathroom[[#This Row],[fps]]</f>
        <v>913.82</v>
      </c>
      <c r="C12">
        <f>_three_bathroom[[#This Row],[fps]]</f>
        <v>986.31</v>
      </c>
    </row>
    <row r="13" spans="1:3" x14ac:dyDescent="0.25">
      <c r="A13">
        <v>12</v>
      </c>
      <c r="B13">
        <f>_babylon_bathroom[[#This Row],[fps]]</f>
        <v>907</v>
      </c>
      <c r="C13">
        <f>_three_bathroom[[#This Row],[fps]]</f>
        <v>967.9</v>
      </c>
    </row>
    <row r="14" spans="1:3" x14ac:dyDescent="0.25">
      <c r="A14">
        <v>13</v>
      </c>
      <c r="B14">
        <f>_babylon_bathroom[[#This Row],[fps]]</f>
        <v>927.54</v>
      </c>
      <c r="C14">
        <f>_three_bathroom[[#This Row],[fps]]</f>
        <v>991.8</v>
      </c>
    </row>
    <row r="15" spans="1:3" x14ac:dyDescent="0.25">
      <c r="A15">
        <v>14</v>
      </c>
      <c r="B15">
        <f>_babylon_bathroom[[#This Row],[fps]]</f>
        <v>910.64</v>
      </c>
      <c r="C15">
        <f>_three_bathroom[[#This Row],[fps]]</f>
        <v>970.22</v>
      </c>
    </row>
    <row r="16" spans="1:3" x14ac:dyDescent="0.25">
      <c r="A16">
        <v>15</v>
      </c>
      <c r="B16">
        <f>_babylon_bathroom[[#This Row],[fps]]</f>
        <v>923.72</v>
      </c>
      <c r="C16">
        <f>_three_bathroom[[#This Row],[fps]]</f>
        <v>990.5</v>
      </c>
    </row>
    <row r="17" spans="1:3" x14ac:dyDescent="0.25">
      <c r="A17">
        <v>16</v>
      </c>
      <c r="B17">
        <f>_babylon_bathroom[[#This Row],[fps]]</f>
        <v>923.72</v>
      </c>
      <c r="C17">
        <f>_three_bathroom[[#This Row],[fps]]</f>
        <v>981.51</v>
      </c>
    </row>
    <row r="18" spans="1:3" x14ac:dyDescent="0.25">
      <c r="A18">
        <v>17</v>
      </c>
      <c r="B18">
        <f>_babylon_bathroom[[#This Row],[fps]]</f>
        <v>927.54</v>
      </c>
      <c r="C18">
        <f>_three_bathroom[[#This Row],[fps]]</f>
        <v>987.9</v>
      </c>
    </row>
    <row r="19" spans="1:3" x14ac:dyDescent="0.25">
      <c r="A19">
        <v>18</v>
      </c>
      <c r="B19">
        <f>_babylon_bathroom[[#This Row],[fps]]</f>
        <v>938.44</v>
      </c>
      <c r="C19">
        <f>_three_bathroom[[#This Row],[fps]]</f>
        <v>993</v>
      </c>
    </row>
    <row r="20" spans="1:3" x14ac:dyDescent="0.25">
      <c r="A20">
        <v>19</v>
      </c>
      <c r="B20">
        <f>_babylon_bathroom[[#This Row],[fps]]</f>
        <v>931</v>
      </c>
      <c r="C20">
        <f>_three_bathroom[[#This Row],[fps]]</f>
        <v>952.81</v>
      </c>
    </row>
    <row r="21" spans="1:3" x14ac:dyDescent="0.25">
      <c r="A21">
        <v>20</v>
      </c>
      <c r="B21">
        <f>_babylon_bathroom[[#This Row],[fps]]</f>
        <v>944.81</v>
      </c>
      <c r="C21">
        <f>_three_bathroom[[#This Row],[fps]]</f>
        <v>995.1</v>
      </c>
    </row>
    <row r="22" spans="1:3" x14ac:dyDescent="0.25">
      <c r="A22">
        <v>21</v>
      </c>
      <c r="B22">
        <f>_babylon_bathroom[[#This Row],[fps]]</f>
        <v>932.35</v>
      </c>
      <c r="C22">
        <f>_three_bathroom[[#This Row],[fps]]</f>
        <v>972.81</v>
      </c>
    </row>
    <row r="23" spans="1:3" x14ac:dyDescent="0.25">
      <c r="A23">
        <v>22</v>
      </c>
      <c r="B23">
        <f>_babylon_bathroom[[#This Row],[fps]]</f>
        <v>940.53</v>
      </c>
      <c r="C23">
        <f>_three_bathroom[[#This Row],[fps]]</f>
        <v>993.81</v>
      </c>
    </row>
    <row r="24" spans="1:3" x14ac:dyDescent="0.25">
      <c r="A24">
        <v>23</v>
      </c>
      <c r="B24">
        <f>_babylon_bathroom[[#This Row],[fps]]</f>
        <v>927.54</v>
      </c>
      <c r="C24">
        <f>_three_bathroom[[#This Row],[fps]]</f>
        <v>971.71</v>
      </c>
    </row>
    <row r="25" spans="1:3" x14ac:dyDescent="0.25">
      <c r="A25">
        <v>24</v>
      </c>
      <c r="B25">
        <f>_babylon_bathroom[[#This Row],[fps]]</f>
        <v>934.53</v>
      </c>
      <c r="C25">
        <f>_three_bathroom[[#This Row],[fps]]</f>
        <v>986.61</v>
      </c>
    </row>
    <row r="26" spans="1:3" x14ac:dyDescent="0.25">
      <c r="A26">
        <v>25</v>
      </c>
      <c r="B26">
        <f>_babylon_bathroom[[#This Row],[fps]]</f>
        <v>929.54</v>
      </c>
      <c r="C26">
        <f>_three_bathroom[[#This Row],[fps]]</f>
        <v>986.61</v>
      </c>
    </row>
    <row r="27" spans="1:3" x14ac:dyDescent="0.25">
      <c r="A27">
        <v>26</v>
      </c>
      <c r="B27">
        <f>_babylon_bathroom[[#This Row],[fps]]</f>
        <v>937.53</v>
      </c>
      <c r="C27">
        <f>_three_bathroom[[#This Row],[fps]]</f>
        <v>975</v>
      </c>
    </row>
    <row r="28" spans="1:3" x14ac:dyDescent="0.25">
      <c r="A28">
        <v>27</v>
      </c>
      <c r="B28">
        <f>_babylon_bathroom[[#This Row],[fps]]</f>
        <v>933</v>
      </c>
      <c r="C28">
        <f>_three_bathroom[[#This Row],[fps]]</f>
        <v>994.9</v>
      </c>
    </row>
    <row r="29" spans="1:3" x14ac:dyDescent="0.25">
      <c r="A29">
        <v>28</v>
      </c>
      <c r="B29">
        <f>_babylon_bathroom[[#This Row],[fps]]</f>
        <v>943.25</v>
      </c>
      <c r="C29">
        <f>_three_bathroom[[#This Row],[fps]]</f>
        <v>968.71</v>
      </c>
    </row>
    <row r="30" spans="1:3" x14ac:dyDescent="0.25">
      <c r="A30">
        <v>29</v>
      </c>
      <c r="B30">
        <f>_babylon_bathroom[[#This Row],[fps]]</f>
        <v>924.17</v>
      </c>
      <c r="C30">
        <f>_three_bathroom[[#This Row],[fps]]</f>
        <v>984.7</v>
      </c>
    </row>
    <row r="31" spans="1:3" x14ac:dyDescent="0.25">
      <c r="A31">
        <v>30</v>
      </c>
      <c r="B31">
        <f>_babylon_bathroom[[#This Row],[fps]]</f>
        <v>941.53</v>
      </c>
      <c r="C31">
        <f>_three_bathroom[[#This Row],[fps]]</f>
        <v>974.71</v>
      </c>
    </row>
    <row r="32" spans="1:3" x14ac:dyDescent="0.25">
      <c r="A32">
        <v>31</v>
      </c>
      <c r="B32">
        <f>_babylon_bathroom[[#This Row],[fps]]</f>
        <v>927.44</v>
      </c>
      <c r="C32">
        <f>_three_bathroom[[#This Row],[fps]]</f>
        <v>981.61</v>
      </c>
    </row>
    <row r="33" spans="1:3" x14ac:dyDescent="0.25">
      <c r="A33">
        <v>32</v>
      </c>
      <c r="B33">
        <f>_babylon_bathroom[[#This Row],[fps]]</f>
        <v>944.81</v>
      </c>
      <c r="C33">
        <f>_three_bathroom[[#This Row],[fps]]</f>
        <v>950.62</v>
      </c>
    </row>
    <row r="34" spans="1:3" x14ac:dyDescent="0.25">
      <c r="A34">
        <v>33</v>
      </c>
      <c r="B34">
        <f>_babylon_bathroom[[#This Row],[fps]]</f>
        <v>926.91</v>
      </c>
      <c r="C34">
        <f>_three_bathroom[[#This Row],[fps]]</f>
        <v>894.46</v>
      </c>
    </row>
    <row r="35" spans="1:3" x14ac:dyDescent="0.25">
      <c r="A35">
        <v>34</v>
      </c>
      <c r="B35">
        <f>_babylon_bathroom[[#This Row],[fps]]</f>
        <v>947.43</v>
      </c>
      <c r="C35">
        <f>_three_bathroom[[#This Row],[fps]]</f>
        <v>972.22</v>
      </c>
    </row>
    <row r="36" spans="1:3" x14ac:dyDescent="0.25">
      <c r="A36">
        <v>35</v>
      </c>
      <c r="B36">
        <f>_babylon_bathroom[[#This Row],[fps]]</f>
        <v>912.18</v>
      </c>
      <c r="C36">
        <f>_three_bathroom[[#This Row],[fps]]</f>
        <v>986</v>
      </c>
    </row>
    <row r="37" spans="1:3" x14ac:dyDescent="0.25">
      <c r="A37">
        <v>36</v>
      </c>
      <c r="B37">
        <f>_babylon_bathroom[[#This Row],[fps]]</f>
        <v>949.34</v>
      </c>
      <c r="C37">
        <f>_three_bathroom[[#This Row],[fps]]</f>
        <v>978.61</v>
      </c>
    </row>
    <row r="38" spans="1:3" x14ac:dyDescent="0.25">
      <c r="A38">
        <v>37</v>
      </c>
      <c r="B38">
        <f>_babylon_bathroom[[#This Row],[fps]]</f>
        <v>925.54</v>
      </c>
      <c r="C38">
        <f>_three_bathroom[[#This Row],[fps]]</f>
        <v>972.93</v>
      </c>
    </row>
    <row r="39" spans="1:3" x14ac:dyDescent="0.25">
      <c r="A39">
        <v>38</v>
      </c>
      <c r="B39">
        <f>_babylon_bathroom[[#This Row],[fps]]</f>
        <v>943.53</v>
      </c>
      <c r="C39">
        <f>_three_bathroom[[#This Row],[fps]]</f>
        <v>992</v>
      </c>
    </row>
    <row r="40" spans="1:3" x14ac:dyDescent="0.25">
      <c r="A40">
        <v>39</v>
      </c>
      <c r="B40">
        <f>_babylon_bathroom[[#This Row],[fps]]</f>
        <v>925.8</v>
      </c>
      <c r="C40">
        <f>_three_bathroom[[#This Row],[fps]]</f>
        <v>960</v>
      </c>
    </row>
    <row r="41" spans="1:3" x14ac:dyDescent="0.25">
      <c r="A41">
        <v>40</v>
      </c>
      <c r="B41">
        <f>_babylon_bathroom[[#This Row],[fps]]</f>
        <v>941.62</v>
      </c>
      <c r="C41">
        <f>_three_bathroom[[#This Row],[fps]]</f>
        <v>995.9</v>
      </c>
    </row>
    <row r="42" spans="1:3" x14ac:dyDescent="0.25">
      <c r="A42">
        <v>41</v>
      </c>
      <c r="B42">
        <f>_babylon_bathroom[[#This Row],[fps]]</f>
        <v>926.8</v>
      </c>
      <c r="C42">
        <f>_three_bathroom[[#This Row],[fps]]</f>
        <v>971.61</v>
      </c>
    </row>
    <row r="43" spans="1:3" x14ac:dyDescent="0.25">
      <c r="A43">
        <v>42</v>
      </c>
      <c r="B43">
        <f>_babylon_bathroom[[#This Row],[fps]]</f>
        <v>947.81</v>
      </c>
      <c r="C43">
        <f>_three_bathroom[[#This Row],[fps]]</f>
        <v>992.31</v>
      </c>
    </row>
    <row r="44" spans="1:3" x14ac:dyDescent="0.25">
      <c r="A44">
        <v>43</v>
      </c>
      <c r="B44">
        <f>_babylon_bathroom[[#This Row],[fps]]</f>
        <v>929.44</v>
      </c>
      <c r="C44">
        <f>_three_bathroom[[#This Row],[fps]]</f>
        <v>980.12</v>
      </c>
    </row>
    <row r="45" spans="1:3" x14ac:dyDescent="0.25">
      <c r="A45">
        <v>44</v>
      </c>
      <c r="B45">
        <f>_babylon_bathroom[[#This Row],[fps]]</f>
        <v>903.55</v>
      </c>
      <c r="C45">
        <f>_three_bathroom[[#This Row],[fps]]</f>
        <v>991</v>
      </c>
    </row>
    <row r="46" spans="1:3" x14ac:dyDescent="0.25">
      <c r="A46">
        <v>45</v>
      </c>
      <c r="B46">
        <f>_babylon_bathroom[[#This Row],[fps]]</f>
        <v>921</v>
      </c>
      <c r="C46">
        <f>_three_bathroom[[#This Row],[fps]]</f>
        <v>991.9</v>
      </c>
    </row>
    <row r="47" spans="1:3" x14ac:dyDescent="0.25">
      <c r="A47">
        <v>46</v>
      </c>
      <c r="B47">
        <f>_babylon_bathroom[[#This Row],[fps]]</f>
        <v>947.91</v>
      </c>
      <c r="C47">
        <f>_three_bathroom[[#This Row],[fps]]</f>
        <v>979.9</v>
      </c>
    </row>
    <row r="48" spans="1:3" x14ac:dyDescent="0.25">
      <c r="A48">
        <v>47</v>
      </c>
      <c r="B48">
        <f>_babylon_bathroom[[#This Row],[fps]]</f>
        <v>933.72</v>
      </c>
      <c r="C48">
        <f>_three_bathroom[[#This Row],[fps]]</f>
        <v>996.1</v>
      </c>
    </row>
    <row r="49" spans="1:3" x14ac:dyDescent="0.25">
      <c r="A49">
        <v>48</v>
      </c>
      <c r="B49">
        <f>_babylon_bathroom[[#This Row],[fps]]</f>
        <v>945.81</v>
      </c>
      <c r="C49">
        <f>_three_bathroom[[#This Row],[fps]]</f>
        <v>980.22</v>
      </c>
    </row>
    <row r="50" spans="1:3" x14ac:dyDescent="0.25">
      <c r="A50">
        <v>49</v>
      </c>
      <c r="B50">
        <f>_babylon_bathroom[[#This Row],[fps]]</f>
        <v>938.34</v>
      </c>
      <c r="C50">
        <f>_three_bathroom[[#This Row],[fps]]</f>
        <v>987.31</v>
      </c>
    </row>
    <row r="51" spans="1:3" x14ac:dyDescent="0.25">
      <c r="A51">
        <v>50</v>
      </c>
      <c r="B51">
        <f>_babylon_bathroom[[#This Row],[fps]]</f>
        <v>943.62</v>
      </c>
      <c r="C51">
        <f>_three_bathroom[[#This Row],[fps]]</f>
        <v>976.61</v>
      </c>
    </row>
    <row r="52" spans="1:3" x14ac:dyDescent="0.25">
      <c r="A52">
        <v>51</v>
      </c>
      <c r="B52">
        <f>_babylon_bathroom[[#This Row],[fps]]</f>
        <v>939.72</v>
      </c>
      <c r="C52">
        <f>_three_bathroom[[#This Row],[fps]]</f>
        <v>990.5</v>
      </c>
    </row>
    <row r="53" spans="1:3" x14ac:dyDescent="0.25">
      <c r="A53">
        <v>52</v>
      </c>
      <c r="B53">
        <f>_babylon_bathroom[[#This Row],[fps]]</f>
        <v>938.16</v>
      </c>
      <c r="C53">
        <f>_three_bathroom[[#This Row],[fps]]</f>
        <v>994.3</v>
      </c>
    </row>
    <row r="54" spans="1:3" x14ac:dyDescent="0.25">
      <c r="A54">
        <v>53</v>
      </c>
      <c r="B54">
        <f>_babylon_bathroom[[#This Row],[fps]]</f>
        <v>936</v>
      </c>
      <c r="C54">
        <f>_three_bathroom[[#This Row],[fps]]</f>
        <v>982.41</v>
      </c>
    </row>
    <row r="55" spans="1:3" x14ac:dyDescent="0.25">
      <c r="A55">
        <v>54</v>
      </c>
      <c r="B55">
        <f>_babylon_bathroom[[#This Row],[fps]]</f>
        <v>939.15</v>
      </c>
      <c r="C55">
        <f>_three_bathroom[[#This Row],[fps]]</f>
        <v>998.5</v>
      </c>
    </row>
    <row r="56" spans="1:3" x14ac:dyDescent="0.25">
      <c r="A56">
        <v>55</v>
      </c>
      <c r="B56">
        <f>_babylon_bathroom[[#This Row],[fps]]</f>
        <v>921.72</v>
      </c>
      <c r="C56">
        <f>_three_bathroom[[#This Row],[fps]]</f>
        <v>977.41</v>
      </c>
    </row>
    <row r="57" spans="1:3" x14ac:dyDescent="0.25">
      <c r="A57">
        <v>56</v>
      </c>
      <c r="B57">
        <f>_babylon_bathroom[[#This Row],[fps]]</f>
        <v>941.81</v>
      </c>
      <c r="C57">
        <f>_three_bathroom[[#This Row],[fps]]</f>
        <v>999.3</v>
      </c>
    </row>
    <row r="58" spans="1:3" x14ac:dyDescent="0.25">
      <c r="A58">
        <v>57</v>
      </c>
      <c r="B58">
        <f>_babylon_bathroom[[#This Row],[fps]]</f>
        <v>948.24</v>
      </c>
      <c r="C58">
        <f>_three_bathroom[[#This Row],[fps]]</f>
        <v>975.8</v>
      </c>
    </row>
    <row r="59" spans="1:3" x14ac:dyDescent="0.25">
      <c r="A59">
        <v>58</v>
      </c>
      <c r="B59">
        <f>_babylon_bathroom[[#This Row],[fps]]</f>
        <v>938.81</v>
      </c>
      <c r="C59">
        <f>_three_bathroom[[#This Row],[fps]]</f>
        <v>986.21</v>
      </c>
    </row>
    <row r="60" spans="1:3" x14ac:dyDescent="0.25">
      <c r="A60">
        <v>59</v>
      </c>
      <c r="B60">
        <f>_babylon_bathroom[[#This Row],[fps]]</f>
        <v>939.44</v>
      </c>
      <c r="C60">
        <f>_three_bathroom[[#This Row],[fps]]</f>
        <v>976.63</v>
      </c>
    </row>
    <row r="61" spans="1:3" x14ac:dyDescent="0.25">
      <c r="A61">
        <v>60</v>
      </c>
      <c r="B61">
        <f>_babylon_bathroom[[#This Row],[fps]]</f>
        <v>942.53</v>
      </c>
      <c r="C61">
        <f>_three_bathroom[[#This Row],[fps]]</f>
        <v>974.42</v>
      </c>
    </row>
    <row r="62" spans="1:3" x14ac:dyDescent="0.25">
      <c r="A62">
        <v>61</v>
      </c>
      <c r="B62">
        <f>_babylon_bathroom[[#This Row],[fps]]</f>
        <v>945.43</v>
      </c>
      <c r="C62">
        <f>_three_bathroom[[#This Row],[fps]]</f>
        <v>1002.7</v>
      </c>
    </row>
    <row r="63" spans="1:3" x14ac:dyDescent="0.25">
      <c r="A63">
        <v>62</v>
      </c>
      <c r="B63">
        <f>_babylon_bathroom[[#This Row],[fps]]</f>
        <v>931.91</v>
      </c>
      <c r="C63">
        <f>_three_bathroom[[#This Row],[fps]]</f>
        <v>971.81</v>
      </c>
    </row>
    <row r="64" spans="1:3" x14ac:dyDescent="0.25">
      <c r="A64">
        <v>63</v>
      </c>
      <c r="B64">
        <f>_babylon_bathroom[[#This Row],[fps]]</f>
        <v>947.34</v>
      </c>
      <c r="C64">
        <f>_three_bathroom[[#This Row],[fps]]</f>
        <v>999.3</v>
      </c>
    </row>
    <row r="65" spans="1:3" x14ac:dyDescent="0.25">
      <c r="A65">
        <v>64</v>
      </c>
      <c r="B65">
        <f>_babylon_bathroom[[#This Row],[fps]]</f>
        <v>946.24</v>
      </c>
      <c r="C65">
        <f>_three_bathroom[[#This Row],[fps]]</f>
        <v>980.31</v>
      </c>
    </row>
    <row r="66" spans="1:3" x14ac:dyDescent="0.25">
      <c r="A66">
        <v>65</v>
      </c>
      <c r="B66">
        <f>_babylon_bathroom[[#This Row],[fps]]</f>
        <v>931</v>
      </c>
      <c r="C66">
        <f>_three_bathroom[[#This Row],[fps]]</f>
        <v>983.31</v>
      </c>
    </row>
    <row r="67" spans="1:3" x14ac:dyDescent="0.25">
      <c r="A67">
        <v>66</v>
      </c>
      <c r="B67">
        <f>_babylon_bathroom[[#This Row],[fps]]</f>
        <v>945.05</v>
      </c>
      <c r="C67">
        <f>_three_bathroom[[#This Row],[fps]]</f>
        <v>988.11</v>
      </c>
    </row>
    <row r="68" spans="1:3" x14ac:dyDescent="0.25">
      <c r="A68">
        <v>67</v>
      </c>
      <c r="B68">
        <f>_babylon_bathroom[[#This Row],[fps]]</f>
        <v>948.62</v>
      </c>
      <c r="C68">
        <f>_three_bathroom[[#This Row],[fps]]</f>
        <v>975.61</v>
      </c>
    </row>
    <row r="69" spans="1:3" x14ac:dyDescent="0.25">
      <c r="A69">
        <v>68</v>
      </c>
      <c r="B69">
        <f>_babylon_bathroom[[#This Row],[fps]]</f>
        <v>945</v>
      </c>
      <c r="C69">
        <f>_three_bathroom[[#This Row],[fps]]</f>
        <v>993.9</v>
      </c>
    </row>
    <row r="70" spans="1:3" x14ac:dyDescent="0.25">
      <c r="A70">
        <v>69</v>
      </c>
      <c r="B70">
        <f>_babylon_bathroom[[#This Row],[fps]]</f>
        <v>926.72</v>
      </c>
      <c r="C70">
        <f>_three_bathroom[[#This Row],[fps]]</f>
        <v>948.15</v>
      </c>
    </row>
    <row r="71" spans="1:3" x14ac:dyDescent="0.25">
      <c r="A71">
        <v>70</v>
      </c>
      <c r="B71">
        <f>_babylon_bathroom[[#This Row],[fps]]</f>
        <v>934</v>
      </c>
      <c r="C71">
        <f>_three_bathroom[[#This Row],[fps]]</f>
        <v>998.2</v>
      </c>
    </row>
    <row r="72" spans="1:3" x14ac:dyDescent="0.25">
      <c r="A72">
        <v>71</v>
      </c>
      <c r="B72">
        <f>_babylon_bathroom[[#This Row],[fps]]</f>
        <v>945</v>
      </c>
      <c r="C72">
        <f>_three_bathroom[[#This Row],[fps]]</f>
        <v>979.31</v>
      </c>
    </row>
    <row r="73" spans="1:3" x14ac:dyDescent="0.25">
      <c r="A73">
        <v>72</v>
      </c>
      <c r="B73">
        <f>_babylon_bathroom[[#This Row],[fps]]</f>
        <v>923.63</v>
      </c>
      <c r="C73">
        <f>_three_bathroom[[#This Row],[fps]]</f>
        <v>995</v>
      </c>
    </row>
    <row r="74" spans="1:3" x14ac:dyDescent="0.25">
      <c r="A74">
        <v>73</v>
      </c>
      <c r="B74">
        <f>_babylon_bathroom[[#This Row],[fps]]</f>
        <v>953.33</v>
      </c>
      <c r="C74">
        <f>_three_bathroom[[#This Row],[fps]]</f>
        <v>989.6</v>
      </c>
    </row>
    <row r="75" spans="1:3" x14ac:dyDescent="0.25">
      <c r="A75">
        <v>74</v>
      </c>
      <c r="B75">
        <f>_babylon_bathroom[[#This Row],[fps]]</f>
        <v>939.44</v>
      </c>
      <c r="C75">
        <f>_three_bathroom[[#This Row],[fps]]</f>
        <v>984</v>
      </c>
    </row>
    <row r="76" spans="1:3" x14ac:dyDescent="0.25">
      <c r="A76">
        <v>75</v>
      </c>
      <c r="B76">
        <f>_babylon_bathroom[[#This Row],[fps]]</f>
        <v>937</v>
      </c>
      <c r="C76">
        <f>_three_bathroom[[#This Row],[fps]]</f>
        <v>997.3</v>
      </c>
    </row>
    <row r="77" spans="1:3" x14ac:dyDescent="0.25">
      <c r="A77">
        <v>76</v>
      </c>
      <c r="B77">
        <f>_babylon_bathroom[[#This Row],[fps]]</f>
        <v>941.34</v>
      </c>
      <c r="C77">
        <f>_three_bathroom[[#This Row],[fps]]</f>
        <v>969</v>
      </c>
    </row>
    <row r="78" spans="1:3" x14ac:dyDescent="0.25">
      <c r="A78">
        <v>77</v>
      </c>
      <c r="B78">
        <f>_babylon_bathroom[[#This Row],[fps]]</f>
        <v>949.43</v>
      </c>
      <c r="C78">
        <f>_three_bathroom[[#This Row],[fps]]</f>
        <v>999.9</v>
      </c>
    </row>
    <row r="79" spans="1:3" x14ac:dyDescent="0.25">
      <c r="A79">
        <v>78</v>
      </c>
      <c r="B79">
        <f>_babylon_bathroom[[#This Row],[fps]]</f>
        <v>946.15</v>
      </c>
      <c r="C79">
        <f>_three_bathroom[[#This Row],[fps]]</f>
        <v>971.61</v>
      </c>
    </row>
    <row r="80" spans="1:3" x14ac:dyDescent="0.25">
      <c r="A80">
        <v>79</v>
      </c>
      <c r="B80">
        <f>_babylon_bathroom[[#This Row],[fps]]</f>
        <v>950.14</v>
      </c>
      <c r="C80">
        <f>_three_bathroom[[#This Row],[fps]]</f>
        <v>982</v>
      </c>
    </row>
    <row r="81" spans="1:3" x14ac:dyDescent="0.25">
      <c r="A81">
        <v>80</v>
      </c>
      <c r="B81">
        <f>_babylon_bathroom[[#This Row],[fps]]</f>
        <v>945.24</v>
      </c>
      <c r="C81">
        <f>_three_bathroom[[#This Row],[fps]]</f>
        <v>981.9</v>
      </c>
    </row>
    <row r="82" spans="1:3" x14ac:dyDescent="0.25">
      <c r="A82">
        <v>81</v>
      </c>
      <c r="B82">
        <f>_babylon_bathroom[[#This Row],[fps]]</f>
        <v>937.25</v>
      </c>
      <c r="C82">
        <f>_three_bathroom[[#This Row],[fps]]</f>
        <v>971</v>
      </c>
    </row>
    <row r="83" spans="1:3" x14ac:dyDescent="0.25">
      <c r="A83">
        <v>82</v>
      </c>
      <c r="B83">
        <f>_babylon_bathroom[[#This Row],[fps]]</f>
        <v>948.24</v>
      </c>
      <c r="C83">
        <f>_three_bathroom[[#This Row],[fps]]</f>
        <v>994.4</v>
      </c>
    </row>
    <row r="84" spans="1:3" x14ac:dyDescent="0.25">
      <c r="A84">
        <v>83</v>
      </c>
      <c r="B84">
        <f>_babylon_bathroom[[#This Row],[fps]]</f>
        <v>946.53</v>
      </c>
      <c r="C84">
        <f>_three_bathroom[[#This Row],[fps]]</f>
        <v>976</v>
      </c>
    </row>
    <row r="85" spans="1:3" x14ac:dyDescent="0.25">
      <c r="A85">
        <v>84</v>
      </c>
      <c r="B85">
        <f>_babylon_bathroom[[#This Row],[fps]]</f>
        <v>943.81</v>
      </c>
      <c r="C85">
        <f>_three_bathroom[[#This Row],[fps]]</f>
        <v>990</v>
      </c>
    </row>
    <row r="86" spans="1:3" x14ac:dyDescent="0.25">
      <c r="A86">
        <v>85</v>
      </c>
      <c r="B86">
        <f>_babylon_bathroom[[#This Row],[fps]]</f>
        <v>935.78</v>
      </c>
      <c r="C86">
        <f>_three_bathroom[[#This Row],[fps]]</f>
        <v>974.51</v>
      </c>
    </row>
    <row r="87" spans="1:3" x14ac:dyDescent="0.25">
      <c r="A87">
        <v>86</v>
      </c>
      <c r="B87">
        <f>_babylon_bathroom[[#This Row],[fps]]</f>
        <v>941.34</v>
      </c>
      <c r="C87">
        <f>_three_bathroom[[#This Row],[fps]]</f>
        <v>1005</v>
      </c>
    </row>
    <row r="88" spans="1:3" x14ac:dyDescent="0.25">
      <c r="A88">
        <v>87</v>
      </c>
      <c r="B88">
        <f>_babylon_bathroom[[#This Row],[fps]]</f>
        <v>954</v>
      </c>
      <c r="C88">
        <f>_three_bathroom[[#This Row],[fps]]</f>
        <v>984.41</v>
      </c>
    </row>
    <row r="89" spans="1:3" x14ac:dyDescent="0.25">
      <c r="A89">
        <v>88</v>
      </c>
      <c r="B89">
        <f>_babylon_bathroom[[#This Row],[fps]]</f>
        <v>957.52</v>
      </c>
      <c r="C89">
        <f>_three_bathroom[[#This Row],[fps]]</f>
        <v>984.11</v>
      </c>
    </row>
    <row r="90" spans="1:3" x14ac:dyDescent="0.25">
      <c r="A90">
        <v>89</v>
      </c>
      <c r="B90">
        <f>_babylon_bathroom[[#This Row],[fps]]</f>
        <v>945.91</v>
      </c>
      <c r="C90">
        <f>_three_bathroom[[#This Row],[fps]]</f>
        <v>984.11</v>
      </c>
    </row>
    <row r="91" spans="1:3" x14ac:dyDescent="0.25">
      <c r="A91">
        <v>90</v>
      </c>
      <c r="B91">
        <f>_babylon_bathroom[[#This Row],[fps]]</f>
        <v>949.15</v>
      </c>
      <c r="C91">
        <f>_three_bathroom[[#This Row],[fps]]</f>
        <v>978.41</v>
      </c>
    </row>
    <row r="92" spans="1:3" x14ac:dyDescent="0.25">
      <c r="A92">
        <v>91</v>
      </c>
      <c r="B92">
        <f>_babylon_bathroom[[#This Row],[fps]]</f>
        <v>948.05</v>
      </c>
      <c r="C92">
        <f>_three_bathroom[[#This Row],[fps]]</f>
        <v>999.8</v>
      </c>
    </row>
    <row r="93" spans="1:3" x14ac:dyDescent="0.25">
      <c r="A93">
        <v>92</v>
      </c>
      <c r="B93">
        <f>_babylon_bathroom[[#This Row],[fps]]</f>
        <v>946.43</v>
      </c>
      <c r="C93">
        <f>_three_bathroom[[#This Row],[fps]]</f>
        <v>889.91</v>
      </c>
    </row>
    <row r="94" spans="1:3" x14ac:dyDescent="0.25">
      <c r="A94">
        <v>93</v>
      </c>
      <c r="B94">
        <f>_babylon_bathroom[[#This Row],[fps]]</f>
        <v>945.72</v>
      </c>
      <c r="C94">
        <f>_three_bathroom[[#This Row],[fps]]</f>
        <v>994.4</v>
      </c>
    </row>
    <row r="95" spans="1:3" x14ac:dyDescent="0.25">
      <c r="A95">
        <v>94</v>
      </c>
      <c r="B95">
        <f>_babylon_bathroom[[#This Row],[fps]]</f>
        <v>950.43</v>
      </c>
      <c r="C95">
        <f>_three_bathroom[[#This Row],[fps]]</f>
        <v>972.51</v>
      </c>
    </row>
    <row r="96" spans="1:3" x14ac:dyDescent="0.25">
      <c r="A96">
        <v>95</v>
      </c>
      <c r="B96">
        <f>_babylon_bathroom[[#This Row],[fps]]</f>
        <v>926.26</v>
      </c>
      <c r="C96">
        <f>_three_bathroom[[#This Row],[fps]]</f>
        <v>992.7</v>
      </c>
    </row>
    <row r="97" spans="1:3" x14ac:dyDescent="0.25">
      <c r="A97">
        <v>96</v>
      </c>
      <c r="B97">
        <f>_babylon_bathroom[[#This Row],[fps]]</f>
        <v>950.81</v>
      </c>
      <c r="C97">
        <f>_three_bathroom[[#This Row],[fps]]</f>
        <v>979.61</v>
      </c>
    </row>
    <row r="98" spans="1:3" x14ac:dyDescent="0.25">
      <c r="A98">
        <v>97</v>
      </c>
      <c r="B98">
        <f>_babylon_bathroom[[#This Row],[fps]]</f>
        <v>941.91</v>
      </c>
      <c r="C98">
        <f>_three_bathroom[[#This Row],[fps]]</f>
        <v>980.22</v>
      </c>
    </row>
    <row r="99" spans="1:3" x14ac:dyDescent="0.25">
      <c r="A99">
        <v>98</v>
      </c>
      <c r="B99">
        <f>_babylon_bathroom[[#This Row],[fps]]</f>
        <v>952.62</v>
      </c>
      <c r="C99">
        <f>_three_bathroom[[#This Row],[fps]]</f>
        <v>986.82</v>
      </c>
    </row>
    <row r="100" spans="1:3" x14ac:dyDescent="0.25">
      <c r="A100">
        <v>99</v>
      </c>
      <c r="B100">
        <f>_babylon_bathroom[[#This Row],[fps]]</f>
        <v>928.54</v>
      </c>
      <c r="C100">
        <f>_three_bathroom[[#This Row],[fps]]</f>
        <v>964.55</v>
      </c>
    </row>
    <row r="101" spans="1:3" x14ac:dyDescent="0.25">
      <c r="A101">
        <v>100</v>
      </c>
      <c r="B101">
        <f>_babylon_bathroom[[#This Row],[fps]]</f>
        <v>946.91</v>
      </c>
      <c r="C101">
        <f>_three_bathroom[[#This Row],[fps]]</f>
        <v>990.31</v>
      </c>
    </row>
    <row r="102" spans="1:3" x14ac:dyDescent="0.25">
      <c r="A102">
        <v>101</v>
      </c>
      <c r="B102">
        <f>_babylon_bathroom[[#This Row],[fps]]</f>
        <v>935.25</v>
      </c>
      <c r="C102">
        <f>_three_bathroom[[#This Row],[fps]]</f>
        <v>975.73</v>
      </c>
    </row>
    <row r="103" spans="1:3" x14ac:dyDescent="0.25">
      <c r="A103">
        <v>102</v>
      </c>
      <c r="B103">
        <f>_babylon_bathroom[[#This Row],[fps]]</f>
        <v>949.72</v>
      </c>
      <c r="C103">
        <f>_three_bathroom[[#This Row],[fps]]</f>
        <v>997.7</v>
      </c>
    </row>
    <row r="104" spans="1:3" x14ac:dyDescent="0.25">
      <c r="A104">
        <v>103</v>
      </c>
      <c r="B104">
        <f>_babylon_bathroom[[#This Row],[fps]]</f>
        <v>945.05</v>
      </c>
      <c r="C104">
        <f>_three_bathroom[[#This Row],[fps]]</f>
        <v>981.12</v>
      </c>
    </row>
    <row r="105" spans="1:3" x14ac:dyDescent="0.25">
      <c r="A105">
        <v>104</v>
      </c>
      <c r="B105">
        <f>_babylon_bathroom[[#This Row],[fps]]</f>
        <v>952.81</v>
      </c>
      <c r="C105">
        <f>_three_bathroom[[#This Row],[fps]]</f>
        <v>996.7</v>
      </c>
    </row>
    <row r="106" spans="1:3" x14ac:dyDescent="0.25">
      <c r="A106">
        <v>105</v>
      </c>
      <c r="B106">
        <f>_babylon_bathroom[[#This Row],[fps]]</f>
        <v>931.35</v>
      </c>
      <c r="C106">
        <f>_three_bathroom[[#This Row],[fps]]</f>
        <v>985.31</v>
      </c>
    </row>
    <row r="107" spans="1:3" x14ac:dyDescent="0.25">
      <c r="A107">
        <v>106</v>
      </c>
      <c r="B107">
        <f>_babylon_bathroom[[#This Row],[fps]]</f>
        <v>959.52</v>
      </c>
      <c r="C107">
        <f>_three_bathroom[[#This Row],[fps]]</f>
        <v>982.71</v>
      </c>
    </row>
    <row r="108" spans="1:3" x14ac:dyDescent="0.25">
      <c r="A108">
        <v>107</v>
      </c>
      <c r="B108">
        <f>_babylon_bathroom[[#This Row],[fps]]</f>
        <v>939.72</v>
      </c>
      <c r="C108">
        <f>_three_bathroom[[#This Row],[fps]]</f>
        <v>998</v>
      </c>
    </row>
    <row r="109" spans="1:3" x14ac:dyDescent="0.25">
      <c r="A109">
        <v>108</v>
      </c>
      <c r="B109">
        <f>_babylon_bathroom[[#This Row],[fps]]</f>
        <v>956.14</v>
      </c>
      <c r="C109">
        <f>_three_bathroom[[#This Row],[fps]]</f>
        <v>972.61</v>
      </c>
    </row>
    <row r="110" spans="1:3" x14ac:dyDescent="0.25">
      <c r="A110">
        <v>109</v>
      </c>
      <c r="B110">
        <f>_babylon_bathroom[[#This Row],[fps]]</f>
        <v>946.72</v>
      </c>
      <c r="C110">
        <f>_three_bathroom[[#This Row],[fps]]</f>
        <v>997.6</v>
      </c>
    </row>
    <row r="111" spans="1:3" x14ac:dyDescent="0.25">
      <c r="A111">
        <v>110</v>
      </c>
      <c r="B111">
        <f>_babylon_bathroom[[#This Row],[fps]]</f>
        <v>960.62</v>
      </c>
      <c r="C111">
        <f>_three_bathroom[[#This Row],[fps]]</f>
        <v>965.61</v>
      </c>
    </row>
    <row r="112" spans="1:3" x14ac:dyDescent="0.25">
      <c r="A112">
        <v>111</v>
      </c>
      <c r="B112">
        <f>_babylon_bathroom[[#This Row],[fps]]</f>
        <v>941.44</v>
      </c>
      <c r="C112">
        <f>_three_bathroom[[#This Row],[fps]]</f>
        <v>995.6</v>
      </c>
    </row>
    <row r="113" spans="1:3" x14ac:dyDescent="0.25">
      <c r="A113">
        <v>112</v>
      </c>
      <c r="B113">
        <f>_babylon_bathroom[[#This Row],[fps]]</f>
        <v>957.62</v>
      </c>
      <c r="C113">
        <f>_three_bathroom[[#This Row],[fps]]</f>
        <v>987.6</v>
      </c>
    </row>
    <row r="114" spans="1:3" x14ac:dyDescent="0.25">
      <c r="A114">
        <v>113</v>
      </c>
      <c r="B114">
        <f>_babylon_bathroom[[#This Row],[fps]]</f>
        <v>933.16</v>
      </c>
      <c r="C114">
        <f>_three_bathroom[[#This Row],[fps]]</f>
        <v>984.51</v>
      </c>
    </row>
    <row r="115" spans="1:3" x14ac:dyDescent="0.25">
      <c r="A115">
        <v>114</v>
      </c>
      <c r="B115">
        <f>_babylon_bathroom[[#This Row],[fps]]</f>
        <v>960.81</v>
      </c>
      <c r="C115">
        <f>_three_bathroom[[#This Row],[fps]]</f>
        <v>993.7</v>
      </c>
    </row>
    <row r="116" spans="1:3" x14ac:dyDescent="0.25">
      <c r="A116">
        <v>115</v>
      </c>
      <c r="B116">
        <f>_babylon_bathroom[[#This Row],[fps]]</f>
        <v>921.72</v>
      </c>
      <c r="C116">
        <f>_three_bathroom[[#This Row],[fps]]</f>
        <v>975.32</v>
      </c>
    </row>
    <row r="117" spans="1:3" x14ac:dyDescent="0.25">
      <c r="A117">
        <v>116</v>
      </c>
      <c r="B117">
        <f>_babylon_bathroom[[#This Row],[fps]]</f>
        <v>953.33</v>
      </c>
      <c r="C117">
        <f>_three_bathroom[[#This Row],[fps]]</f>
        <v>998.7</v>
      </c>
    </row>
    <row r="118" spans="1:3" x14ac:dyDescent="0.25">
      <c r="A118">
        <v>117</v>
      </c>
      <c r="B118">
        <f>_babylon_bathroom[[#This Row],[fps]]</f>
        <v>941.44</v>
      </c>
      <c r="C118">
        <f>_three_bathroom[[#This Row],[fps]]</f>
        <v>971.42</v>
      </c>
    </row>
    <row r="119" spans="1:3" x14ac:dyDescent="0.25">
      <c r="A119">
        <v>118</v>
      </c>
      <c r="B119">
        <f>_babylon_bathroom[[#This Row],[fps]]</f>
        <v>950.9</v>
      </c>
      <c r="C119">
        <f>_three_bathroom[[#This Row],[fps]]</f>
        <v>993.11</v>
      </c>
    </row>
    <row r="120" spans="1:3" x14ac:dyDescent="0.25">
      <c r="A120">
        <v>119</v>
      </c>
      <c r="B120">
        <f>_babylon_bathroom[[#This Row],[fps]]</f>
        <v>937.25</v>
      </c>
      <c r="C120">
        <f>_three_bathroom[[#This Row],[fps]]</f>
        <v>987.51</v>
      </c>
    </row>
    <row r="121" spans="1:3" x14ac:dyDescent="0.25">
      <c r="A121">
        <v>120</v>
      </c>
      <c r="B121">
        <f>_babylon_bathroom[[#This Row],[fps]]</f>
        <v>956.43</v>
      </c>
      <c r="C121">
        <f>_three_bathroom[[#This Row],[fps]]</f>
        <v>966.03</v>
      </c>
    </row>
    <row r="122" spans="1:3" x14ac:dyDescent="0.25">
      <c r="A122">
        <v>121</v>
      </c>
      <c r="B122">
        <f>_babylon_bathroom[[#This Row],[fps]]</f>
        <v>940.62</v>
      </c>
      <c r="C122">
        <f>_three_bathroom[[#This Row],[fps]]</f>
        <v>993.9</v>
      </c>
    </row>
    <row r="123" spans="1:3" x14ac:dyDescent="0.25">
      <c r="A123">
        <v>122</v>
      </c>
      <c r="B123">
        <f>_babylon_bathroom[[#This Row],[fps]]</f>
        <v>957.95</v>
      </c>
      <c r="C123">
        <f>_three_bathroom[[#This Row],[fps]]</f>
        <v>972.9</v>
      </c>
    </row>
    <row r="124" spans="1:3" x14ac:dyDescent="0.25">
      <c r="A124">
        <v>123</v>
      </c>
      <c r="B124">
        <f>_babylon_bathroom[[#This Row],[fps]]</f>
        <v>937.91</v>
      </c>
      <c r="C124">
        <f>_three_bathroom[[#This Row],[fps]]</f>
        <v>996.7</v>
      </c>
    </row>
    <row r="125" spans="1:3" x14ac:dyDescent="0.25">
      <c r="A125">
        <v>124</v>
      </c>
      <c r="B125">
        <f>_babylon_bathroom[[#This Row],[fps]]</f>
        <v>953.24</v>
      </c>
      <c r="C125">
        <f>_three_bathroom[[#This Row],[fps]]</f>
        <v>975.22</v>
      </c>
    </row>
    <row r="126" spans="1:3" x14ac:dyDescent="0.25">
      <c r="A126">
        <v>125</v>
      </c>
      <c r="B126">
        <f>_babylon_bathroom[[#This Row],[fps]]</f>
        <v>931</v>
      </c>
      <c r="C126">
        <f>_three_bathroom[[#This Row],[fps]]</f>
        <v>998.6</v>
      </c>
    </row>
    <row r="127" spans="1:3" x14ac:dyDescent="0.25">
      <c r="A127">
        <v>126</v>
      </c>
      <c r="B127">
        <f>_babylon_bathroom[[#This Row],[fps]]</f>
        <v>966.81</v>
      </c>
      <c r="C127">
        <f>_three_bathroom[[#This Row],[fps]]</f>
        <v>984.31</v>
      </c>
    </row>
    <row r="128" spans="1:3" x14ac:dyDescent="0.25">
      <c r="A128">
        <v>127</v>
      </c>
      <c r="B128">
        <f>_babylon_bathroom[[#This Row],[fps]]</f>
        <v>937.97</v>
      </c>
      <c r="C128">
        <f>_three_bathroom[[#This Row],[fps]]</f>
        <v>984.9</v>
      </c>
    </row>
    <row r="129" spans="1:3" x14ac:dyDescent="0.25">
      <c r="A129">
        <v>128</v>
      </c>
      <c r="B129">
        <f>_babylon_bathroom[[#This Row],[fps]]</f>
        <v>953.95</v>
      </c>
      <c r="C129">
        <f>_three_bathroom[[#This Row],[fps]]</f>
        <v>992.4</v>
      </c>
    </row>
    <row r="130" spans="1:3" x14ac:dyDescent="0.25">
      <c r="A130">
        <v>129</v>
      </c>
      <c r="B130">
        <f>_babylon_bathroom[[#This Row],[fps]]</f>
        <v>939.44</v>
      </c>
      <c r="C130">
        <f>_three_bathroom[[#This Row],[fps]]</f>
        <v>963.33</v>
      </c>
    </row>
    <row r="131" spans="1:3" x14ac:dyDescent="0.25">
      <c r="A131">
        <v>130</v>
      </c>
      <c r="B131">
        <f>_babylon_bathroom[[#This Row],[fps]]</f>
        <v>955</v>
      </c>
      <c r="C131">
        <f>_three_bathroom[[#This Row],[fps]]</f>
        <v>993.4</v>
      </c>
    </row>
    <row r="132" spans="1:3" x14ac:dyDescent="0.25">
      <c r="A132">
        <v>131</v>
      </c>
      <c r="B132">
        <f>_babylon_bathroom[[#This Row],[fps]]</f>
        <v>930.72</v>
      </c>
      <c r="C132">
        <f>_three_bathroom[[#This Row],[fps]]</f>
        <v>978.71</v>
      </c>
    </row>
    <row r="133" spans="1:3" x14ac:dyDescent="0.25">
      <c r="A133">
        <v>132</v>
      </c>
      <c r="B133">
        <f>_babylon_bathroom[[#This Row],[fps]]</f>
        <v>954.05</v>
      </c>
      <c r="C133">
        <f>_three_bathroom[[#This Row],[fps]]</f>
        <v>992.4</v>
      </c>
    </row>
    <row r="134" spans="1:3" x14ac:dyDescent="0.25">
      <c r="A134">
        <v>133</v>
      </c>
      <c r="B134">
        <f>_babylon_bathroom[[#This Row],[fps]]</f>
        <v>944.77</v>
      </c>
      <c r="C134">
        <f>_three_bathroom[[#This Row],[fps]]</f>
        <v>982.8</v>
      </c>
    </row>
    <row r="135" spans="1:3" x14ac:dyDescent="0.25">
      <c r="A135">
        <v>134</v>
      </c>
      <c r="B135">
        <f>_babylon_bathroom[[#This Row],[fps]]</f>
        <v>959.56</v>
      </c>
      <c r="C135">
        <f>_three_bathroom[[#This Row],[fps]]</f>
        <v>992.7</v>
      </c>
    </row>
    <row r="136" spans="1:3" x14ac:dyDescent="0.25">
      <c r="A136">
        <v>135</v>
      </c>
      <c r="B136">
        <f>_babylon_bathroom[[#This Row],[fps]]</f>
        <v>926.44</v>
      </c>
      <c r="C136">
        <f>_three_bathroom[[#This Row],[fps]]</f>
        <v>995.2</v>
      </c>
    </row>
    <row r="137" spans="1:3" x14ac:dyDescent="0.25">
      <c r="A137">
        <v>136</v>
      </c>
      <c r="B137">
        <f>_babylon_bathroom[[#This Row],[fps]]</f>
        <v>947.91</v>
      </c>
      <c r="C137">
        <f>_three_bathroom[[#This Row],[fps]]</f>
        <v>972.51</v>
      </c>
    </row>
    <row r="138" spans="1:3" x14ac:dyDescent="0.25">
      <c r="A138">
        <v>137</v>
      </c>
      <c r="B138">
        <f>_babylon_bathroom[[#This Row],[fps]]</f>
        <v>940.96</v>
      </c>
      <c r="C138">
        <f>_three_bathroom[[#This Row],[fps]]</f>
        <v>997.7</v>
      </c>
    </row>
    <row r="139" spans="1:3" x14ac:dyDescent="0.25">
      <c r="A139">
        <v>138</v>
      </c>
      <c r="B139">
        <f>_babylon_bathroom[[#This Row],[fps]]</f>
        <v>957.71</v>
      </c>
      <c r="C139">
        <f>_three_bathroom[[#This Row],[fps]]</f>
        <v>973</v>
      </c>
    </row>
    <row r="140" spans="1:3" x14ac:dyDescent="0.25">
      <c r="A140">
        <v>139</v>
      </c>
      <c r="B140">
        <f>_babylon_bathroom[[#This Row],[fps]]</f>
        <v>944.91</v>
      </c>
      <c r="C140">
        <f>_three_bathroom[[#This Row],[fps]]</f>
        <v>999</v>
      </c>
    </row>
    <row r="141" spans="1:3" x14ac:dyDescent="0.25">
      <c r="A141">
        <v>140</v>
      </c>
      <c r="B141">
        <f>_babylon_bathroom[[#This Row],[fps]]</f>
        <v>952.71</v>
      </c>
      <c r="C141">
        <f>_three_bathroom[[#This Row],[fps]]</f>
        <v>965.9</v>
      </c>
    </row>
    <row r="142" spans="1:3" x14ac:dyDescent="0.25">
      <c r="A142">
        <v>141</v>
      </c>
      <c r="B142">
        <f>_babylon_bathroom[[#This Row],[fps]]</f>
        <v>937.72</v>
      </c>
      <c r="C142">
        <f>_three_bathroom[[#This Row],[fps]]</f>
        <v>992</v>
      </c>
    </row>
    <row r="143" spans="1:3" x14ac:dyDescent="0.25">
      <c r="A143">
        <v>142</v>
      </c>
      <c r="B143">
        <f>_babylon_bathroom[[#This Row],[fps]]</f>
        <v>958.23</v>
      </c>
      <c r="C143">
        <f>_three_bathroom[[#This Row],[fps]]</f>
        <v>992.9</v>
      </c>
    </row>
    <row r="144" spans="1:3" x14ac:dyDescent="0.25">
      <c r="A144">
        <v>143</v>
      </c>
      <c r="B144">
        <f>_babylon_bathroom[[#This Row],[fps]]</f>
        <v>938.44</v>
      </c>
      <c r="C144">
        <f>_three_bathroom[[#This Row],[fps]]</f>
        <v>976.71</v>
      </c>
    </row>
    <row r="145" spans="1:3" x14ac:dyDescent="0.25">
      <c r="A145">
        <v>144</v>
      </c>
      <c r="B145">
        <f>_babylon_bathroom[[#This Row],[fps]]</f>
        <v>951.43</v>
      </c>
      <c r="C145">
        <f>_three_bathroom[[#This Row],[fps]]</f>
        <v>992</v>
      </c>
    </row>
    <row r="146" spans="1:3" x14ac:dyDescent="0.25">
      <c r="A146">
        <v>145</v>
      </c>
      <c r="B146">
        <f>_babylon_bathroom[[#This Row],[fps]]</f>
        <v>928.35</v>
      </c>
      <c r="C146">
        <f>_three_bathroom[[#This Row],[fps]]</f>
        <v>975.71</v>
      </c>
    </row>
    <row r="147" spans="1:3" x14ac:dyDescent="0.25">
      <c r="A147">
        <v>146</v>
      </c>
      <c r="B147">
        <f>_babylon_bathroom[[#This Row],[fps]]</f>
        <v>942.53</v>
      </c>
      <c r="C147">
        <f>_three_bathroom[[#This Row],[fps]]</f>
        <v>1001.2</v>
      </c>
    </row>
    <row r="148" spans="1:3" x14ac:dyDescent="0.25">
      <c r="A148">
        <v>147</v>
      </c>
      <c r="B148">
        <f>_babylon_bathroom[[#This Row],[fps]]</f>
        <v>940.34</v>
      </c>
      <c r="C148">
        <f>_three_bathroom[[#This Row],[fps]]</f>
        <v>979.51</v>
      </c>
    </row>
    <row r="149" spans="1:3" x14ac:dyDescent="0.25">
      <c r="A149">
        <v>148</v>
      </c>
      <c r="B149">
        <f>_babylon_bathroom[[#This Row],[fps]]</f>
        <v>964</v>
      </c>
      <c r="C149">
        <f>_three_bathroom[[#This Row],[fps]]</f>
        <v>994.8</v>
      </c>
    </row>
    <row r="150" spans="1:3" x14ac:dyDescent="0.25">
      <c r="A150">
        <v>149</v>
      </c>
      <c r="B150">
        <f>_babylon_bathroom[[#This Row],[fps]]</f>
        <v>945.62</v>
      </c>
      <c r="C150">
        <f>_three_bathroom[[#This Row],[fps]]</f>
        <v>990.5</v>
      </c>
    </row>
    <row r="151" spans="1:3" x14ac:dyDescent="0.25">
      <c r="A151">
        <v>150</v>
      </c>
      <c r="B151">
        <f>_babylon_bathroom[[#This Row],[fps]]</f>
        <v>955.43</v>
      </c>
      <c r="C151">
        <f>_three_bathroom[[#This Row],[fps]]</f>
        <v>960.62</v>
      </c>
    </row>
    <row r="152" spans="1:3" x14ac:dyDescent="0.25">
      <c r="A152">
        <v>151</v>
      </c>
      <c r="B152">
        <f>_babylon_bathroom[[#This Row],[fps]]</f>
        <v>938.62</v>
      </c>
      <c r="C152">
        <f>_three_bathroom[[#This Row],[fps]]</f>
        <v>1004.1</v>
      </c>
    </row>
    <row r="153" spans="1:3" x14ac:dyDescent="0.25">
      <c r="A153">
        <v>152</v>
      </c>
      <c r="B153">
        <f>_babylon_bathroom[[#This Row],[fps]]</f>
        <v>950</v>
      </c>
      <c r="C153">
        <f>_three_bathroom[[#This Row],[fps]]</f>
        <v>968.23</v>
      </c>
    </row>
    <row r="154" spans="1:3" x14ac:dyDescent="0.25">
      <c r="A154">
        <v>153</v>
      </c>
      <c r="B154">
        <f>_babylon_bathroom[[#This Row],[fps]]</f>
        <v>941.81</v>
      </c>
      <c r="C154">
        <f>_three_bathroom[[#This Row],[fps]]</f>
        <v>982.41</v>
      </c>
    </row>
    <row r="155" spans="1:3" x14ac:dyDescent="0.25">
      <c r="A155">
        <v>154</v>
      </c>
      <c r="B155">
        <f>_babylon_bathroom[[#This Row],[fps]]</f>
        <v>946.53</v>
      </c>
      <c r="C155">
        <f>_three_bathroom[[#This Row],[fps]]</f>
        <v>965.32</v>
      </c>
    </row>
    <row r="156" spans="1:3" x14ac:dyDescent="0.25">
      <c r="A156">
        <v>155</v>
      </c>
      <c r="B156">
        <f>_babylon_bathroom[[#This Row],[fps]]</f>
        <v>919</v>
      </c>
      <c r="C156">
        <f>_three_bathroom[[#This Row],[fps]]</f>
        <v>987.51</v>
      </c>
    </row>
    <row r="157" spans="1:3" x14ac:dyDescent="0.25">
      <c r="A157">
        <v>156</v>
      </c>
      <c r="B157">
        <f>_babylon_bathroom[[#This Row],[fps]]</f>
        <v>948.91</v>
      </c>
      <c r="C157">
        <f>_three_bathroom[[#This Row],[fps]]</f>
        <v>984.41</v>
      </c>
    </row>
    <row r="158" spans="1:3" x14ac:dyDescent="0.25">
      <c r="A158">
        <v>157</v>
      </c>
      <c r="B158">
        <f>_babylon_bathroom[[#This Row],[fps]]</f>
        <v>938.81</v>
      </c>
      <c r="C158">
        <f>_three_bathroom[[#This Row],[fps]]</f>
        <v>976.51</v>
      </c>
    </row>
    <row r="159" spans="1:3" x14ac:dyDescent="0.25">
      <c r="A159">
        <v>158</v>
      </c>
      <c r="B159">
        <f>_babylon_bathroom[[#This Row],[fps]]</f>
        <v>946.81</v>
      </c>
      <c r="C159">
        <f>_three_bathroom[[#This Row],[fps]]</f>
        <v>993.4</v>
      </c>
    </row>
    <row r="160" spans="1:3" x14ac:dyDescent="0.25">
      <c r="A160">
        <v>159</v>
      </c>
      <c r="B160">
        <f>_babylon_bathroom[[#This Row],[fps]]</f>
        <v>944.91</v>
      </c>
      <c r="C160">
        <f>_three_bathroom[[#This Row],[fps]]</f>
        <v>968.52</v>
      </c>
    </row>
    <row r="161" spans="1:3" x14ac:dyDescent="0.25">
      <c r="A161">
        <v>160</v>
      </c>
      <c r="B161">
        <f>_babylon_bathroom[[#This Row],[fps]]</f>
        <v>949</v>
      </c>
      <c r="C161">
        <f>_three_bathroom[[#This Row],[fps]]</f>
        <v>991.9</v>
      </c>
    </row>
    <row r="162" spans="1:3" x14ac:dyDescent="0.25">
      <c r="A162">
        <v>161</v>
      </c>
      <c r="B162">
        <f>_babylon_bathroom[[#This Row],[fps]]</f>
        <v>942</v>
      </c>
      <c r="C162">
        <f>_three_bathroom[[#This Row],[fps]]</f>
        <v>975.9</v>
      </c>
    </row>
    <row r="163" spans="1:3" x14ac:dyDescent="0.25">
      <c r="A163">
        <v>162</v>
      </c>
      <c r="B163">
        <f>_babylon_bathroom[[#This Row],[fps]]</f>
        <v>952.81</v>
      </c>
      <c r="C163">
        <f>_three_bathroom[[#This Row],[fps]]</f>
        <v>996.9</v>
      </c>
    </row>
    <row r="164" spans="1:3" x14ac:dyDescent="0.25">
      <c r="A164">
        <v>163</v>
      </c>
      <c r="B164">
        <f>_babylon_bathroom[[#This Row],[fps]]</f>
        <v>943.91</v>
      </c>
      <c r="C164">
        <f>_three_bathroom[[#This Row],[fps]]</f>
        <v>984.51</v>
      </c>
    </row>
    <row r="165" spans="1:3" x14ac:dyDescent="0.25">
      <c r="A165">
        <v>164</v>
      </c>
      <c r="B165">
        <f>_babylon_bathroom[[#This Row],[fps]]</f>
        <v>945</v>
      </c>
      <c r="C165">
        <f>_three_bathroom[[#This Row],[fps]]</f>
        <v>986.7</v>
      </c>
    </row>
    <row r="166" spans="1:3" x14ac:dyDescent="0.25">
      <c r="A166">
        <v>165</v>
      </c>
      <c r="B166">
        <f>_babylon_bathroom[[#This Row],[fps]]</f>
        <v>935</v>
      </c>
      <c r="C166">
        <f>_three_bathroom[[#This Row],[fps]]</f>
        <v>997.4</v>
      </c>
    </row>
    <row r="167" spans="1:3" x14ac:dyDescent="0.25">
      <c r="A167">
        <v>166</v>
      </c>
      <c r="B167">
        <f>_babylon_bathroom[[#This Row],[fps]]</f>
        <v>946.3</v>
      </c>
      <c r="C167">
        <f>_three_bathroom[[#This Row],[fps]]</f>
        <v>978.32</v>
      </c>
    </row>
    <row r="168" spans="1:3" x14ac:dyDescent="0.25">
      <c r="A168">
        <v>167</v>
      </c>
      <c r="B168">
        <f>_babylon_bathroom[[#This Row],[fps]]</f>
        <v>946.15</v>
      </c>
      <c r="C168">
        <f>_three_bathroom[[#This Row],[fps]]</f>
        <v>1001.5</v>
      </c>
    </row>
    <row r="169" spans="1:3" x14ac:dyDescent="0.25">
      <c r="A169">
        <v>168</v>
      </c>
      <c r="B169">
        <f>_babylon_bathroom[[#This Row],[fps]]</f>
        <v>953.52</v>
      </c>
      <c r="C169">
        <f>_three_bathroom[[#This Row],[fps]]</f>
        <v>971.61</v>
      </c>
    </row>
    <row r="170" spans="1:3" x14ac:dyDescent="0.25">
      <c r="A170">
        <v>169</v>
      </c>
      <c r="B170">
        <f>_babylon_bathroom[[#This Row],[fps]]</f>
        <v>949.72</v>
      </c>
      <c r="C170">
        <f>_three_bathroom[[#This Row],[fps]]</f>
        <v>993.8</v>
      </c>
    </row>
    <row r="171" spans="1:3" x14ac:dyDescent="0.25">
      <c r="A171">
        <v>170</v>
      </c>
      <c r="B171">
        <f>_babylon_bathroom[[#This Row],[fps]]</f>
        <v>952.9</v>
      </c>
      <c r="C171">
        <f>_three_bathroom[[#This Row],[fps]]</f>
        <v>964.42</v>
      </c>
    </row>
    <row r="172" spans="1:3" x14ac:dyDescent="0.25">
      <c r="A172">
        <v>171</v>
      </c>
      <c r="B172">
        <f>_babylon_bathroom[[#This Row],[fps]]</f>
        <v>946.43</v>
      </c>
      <c r="C172">
        <f>_three_bathroom[[#This Row],[fps]]</f>
        <v>990</v>
      </c>
    </row>
    <row r="173" spans="1:3" x14ac:dyDescent="0.25">
      <c r="A173">
        <v>172</v>
      </c>
      <c r="B173">
        <f>_babylon_bathroom[[#This Row],[fps]]</f>
        <v>945.72</v>
      </c>
      <c r="C173">
        <f>_three_bathroom[[#This Row],[fps]]</f>
        <v>992.11</v>
      </c>
    </row>
    <row r="174" spans="1:3" x14ac:dyDescent="0.25">
      <c r="A174">
        <v>173</v>
      </c>
      <c r="B174">
        <f>_babylon_bathroom[[#This Row],[fps]]</f>
        <v>938.25</v>
      </c>
      <c r="C174">
        <f>_three_bathroom[[#This Row],[fps]]</f>
        <v>977.9</v>
      </c>
    </row>
    <row r="175" spans="1:3" x14ac:dyDescent="0.25">
      <c r="A175">
        <v>174</v>
      </c>
      <c r="B175">
        <f>_babylon_bathroom[[#This Row],[fps]]</f>
        <v>946.53</v>
      </c>
      <c r="C175">
        <f>_three_bathroom[[#This Row],[fps]]</f>
        <v>1003.1</v>
      </c>
    </row>
    <row r="176" spans="1:3" x14ac:dyDescent="0.25">
      <c r="A176">
        <v>175</v>
      </c>
      <c r="B176">
        <f>_babylon_bathroom[[#This Row],[fps]]</f>
        <v>948.91</v>
      </c>
      <c r="C176">
        <f>_three_bathroom[[#This Row],[fps]]</f>
        <v>975.22</v>
      </c>
    </row>
    <row r="177" spans="1:3" x14ac:dyDescent="0.25">
      <c r="A177">
        <v>176</v>
      </c>
      <c r="B177">
        <f>_babylon_bathroom[[#This Row],[fps]]</f>
        <v>927.63</v>
      </c>
      <c r="C177">
        <f>_three_bathroom[[#This Row],[fps]]</f>
        <v>1003.3</v>
      </c>
    </row>
    <row r="178" spans="1:3" x14ac:dyDescent="0.25">
      <c r="A178">
        <v>177</v>
      </c>
      <c r="B178">
        <f>_babylon_bathroom[[#This Row],[fps]]</f>
        <v>948.53</v>
      </c>
      <c r="C178">
        <f>_three_bathroom[[#This Row],[fps]]</f>
        <v>984.8</v>
      </c>
    </row>
    <row r="179" spans="1:3" x14ac:dyDescent="0.25">
      <c r="A179">
        <v>178</v>
      </c>
      <c r="B179">
        <f>_babylon_bathroom[[#This Row],[fps]]</f>
        <v>943.62</v>
      </c>
      <c r="C179">
        <f>_three_bathroom[[#This Row],[fps]]</f>
        <v>985.61</v>
      </c>
    </row>
    <row r="180" spans="1:3" x14ac:dyDescent="0.25">
      <c r="A180">
        <v>179</v>
      </c>
      <c r="B180">
        <f>_babylon_bathroom[[#This Row],[fps]]</f>
        <v>944.91</v>
      </c>
      <c r="C180">
        <f>_three_bathroom[[#This Row],[fps]]</f>
        <v>992.01</v>
      </c>
    </row>
    <row r="181" spans="1:3" x14ac:dyDescent="0.25">
      <c r="A181">
        <v>180</v>
      </c>
      <c r="B181">
        <f>_babylon_bathroom[[#This Row],[fps]]</f>
        <v>948.72</v>
      </c>
      <c r="C181">
        <f>_three_bathroom[[#This Row],[fps]]</f>
        <v>961.23</v>
      </c>
    </row>
    <row r="182" spans="1:3" x14ac:dyDescent="0.25">
      <c r="A182">
        <v>181</v>
      </c>
      <c r="B182">
        <f>_babylon_bathroom[[#This Row],[fps]]</f>
        <v>950</v>
      </c>
      <c r="C182">
        <f>_three_bathroom[[#This Row],[fps]]</f>
        <v>837.16</v>
      </c>
    </row>
    <row r="183" spans="1:3" x14ac:dyDescent="0.25">
      <c r="A183">
        <v>182</v>
      </c>
      <c r="B183">
        <f>_babylon_bathroom[[#This Row],[fps]]</f>
        <v>944.72</v>
      </c>
      <c r="C183">
        <f>_three_bathroom[[#This Row],[fps]]</f>
        <v>769.46</v>
      </c>
    </row>
    <row r="184" spans="1:3" x14ac:dyDescent="0.25">
      <c r="A184">
        <v>183</v>
      </c>
      <c r="B184">
        <f>_babylon_bathroom[[#This Row],[fps]]</f>
        <v>953.81</v>
      </c>
      <c r="C184">
        <f>_three_bathroom[[#This Row],[fps]]</f>
        <v>814.19</v>
      </c>
    </row>
    <row r="185" spans="1:3" x14ac:dyDescent="0.25">
      <c r="A185">
        <v>184</v>
      </c>
      <c r="B185">
        <f>_babylon_bathroom[[#This Row],[fps]]</f>
        <v>944.62</v>
      </c>
      <c r="C185">
        <f>_three_bathroom[[#This Row],[fps]]</f>
        <v>900.74</v>
      </c>
    </row>
    <row r="186" spans="1:3" x14ac:dyDescent="0.25">
      <c r="A186">
        <v>185</v>
      </c>
      <c r="B186">
        <f>_babylon_bathroom[[#This Row],[fps]]</f>
        <v>956.95</v>
      </c>
      <c r="C186">
        <f>_three_bathroom[[#This Row],[fps]]</f>
        <v>918.08</v>
      </c>
    </row>
    <row r="187" spans="1:3" x14ac:dyDescent="0.25">
      <c r="A187">
        <v>186</v>
      </c>
      <c r="B187">
        <f>_babylon_bathroom[[#This Row],[fps]]</f>
        <v>926.44</v>
      </c>
      <c r="C187">
        <f>_three_bathroom[[#This Row],[fps]]</f>
        <v>875.74</v>
      </c>
    </row>
    <row r="188" spans="1:3" x14ac:dyDescent="0.25">
      <c r="A188">
        <v>187</v>
      </c>
      <c r="B188">
        <f>_babylon_bathroom[[#This Row],[fps]]</f>
        <v>958.33</v>
      </c>
      <c r="C188">
        <f>_three_bathroom[[#This Row],[fps]]</f>
        <v>933.16</v>
      </c>
    </row>
    <row r="189" spans="1:3" x14ac:dyDescent="0.25">
      <c r="A189">
        <v>188</v>
      </c>
      <c r="B189">
        <f>_babylon_bathroom[[#This Row],[fps]]</f>
        <v>946.72</v>
      </c>
      <c r="C189">
        <f>_three_bathroom[[#This Row],[fps]]</f>
        <v>876.56</v>
      </c>
    </row>
    <row r="190" spans="1:3" x14ac:dyDescent="0.25">
      <c r="A190">
        <v>189</v>
      </c>
      <c r="B190">
        <f>_babylon_bathroom[[#This Row],[fps]]</f>
        <v>949.96</v>
      </c>
      <c r="C190">
        <f>_three_bathroom[[#This Row],[fps]]</f>
        <v>928.7</v>
      </c>
    </row>
    <row r="191" spans="1:3" x14ac:dyDescent="0.25">
      <c r="A191">
        <v>190</v>
      </c>
      <c r="B191">
        <f>_babylon_bathroom[[#This Row],[fps]]</f>
        <v>936.06</v>
      </c>
      <c r="C191">
        <f>_three_bathroom[[#This Row],[fps]]</f>
        <v>871.74</v>
      </c>
    </row>
    <row r="192" spans="1:3" x14ac:dyDescent="0.25">
      <c r="A192">
        <v>191</v>
      </c>
      <c r="B192">
        <f>_babylon_bathroom[[#This Row],[fps]]</f>
        <v>956.62</v>
      </c>
      <c r="C192">
        <f>_three_bathroom[[#This Row],[fps]]</f>
        <v>906.82</v>
      </c>
    </row>
    <row r="193" spans="1:3" x14ac:dyDescent="0.25">
      <c r="A193">
        <v>192</v>
      </c>
      <c r="B193">
        <f>_babylon_bathroom[[#This Row],[fps]]</f>
        <v>931.25</v>
      </c>
      <c r="C193">
        <f>_three_bathroom[[#This Row],[fps]]</f>
        <v>969.64</v>
      </c>
    </row>
    <row r="194" spans="1:3" x14ac:dyDescent="0.25">
      <c r="A194">
        <v>193</v>
      </c>
      <c r="B194">
        <f>_babylon_bathroom[[#This Row],[fps]]</f>
        <v>947</v>
      </c>
      <c r="C194">
        <f>_three_bathroom[[#This Row],[fps]]</f>
        <v>986.51</v>
      </c>
    </row>
    <row r="195" spans="1:3" x14ac:dyDescent="0.25">
      <c r="A195">
        <v>194</v>
      </c>
      <c r="B195">
        <f>_babylon_bathroom[[#This Row],[fps]]</f>
        <v>929.44</v>
      </c>
      <c r="C195">
        <f>_three_bathroom[[#This Row],[fps]]</f>
        <v>969.03</v>
      </c>
    </row>
    <row r="196" spans="1:3" x14ac:dyDescent="0.25">
      <c r="A196">
        <v>195</v>
      </c>
      <c r="B196">
        <f>_babylon_bathroom[[#This Row],[fps]]</f>
        <v>949.91</v>
      </c>
      <c r="C196">
        <f>_three_bathroom[[#This Row],[fps]]</f>
        <v>994.5</v>
      </c>
    </row>
    <row r="197" spans="1:3" x14ac:dyDescent="0.25">
      <c r="A197">
        <v>196</v>
      </c>
      <c r="B197">
        <f>_babylon_bathroom[[#This Row],[fps]]</f>
        <v>921.82</v>
      </c>
      <c r="C197">
        <f>_three_bathroom[[#This Row],[fps]]</f>
        <v>975.41</v>
      </c>
    </row>
    <row r="198" spans="1:3" x14ac:dyDescent="0.25">
      <c r="A198">
        <v>197</v>
      </c>
      <c r="B198">
        <f>_babylon_bathroom[[#This Row],[fps]]</f>
        <v>949.53</v>
      </c>
      <c r="C198">
        <f>_three_bathroom[[#This Row],[fps]]</f>
        <v>994.9</v>
      </c>
    </row>
    <row r="199" spans="1:3" x14ac:dyDescent="0.25">
      <c r="A199">
        <v>198</v>
      </c>
      <c r="B199">
        <f>_babylon_bathroom[[#This Row],[fps]]</f>
        <v>934.25</v>
      </c>
      <c r="C199">
        <f>_three_bathroom[[#This Row],[fps]]</f>
        <v>976.8</v>
      </c>
    </row>
    <row r="200" spans="1:3" x14ac:dyDescent="0.25">
      <c r="A200">
        <v>199</v>
      </c>
      <c r="B200">
        <f>_babylon_bathroom[[#This Row],[fps]]</f>
        <v>944</v>
      </c>
      <c r="C200">
        <f>_three_bathroom[[#This Row],[fps]]</f>
        <v>970.9</v>
      </c>
    </row>
    <row r="201" spans="1:3" x14ac:dyDescent="0.25">
      <c r="A201">
        <v>200</v>
      </c>
      <c r="B201">
        <f>_babylon_bathroom[[#This Row],[fps]]</f>
        <v>933.35</v>
      </c>
      <c r="C201">
        <f>_three_bathroom[[#This Row],[fps]]</f>
        <v>973.42</v>
      </c>
    </row>
    <row r="202" spans="1:3" x14ac:dyDescent="0.25">
      <c r="A202">
        <v>201</v>
      </c>
      <c r="B202">
        <f>_babylon_bathroom[[#This Row],[fps]]</f>
        <v>944.06</v>
      </c>
      <c r="C202">
        <f>_three_bathroom[[#This Row],[fps]]</f>
        <v>977.61</v>
      </c>
    </row>
    <row r="203" spans="1:3" x14ac:dyDescent="0.25">
      <c r="A203">
        <v>202</v>
      </c>
      <c r="B203">
        <f>_babylon_bathroom[[#This Row],[fps]]</f>
        <v>936.81</v>
      </c>
      <c r="C203">
        <f>_three_bathroom[[#This Row],[fps]]</f>
        <v>994.4</v>
      </c>
    </row>
    <row r="204" spans="1:3" x14ac:dyDescent="0.25">
      <c r="A204">
        <v>203</v>
      </c>
      <c r="B204">
        <f>_babylon_bathroom[[#This Row],[fps]]</f>
        <v>936.81</v>
      </c>
      <c r="C204">
        <f>_three_bathroom[[#This Row],[fps]]</f>
        <v>969.22</v>
      </c>
    </row>
    <row r="205" spans="1:3" x14ac:dyDescent="0.25">
      <c r="A205">
        <v>204</v>
      </c>
      <c r="B205">
        <f>_babylon_bathroom[[#This Row],[fps]]</f>
        <v>934.78</v>
      </c>
      <c r="C205">
        <f>_three_bathroom[[#This Row],[fps]]</f>
        <v>996.5</v>
      </c>
    </row>
    <row r="206" spans="1:3" x14ac:dyDescent="0.25">
      <c r="A206">
        <v>205</v>
      </c>
      <c r="B206">
        <f>_babylon_bathroom[[#This Row],[fps]]</f>
        <v>924.91</v>
      </c>
      <c r="C206">
        <f>_three_bathroom[[#This Row],[fps]]</f>
        <v>971.32</v>
      </c>
    </row>
    <row r="207" spans="1:3" x14ac:dyDescent="0.25">
      <c r="A207">
        <v>206</v>
      </c>
      <c r="B207">
        <f>_babylon_bathroom[[#This Row],[fps]]</f>
        <v>925.07</v>
      </c>
      <c r="C207">
        <f>_three_bathroom[[#This Row],[fps]]</f>
        <v>877.47</v>
      </c>
    </row>
    <row r="208" spans="1:3" x14ac:dyDescent="0.25">
      <c r="A208">
        <v>207</v>
      </c>
      <c r="B208">
        <f>_babylon_bathroom[[#This Row],[fps]]</f>
        <v>943.25</v>
      </c>
      <c r="C208">
        <f>_three_bathroom[[#This Row],[fps]]</f>
        <v>976.32</v>
      </c>
    </row>
    <row r="209" spans="1:3" x14ac:dyDescent="0.25">
      <c r="A209">
        <v>208</v>
      </c>
      <c r="B209">
        <f>_babylon_bathroom[[#This Row],[fps]]</f>
        <v>944</v>
      </c>
      <c r="C209">
        <f>_three_bathroom[[#This Row],[fps]]</f>
        <v>995.9</v>
      </c>
    </row>
    <row r="210" spans="1:3" x14ac:dyDescent="0.25">
      <c r="A210">
        <v>209</v>
      </c>
      <c r="B210">
        <f>_babylon_bathroom[[#This Row],[fps]]</f>
        <v>945.53</v>
      </c>
      <c r="C210">
        <f>_three_bathroom[[#This Row],[fps]]</f>
        <v>981.22</v>
      </c>
    </row>
    <row r="211" spans="1:3" x14ac:dyDescent="0.25">
      <c r="A211">
        <v>210</v>
      </c>
      <c r="B211">
        <f>_babylon_bathroom[[#This Row],[fps]]</f>
        <v>940.72</v>
      </c>
      <c r="C211">
        <f>_three_bathroom[[#This Row],[fps]]</f>
        <v>985.11</v>
      </c>
    </row>
    <row r="212" spans="1:3" x14ac:dyDescent="0.25">
      <c r="A212">
        <v>211</v>
      </c>
      <c r="B212">
        <f>_babylon_bathroom[[#This Row],[fps]]</f>
        <v>937.62</v>
      </c>
      <c r="C212">
        <f>_three_bathroom[[#This Row],[fps]]</f>
        <v>996</v>
      </c>
    </row>
    <row r="213" spans="1:3" x14ac:dyDescent="0.25">
      <c r="A213">
        <v>212</v>
      </c>
      <c r="B213">
        <f>_babylon_bathroom[[#This Row],[fps]]</f>
        <v>941.44</v>
      </c>
      <c r="C213">
        <f>_three_bathroom[[#This Row],[fps]]</f>
        <v>968.13</v>
      </c>
    </row>
    <row r="214" spans="1:3" x14ac:dyDescent="0.25">
      <c r="A214">
        <v>213</v>
      </c>
      <c r="B214">
        <f>_babylon_bathroom[[#This Row],[fps]]</f>
        <v>939.81</v>
      </c>
      <c r="C214">
        <f>_three_bathroom[[#This Row],[fps]]</f>
        <v>995.4</v>
      </c>
    </row>
    <row r="215" spans="1:3" x14ac:dyDescent="0.25">
      <c r="A215">
        <v>214</v>
      </c>
      <c r="B215">
        <f>_babylon_bathroom[[#This Row],[fps]]</f>
        <v>943.43</v>
      </c>
      <c r="C215">
        <f>_three_bathroom[[#This Row],[fps]]</f>
        <v>971.71</v>
      </c>
    </row>
    <row r="216" spans="1:3" x14ac:dyDescent="0.25">
      <c r="A216">
        <v>215</v>
      </c>
      <c r="B216">
        <f>_babylon_bathroom[[#This Row],[fps]]</f>
        <v>929</v>
      </c>
      <c r="C216">
        <f>_three_bathroom[[#This Row],[fps]]</f>
        <v>996.4</v>
      </c>
    </row>
    <row r="217" spans="1:3" x14ac:dyDescent="0.25">
      <c r="A217">
        <v>216</v>
      </c>
      <c r="B217">
        <f>_babylon_bathroom[[#This Row],[fps]]</f>
        <v>928.35</v>
      </c>
      <c r="C217">
        <f>_three_bathroom[[#This Row],[fps]]</f>
        <v>980.51</v>
      </c>
    </row>
    <row r="218" spans="1:3" x14ac:dyDescent="0.25">
      <c r="A218">
        <v>217</v>
      </c>
      <c r="B218">
        <f>_babylon_bathroom[[#This Row],[fps]]</f>
        <v>934.81</v>
      </c>
      <c r="C218">
        <f>_three_bathroom[[#This Row],[fps]]</f>
        <v>981</v>
      </c>
    </row>
    <row r="219" spans="1:3" x14ac:dyDescent="0.25">
      <c r="A219">
        <v>218</v>
      </c>
      <c r="B219">
        <f>_babylon_bathroom[[#This Row],[fps]]</f>
        <v>940.15</v>
      </c>
      <c r="C219">
        <f>_three_bathroom[[#This Row],[fps]]</f>
        <v>993.9</v>
      </c>
    </row>
    <row r="220" spans="1:3" x14ac:dyDescent="0.25">
      <c r="A220">
        <v>219</v>
      </c>
      <c r="B220">
        <f>_babylon_bathroom[[#This Row],[fps]]</f>
        <v>932.44</v>
      </c>
      <c r="C220">
        <f>_three_bathroom[[#This Row],[fps]]</f>
        <v>980</v>
      </c>
    </row>
    <row r="221" spans="1:3" x14ac:dyDescent="0.25">
      <c r="A221">
        <v>220</v>
      </c>
      <c r="B221">
        <f>_babylon_bathroom[[#This Row],[fps]]</f>
        <v>941.15</v>
      </c>
      <c r="C221">
        <f>_three_bathroom[[#This Row],[fps]]</f>
        <v>982.31</v>
      </c>
    </row>
    <row r="222" spans="1:3" x14ac:dyDescent="0.25">
      <c r="A222">
        <v>221</v>
      </c>
      <c r="B222">
        <f>_babylon_bathroom[[#This Row],[fps]]</f>
        <v>938</v>
      </c>
      <c r="C222">
        <f>_three_bathroom[[#This Row],[fps]]</f>
        <v>971.42</v>
      </c>
    </row>
    <row r="223" spans="1:3" x14ac:dyDescent="0.25">
      <c r="A223">
        <v>222</v>
      </c>
      <c r="B223">
        <f>_babylon_bathroom[[#This Row],[fps]]</f>
        <v>947</v>
      </c>
      <c r="C223">
        <f>_three_bathroom[[#This Row],[fps]]</f>
        <v>997</v>
      </c>
    </row>
    <row r="224" spans="1:3" x14ac:dyDescent="0.25">
      <c r="A224">
        <v>223</v>
      </c>
      <c r="B224">
        <f>_babylon_bathroom[[#This Row],[fps]]</f>
        <v>934.63</v>
      </c>
      <c r="C224">
        <f>_three_bathroom[[#This Row],[fps]]</f>
        <v>977.71</v>
      </c>
    </row>
    <row r="225" spans="1:3" x14ac:dyDescent="0.25">
      <c r="A225">
        <v>224</v>
      </c>
      <c r="B225">
        <f>_babylon_bathroom[[#This Row],[fps]]</f>
        <v>947.24</v>
      </c>
      <c r="C225">
        <f>_three_bathroom[[#This Row],[fps]]</f>
        <v>994.3</v>
      </c>
    </row>
    <row r="226" spans="1:3" x14ac:dyDescent="0.25">
      <c r="A226">
        <v>225</v>
      </c>
      <c r="B226">
        <f>_babylon_bathroom[[#This Row],[fps]]</f>
        <v>937.53</v>
      </c>
      <c r="C226">
        <f>_three_bathroom[[#This Row],[fps]]</f>
        <v>993.3</v>
      </c>
    </row>
    <row r="227" spans="1:3" x14ac:dyDescent="0.25">
      <c r="A227">
        <v>226</v>
      </c>
      <c r="B227">
        <f>_babylon_bathroom[[#This Row],[fps]]</f>
        <v>934.72</v>
      </c>
      <c r="C227">
        <f>_three_bathroom[[#This Row],[fps]]</f>
        <v>982.92</v>
      </c>
    </row>
    <row r="228" spans="1:3" x14ac:dyDescent="0.25">
      <c r="A228">
        <v>227</v>
      </c>
      <c r="B228">
        <f>_babylon_bathroom[[#This Row],[fps]]</f>
        <v>935.81</v>
      </c>
      <c r="C228">
        <f>_three_bathroom[[#This Row],[fps]]</f>
        <v>918.72</v>
      </c>
    </row>
    <row r="229" spans="1:3" x14ac:dyDescent="0.25">
      <c r="A229">
        <v>228</v>
      </c>
      <c r="B229">
        <f>_babylon_bathroom[[#This Row],[fps]]</f>
        <v>953.71</v>
      </c>
      <c r="C229">
        <f>_three_bathroom[[#This Row],[fps]]</f>
        <v>972.13</v>
      </c>
    </row>
    <row r="230" spans="1:3" x14ac:dyDescent="0.25">
      <c r="A230">
        <v>229</v>
      </c>
      <c r="B230">
        <f>_babylon_bathroom[[#This Row],[fps]]</f>
        <v>930.98</v>
      </c>
      <c r="C230">
        <f>_three_bathroom[[#This Row],[fps]]</f>
        <v>996.2</v>
      </c>
    </row>
    <row r="231" spans="1:3" x14ac:dyDescent="0.25">
      <c r="A231">
        <v>230</v>
      </c>
      <c r="B231">
        <f>_babylon_bathroom[[#This Row],[fps]]</f>
        <v>949.72</v>
      </c>
      <c r="C231">
        <f>_three_bathroom[[#This Row],[fps]]</f>
        <v>964.04</v>
      </c>
    </row>
    <row r="232" spans="1:3" x14ac:dyDescent="0.25">
      <c r="A232">
        <v>231</v>
      </c>
      <c r="B232">
        <f>_babylon_bathroom[[#This Row],[fps]]</f>
        <v>940.81</v>
      </c>
      <c r="C232">
        <f>_three_bathroom[[#This Row],[fps]]</f>
        <v>1000</v>
      </c>
    </row>
    <row r="233" spans="1:3" x14ac:dyDescent="0.25">
      <c r="A233">
        <v>232</v>
      </c>
      <c r="B233">
        <f>_babylon_bathroom[[#This Row],[fps]]</f>
        <v>948.81</v>
      </c>
      <c r="C233">
        <f>_three_bathroom[[#This Row],[fps]]</f>
        <v>980.92</v>
      </c>
    </row>
    <row r="234" spans="1:3" x14ac:dyDescent="0.25">
      <c r="A234">
        <v>233</v>
      </c>
      <c r="B234">
        <f>_babylon_bathroom[[#This Row],[fps]]</f>
        <v>933.53</v>
      </c>
      <c r="C234">
        <f>_three_bathroom[[#This Row],[fps]]</f>
        <v>995.7</v>
      </c>
    </row>
    <row r="235" spans="1:3" x14ac:dyDescent="0.25">
      <c r="A235">
        <v>234</v>
      </c>
      <c r="B235">
        <f>_babylon_bathroom[[#This Row],[fps]]</f>
        <v>947.53</v>
      </c>
      <c r="C235">
        <f>_three_bathroom[[#This Row],[fps]]</f>
        <v>996.8</v>
      </c>
    </row>
    <row r="236" spans="1:3" x14ac:dyDescent="0.25">
      <c r="A236">
        <v>235</v>
      </c>
      <c r="B236">
        <f>_babylon_bathroom[[#This Row],[fps]]</f>
        <v>930.81</v>
      </c>
      <c r="C236">
        <f>_three_bathroom[[#This Row],[fps]]</f>
        <v>977.41</v>
      </c>
    </row>
    <row r="237" spans="1:3" x14ac:dyDescent="0.25">
      <c r="A237">
        <v>236</v>
      </c>
      <c r="B237">
        <f>_babylon_bathroom[[#This Row],[fps]]</f>
        <v>936.44</v>
      </c>
      <c r="C237">
        <f>_three_bathroom[[#This Row],[fps]]</f>
        <v>999.8</v>
      </c>
    </row>
    <row r="238" spans="1:3" x14ac:dyDescent="0.25">
      <c r="A238">
        <v>237</v>
      </c>
      <c r="B238">
        <f>_babylon_bathroom[[#This Row],[fps]]</f>
        <v>932.35</v>
      </c>
      <c r="C238">
        <f>_three_bathroom[[#This Row],[fps]]</f>
        <v>969.22</v>
      </c>
    </row>
    <row r="239" spans="1:3" x14ac:dyDescent="0.25">
      <c r="A239">
        <v>238</v>
      </c>
      <c r="B239">
        <f>_babylon_bathroom[[#This Row],[fps]]</f>
        <v>947.24</v>
      </c>
      <c r="C239">
        <f>_three_bathroom[[#This Row],[fps]]</f>
        <v>991.31</v>
      </c>
    </row>
    <row r="240" spans="1:3" x14ac:dyDescent="0.25">
      <c r="A240">
        <v>239</v>
      </c>
      <c r="B240">
        <f>_babylon_bathroom[[#This Row],[fps]]</f>
        <v>934</v>
      </c>
      <c r="C240">
        <f>_three_bathroom[[#This Row],[fps]]</f>
        <v>978.92</v>
      </c>
    </row>
    <row r="241" spans="1:3" x14ac:dyDescent="0.25">
      <c r="A241">
        <v>240</v>
      </c>
      <c r="B241">
        <f>_babylon_bathroom[[#This Row],[fps]]</f>
        <v>945.43</v>
      </c>
      <c r="C241">
        <f>_three_bathroom[[#This Row],[fps]]</f>
        <v>983.61</v>
      </c>
    </row>
    <row r="242" spans="1:3" x14ac:dyDescent="0.25">
      <c r="A242">
        <v>241</v>
      </c>
      <c r="B242">
        <f>_babylon_bathroom[[#This Row],[fps]]</f>
        <v>932</v>
      </c>
      <c r="C242">
        <f>_three_bathroom[[#This Row],[fps]]</f>
        <v>971.93</v>
      </c>
    </row>
    <row r="243" spans="1:3" x14ac:dyDescent="0.25">
      <c r="A243">
        <v>242</v>
      </c>
      <c r="B243">
        <f>_babylon_bathroom[[#This Row],[fps]]</f>
        <v>946.62</v>
      </c>
      <c r="C243">
        <f>_three_bathroom[[#This Row],[fps]]</f>
        <v>975.71</v>
      </c>
    </row>
    <row r="244" spans="1:3" x14ac:dyDescent="0.25">
      <c r="A244">
        <v>243</v>
      </c>
      <c r="B244">
        <f>_babylon_bathroom[[#This Row],[fps]]</f>
        <v>899.55</v>
      </c>
      <c r="C244">
        <f>_three_bathroom[[#This Row],[fps]]</f>
        <v>958.81</v>
      </c>
    </row>
    <row r="245" spans="1:3" x14ac:dyDescent="0.25">
      <c r="A245">
        <v>244</v>
      </c>
      <c r="B245">
        <f>_babylon_bathroom[[#This Row],[fps]]</f>
        <v>949</v>
      </c>
      <c r="C245">
        <f>_three_bathroom[[#This Row],[fps]]</f>
        <v>972.13</v>
      </c>
    </row>
    <row r="246" spans="1:3" x14ac:dyDescent="0.25">
      <c r="A246">
        <v>245</v>
      </c>
      <c r="B246">
        <f>_babylon_bathroom[[#This Row],[fps]]</f>
        <v>937.59</v>
      </c>
      <c r="C246">
        <f>_three_bathroom[[#This Row],[fps]]</f>
        <v>997.3</v>
      </c>
    </row>
    <row r="247" spans="1:3" x14ac:dyDescent="0.25">
      <c r="A247">
        <v>246</v>
      </c>
      <c r="B247">
        <f>_babylon_bathroom[[#This Row],[fps]]</f>
        <v>942.06</v>
      </c>
      <c r="C247">
        <f>_three_bathroom[[#This Row],[fps]]</f>
        <v>973.42</v>
      </c>
    </row>
    <row r="248" spans="1:3" x14ac:dyDescent="0.25">
      <c r="A248">
        <v>247</v>
      </c>
      <c r="B248">
        <f>_babylon_bathroom[[#This Row],[fps]]</f>
        <v>940</v>
      </c>
      <c r="C248">
        <f>_three_bathroom[[#This Row],[fps]]</f>
        <v>994.01</v>
      </c>
    </row>
    <row r="249" spans="1:3" x14ac:dyDescent="0.25">
      <c r="A249">
        <v>248</v>
      </c>
      <c r="B249">
        <f>_babylon_bathroom[[#This Row],[fps]]</f>
        <v>941.91</v>
      </c>
      <c r="C249">
        <f>_three_bathroom[[#This Row],[fps]]</f>
        <v>974.93</v>
      </c>
    </row>
    <row r="250" spans="1:3" x14ac:dyDescent="0.25">
      <c r="A250">
        <v>249</v>
      </c>
      <c r="B250">
        <f>_babylon_bathroom[[#This Row],[fps]]</f>
        <v>934.72</v>
      </c>
      <c r="C250">
        <f>_three_bathroom[[#This Row],[fps]]</f>
        <v>984.41</v>
      </c>
    </row>
    <row r="251" spans="1:3" x14ac:dyDescent="0.25">
      <c r="A251">
        <v>250</v>
      </c>
      <c r="B251">
        <f>_babylon_bathroom[[#This Row],[fps]]</f>
        <v>952.62</v>
      </c>
      <c r="C251">
        <f>_three_bathroom[[#This Row],[fps]]</f>
        <v>997.6</v>
      </c>
    </row>
    <row r="252" spans="1:3" x14ac:dyDescent="0.25">
      <c r="A252">
        <v>251</v>
      </c>
      <c r="B252">
        <f>_babylon_bathroom[[#This Row],[fps]]</f>
        <v>929.91</v>
      </c>
      <c r="C252">
        <f>_three_bathroom[[#This Row],[fps]]</f>
        <v>962.84</v>
      </c>
    </row>
    <row r="253" spans="1:3" x14ac:dyDescent="0.25">
      <c r="A253">
        <v>252</v>
      </c>
      <c r="B253">
        <f>_babylon_bathroom[[#This Row],[fps]]</f>
        <v>944.62</v>
      </c>
      <c r="C253">
        <f>_three_bathroom[[#This Row],[fps]]</f>
        <v>984.11</v>
      </c>
    </row>
    <row r="254" spans="1:3" x14ac:dyDescent="0.25">
      <c r="A254">
        <v>253</v>
      </c>
      <c r="B254">
        <f>_babylon_bathroom[[#This Row],[fps]]</f>
        <v>934.44</v>
      </c>
      <c r="C254">
        <f>_three_bathroom[[#This Row],[fps]]</f>
        <v>972.71</v>
      </c>
    </row>
    <row r="255" spans="1:3" x14ac:dyDescent="0.25">
      <c r="A255">
        <v>254</v>
      </c>
      <c r="B255">
        <f>_babylon_bathroom[[#This Row],[fps]]</f>
        <v>952.81</v>
      </c>
      <c r="C255">
        <f>_three_bathroom[[#This Row],[fps]]</f>
        <v>1006.2</v>
      </c>
    </row>
    <row r="256" spans="1:3" x14ac:dyDescent="0.25">
      <c r="A256">
        <v>255</v>
      </c>
      <c r="B256">
        <f>_babylon_bathroom[[#This Row],[fps]]</f>
        <v>932.81</v>
      </c>
      <c r="C256">
        <f>_three_bathroom[[#This Row],[fps]]</f>
        <v>983.72</v>
      </c>
    </row>
    <row r="257" spans="1:3" x14ac:dyDescent="0.25">
      <c r="A257">
        <v>256</v>
      </c>
      <c r="B257">
        <f>_babylon_bathroom[[#This Row],[fps]]</f>
        <v>940.91</v>
      </c>
      <c r="C257">
        <f>_three_bathroom[[#This Row],[fps]]</f>
        <v>986.11</v>
      </c>
    </row>
    <row r="258" spans="1:3" x14ac:dyDescent="0.25">
      <c r="A258">
        <v>257</v>
      </c>
      <c r="B258">
        <f>_babylon_bathroom[[#This Row],[fps]]</f>
        <v>934.53</v>
      </c>
      <c r="C258">
        <f>_three_bathroom[[#This Row],[fps]]</f>
        <v>993.21</v>
      </c>
    </row>
    <row r="259" spans="1:3" x14ac:dyDescent="0.25">
      <c r="A259">
        <v>258</v>
      </c>
      <c r="B259">
        <f>_babylon_bathroom[[#This Row],[fps]]</f>
        <v>952.9</v>
      </c>
      <c r="C259">
        <f>_three_bathroom[[#This Row],[fps]]</f>
        <v>969.03</v>
      </c>
    </row>
    <row r="260" spans="1:3" x14ac:dyDescent="0.25">
      <c r="A260">
        <v>259</v>
      </c>
      <c r="B260">
        <f>_babylon_bathroom[[#This Row],[fps]]</f>
        <v>934.35</v>
      </c>
      <c r="C260">
        <f>_three_bathroom[[#This Row],[fps]]</f>
        <v>997.2</v>
      </c>
    </row>
    <row r="261" spans="1:3" x14ac:dyDescent="0.25">
      <c r="A261">
        <v>260</v>
      </c>
      <c r="B261">
        <f>_babylon_bathroom[[#This Row],[fps]]</f>
        <v>947.43</v>
      </c>
      <c r="C261">
        <f>_three_bathroom[[#This Row],[fps]]</f>
        <v>970.03</v>
      </c>
    </row>
    <row r="262" spans="1:3" x14ac:dyDescent="0.25">
      <c r="A262">
        <v>261</v>
      </c>
      <c r="B262">
        <f>_babylon_bathroom[[#This Row],[fps]]</f>
        <v>928.91</v>
      </c>
      <c r="C262">
        <f>_three_bathroom[[#This Row],[fps]]</f>
        <v>981.92</v>
      </c>
    </row>
    <row r="263" spans="1:3" x14ac:dyDescent="0.25">
      <c r="A263">
        <v>262</v>
      </c>
      <c r="B263">
        <f>_babylon_bathroom[[#This Row],[fps]]</f>
        <v>960.23</v>
      </c>
      <c r="C263">
        <f>_three_bathroom[[#This Row],[fps]]</f>
        <v>961.52</v>
      </c>
    </row>
    <row r="264" spans="1:3" x14ac:dyDescent="0.25">
      <c r="A264">
        <v>263</v>
      </c>
      <c r="B264">
        <f>_babylon_bathroom[[#This Row],[fps]]</f>
        <v>931.72</v>
      </c>
      <c r="C264">
        <f>_three_bathroom[[#This Row],[fps]]</f>
        <v>986.52</v>
      </c>
    </row>
    <row r="265" spans="1:3" x14ac:dyDescent="0.25">
      <c r="A265">
        <v>264</v>
      </c>
      <c r="B265">
        <f>_babylon_bathroom[[#This Row],[fps]]</f>
        <v>952.62</v>
      </c>
      <c r="C265">
        <f>_three_bathroom[[#This Row],[fps]]</f>
        <v>977.41</v>
      </c>
    </row>
    <row r="266" spans="1:3" x14ac:dyDescent="0.25">
      <c r="A266">
        <v>265</v>
      </c>
      <c r="B266">
        <f>_babylon_bathroom[[#This Row],[fps]]</f>
        <v>935.72</v>
      </c>
      <c r="C266">
        <f>_three_bathroom[[#This Row],[fps]]</f>
        <v>989.71</v>
      </c>
    </row>
    <row r="267" spans="1:3" x14ac:dyDescent="0.25">
      <c r="A267">
        <v>266</v>
      </c>
      <c r="B267">
        <f>_babylon_bathroom[[#This Row],[fps]]</f>
        <v>929.72</v>
      </c>
      <c r="C267">
        <f>_three_bathroom[[#This Row],[fps]]</f>
        <v>998.2</v>
      </c>
    </row>
    <row r="268" spans="1:3" x14ac:dyDescent="0.25">
      <c r="A268">
        <v>267</v>
      </c>
      <c r="B268">
        <f>_babylon_bathroom[[#This Row],[fps]]</f>
        <v>920.82</v>
      </c>
      <c r="C268">
        <f>_three_bathroom[[#This Row],[fps]]</f>
        <v>965.94</v>
      </c>
    </row>
    <row r="269" spans="1:3" x14ac:dyDescent="0.25">
      <c r="A269">
        <v>268</v>
      </c>
      <c r="B269">
        <f>_babylon_bathroom[[#This Row],[fps]]</f>
        <v>952.24</v>
      </c>
      <c r="C269">
        <f>_three_bathroom[[#This Row],[fps]]</f>
        <v>1001.2</v>
      </c>
    </row>
    <row r="270" spans="1:3" x14ac:dyDescent="0.25">
      <c r="A270">
        <v>269</v>
      </c>
      <c r="B270">
        <f>_babylon_bathroom[[#This Row],[fps]]</f>
        <v>933.63</v>
      </c>
      <c r="C270">
        <f>_three_bathroom[[#This Row],[fps]]</f>
        <v>978.92</v>
      </c>
    </row>
    <row r="271" spans="1:3" x14ac:dyDescent="0.25">
      <c r="A271">
        <v>270</v>
      </c>
      <c r="B271">
        <f>_babylon_bathroom[[#This Row],[fps]]</f>
        <v>954.33</v>
      </c>
      <c r="C271">
        <f>_three_bathroom[[#This Row],[fps]]</f>
        <v>998.1</v>
      </c>
    </row>
    <row r="272" spans="1:3" x14ac:dyDescent="0.25">
      <c r="A272">
        <v>271</v>
      </c>
      <c r="B272">
        <f>_babylon_bathroom[[#This Row],[fps]]</f>
        <v>932.72</v>
      </c>
      <c r="C272">
        <f>_three_bathroom[[#This Row],[fps]]</f>
        <v>974.93</v>
      </c>
    </row>
    <row r="273" spans="1:3" x14ac:dyDescent="0.25">
      <c r="A273">
        <v>272</v>
      </c>
      <c r="B273">
        <f>_babylon_bathroom[[#This Row],[fps]]</f>
        <v>947.62</v>
      </c>
      <c r="C273">
        <f>_three_bathroom[[#This Row],[fps]]</f>
        <v>987.91</v>
      </c>
    </row>
    <row r="274" spans="1:3" x14ac:dyDescent="0.25">
      <c r="A274">
        <v>273</v>
      </c>
      <c r="B274">
        <f>_babylon_bathroom[[#This Row],[fps]]</f>
        <v>935.63</v>
      </c>
      <c r="C274">
        <f>_three_bathroom[[#This Row],[fps]]</f>
        <v>991.5</v>
      </c>
    </row>
    <row r="275" spans="1:3" x14ac:dyDescent="0.25">
      <c r="A275">
        <v>274</v>
      </c>
      <c r="B275">
        <f>_babylon_bathroom[[#This Row],[fps]]</f>
        <v>938.91</v>
      </c>
      <c r="C275">
        <f>_three_bathroom[[#This Row],[fps]]</f>
        <v>971.03</v>
      </c>
    </row>
    <row r="276" spans="1:3" x14ac:dyDescent="0.25">
      <c r="A276">
        <v>275</v>
      </c>
      <c r="B276">
        <f>_babylon_bathroom[[#This Row],[fps]]</f>
        <v>930.26</v>
      </c>
      <c r="C276">
        <f>_three_bathroom[[#This Row],[fps]]</f>
        <v>994.7</v>
      </c>
    </row>
    <row r="277" spans="1:3" x14ac:dyDescent="0.25">
      <c r="A277">
        <v>276</v>
      </c>
      <c r="B277">
        <f>_babylon_bathroom[[#This Row],[fps]]</f>
        <v>932.25</v>
      </c>
      <c r="C277">
        <f>_three_bathroom[[#This Row],[fps]]</f>
        <v>970.9</v>
      </c>
    </row>
    <row r="278" spans="1:3" x14ac:dyDescent="0.25">
      <c r="A278">
        <v>277</v>
      </c>
      <c r="B278">
        <f>_babylon_bathroom[[#This Row],[fps]]</f>
        <v>935.35</v>
      </c>
      <c r="C278">
        <f>_three_bathroom[[#This Row],[fps]]</f>
        <v>992.5</v>
      </c>
    </row>
    <row r="279" spans="1:3" x14ac:dyDescent="0.25">
      <c r="A279">
        <v>278</v>
      </c>
      <c r="B279">
        <f>_babylon_bathroom[[#This Row],[fps]]</f>
        <v>945.43</v>
      </c>
      <c r="C279">
        <f>_three_bathroom[[#This Row],[fps]]</f>
        <v>972.93</v>
      </c>
    </row>
    <row r="280" spans="1:3" x14ac:dyDescent="0.25">
      <c r="A280">
        <v>279</v>
      </c>
      <c r="B280">
        <f>_babylon_bathroom[[#This Row],[fps]]</f>
        <v>928.26</v>
      </c>
      <c r="C280">
        <f>_three_bathroom[[#This Row],[fps]]</f>
        <v>990</v>
      </c>
    </row>
    <row r="281" spans="1:3" x14ac:dyDescent="0.25">
      <c r="A281">
        <v>280</v>
      </c>
      <c r="B281">
        <f>_babylon_bathroom[[#This Row],[fps]]</f>
        <v>942.62</v>
      </c>
      <c r="C281">
        <f>_three_bathroom[[#This Row],[fps]]</f>
        <v>992.6</v>
      </c>
    </row>
    <row r="282" spans="1:3" x14ac:dyDescent="0.25">
      <c r="A282">
        <v>281</v>
      </c>
      <c r="B282">
        <f>_babylon_bathroom[[#This Row],[fps]]</f>
        <v>933.79</v>
      </c>
      <c r="C282">
        <f>_three_bathroom[[#This Row],[fps]]</f>
        <v>962.71</v>
      </c>
    </row>
    <row r="283" spans="1:3" x14ac:dyDescent="0.25">
      <c r="A283">
        <v>282</v>
      </c>
      <c r="B283">
        <f>_babylon_bathroom[[#This Row],[fps]]</f>
        <v>956.81</v>
      </c>
      <c r="C283">
        <f>_three_bathroom[[#This Row],[fps]]</f>
        <v>994.4</v>
      </c>
    </row>
    <row r="284" spans="1:3" x14ac:dyDescent="0.25">
      <c r="A284">
        <v>283</v>
      </c>
      <c r="B284">
        <f>_babylon_bathroom[[#This Row],[fps]]</f>
        <v>935.35</v>
      </c>
      <c r="C284">
        <f>_three_bathroom[[#This Row],[fps]]</f>
        <v>972.51</v>
      </c>
    </row>
    <row r="285" spans="1:3" x14ac:dyDescent="0.25">
      <c r="A285">
        <v>284</v>
      </c>
      <c r="B285">
        <f>_babylon_bathroom[[#This Row],[fps]]</f>
        <v>959.81</v>
      </c>
      <c r="C285">
        <f>_three_bathroom[[#This Row],[fps]]</f>
        <v>996.8</v>
      </c>
    </row>
    <row r="286" spans="1:3" x14ac:dyDescent="0.25">
      <c r="A286">
        <v>285</v>
      </c>
      <c r="B286">
        <f>_babylon_bathroom[[#This Row],[fps]]</f>
        <v>925.7</v>
      </c>
      <c r="C286">
        <f>_three_bathroom[[#This Row],[fps]]</f>
        <v>972</v>
      </c>
    </row>
    <row r="287" spans="1:3" x14ac:dyDescent="0.25">
      <c r="A287">
        <v>286</v>
      </c>
      <c r="B287">
        <f>_babylon_bathroom[[#This Row],[fps]]</f>
        <v>941.06</v>
      </c>
      <c r="C287">
        <f>_three_bathroom[[#This Row],[fps]]</f>
        <v>953.71</v>
      </c>
    </row>
    <row r="288" spans="1:3" x14ac:dyDescent="0.25">
      <c r="A288">
        <v>287</v>
      </c>
      <c r="B288">
        <f>_babylon_bathroom[[#This Row],[fps]]</f>
        <v>933.44</v>
      </c>
      <c r="C288">
        <f>_three_bathroom[[#This Row],[fps]]</f>
        <v>888.29</v>
      </c>
    </row>
    <row r="289" spans="1:3" x14ac:dyDescent="0.25">
      <c r="A289">
        <v>288</v>
      </c>
      <c r="B289">
        <f>_babylon_bathroom[[#This Row],[fps]]</f>
        <v>948</v>
      </c>
      <c r="C289">
        <f>_three_bathroom[[#This Row],[fps]]</f>
        <v>969</v>
      </c>
    </row>
    <row r="290" spans="1:3" x14ac:dyDescent="0.25">
      <c r="A290">
        <v>289</v>
      </c>
      <c r="B290">
        <f>_babylon_bathroom[[#This Row],[fps]]</f>
        <v>936.25</v>
      </c>
      <c r="C290">
        <f>_three_bathroom[[#This Row],[fps]]</f>
        <v>921.91</v>
      </c>
    </row>
    <row r="291" spans="1:3" x14ac:dyDescent="0.25">
      <c r="A291">
        <v>290</v>
      </c>
      <c r="B291">
        <f>_babylon_bathroom[[#This Row],[fps]]</f>
        <v>952.33</v>
      </c>
      <c r="C291">
        <f>_three_bathroom[[#This Row],[fps]]</f>
        <v>980.71</v>
      </c>
    </row>
    <row r="292" spans="1:3" x14ac:dyDescent="0.25">
      <c r="A292">
        <v>291</v>
      </c>
      <c r="B292">
        <f>_babylon_bathroom[[#This Row],[fps]]</f>
        <v>938.34</v>
      </c>
      <c r="C292">
        <f>_three_bathroom[[#This Row],[fps]]</f>
        <v>965.61</v>
      </c>
    </row>
    <row r="293" spans="1:3" x14ac:dyDescent="0.25">
      <c r="A293">
        <v>292</v>
      </c>
      <c r="B293">
        <f>_babylon_bathroom[[#This Row],[fps]]</f>
        <v>952.81</v>
      </c>
      <c r="C293">
        <f>_three_bathroom[[#This Row],[fps]]</f>
        <v>998.5</v>
      </c>
    </row>
    <row r="294" spans="1:3" x14ac:dyDescent="0.25">
      <c r="A294">
        <v>293</v>
      </c>
      <c r="B294">
        <f>_babylon_bathroom[[#This Row],[fps]]</f>
        <v>930.91</v>
      </c>
      <c r="C294">
        <f>_three_bathroom[[#This Row],[fps]]</f>
        <v>992.8</v>
      </c>
    </row>
    <row r="295" spans="1:3" x14ac:dyDescent="0.25">
      <c r="A295">
        <v>294</v>
      </c>
      <c r="B295">
        <f>_babylon_bathroom[[#This Row],[fps]]</f>
        <v>951.62</v>
      </c>
      <c r="C295">
        <f>_three_bathroom[[#This Row],[fps]]</f>
        <v>982.31</v>
      </c>
    </row>
    <row r="296" spans="1:3" x14ac:dyDescent="0.25">
      <c r="A296">
        <v>295</v>
      </c>
      <c r="B296">
        <f>_babylon_bathroom[[#This Row],[fps]]</f>
        <v>932.35</v>
      </c>
      <c r="C296">
        <f>_three_bathroom[[#This Row],[fps]]</f>
        <v>1004</v>
      </c>
    </row>
    <row r="297" spans="1:3" x14ac:dyDescent="0.25">
      <c r="A297">
        <v>296</v>
      </c>
      <c r="B297">
        <f>_babylon_bathroom[[#This Row],[fps]]</f>
        <v>941.91</v>
      </c>
      <c r="C297">
        <f>_three_bathroom[[#This Row],[fps]]</f>
        <v>978.9</v>
      </c>
    </row>
    <row r="298" spans="1:3" x14ac:dyDescent="0.25">
      <c r="A298">
        <v>297</v>
      </c>
      <c r="B298">
        <f>_babylon_bathroom[[#This Row],[fps]]</f>
        <v>926.54</v>
      </c>
      <c r="C298">
        <f>_three_bathroom[[#This Row],[fps]]</f>
        <v>999.1</v>
      </c>
    </row>
    <row r="299" spans="1:3" x14ac:dyDescent="0.25">
      <c r="A299" s="2" t="s">
        <v>1653</v>
      </c>
      <c r="B299" s="2">
        <f>AVERAGE(B2:B298)</f>
        <v>927.4300673400669</v>
      </c>
      <c r="C299" s="2">
        <f>AVERAGE(C2:C298)</f>
        <v>977.93461279461246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8EBC-EB7F-4BA1-8453-7CBA72400172}">
  <sheetPr>
    <tabColor theme="4" tint="0.39997558519241921"/>
  </sheetPr>
  <dimension ref="A1:I300"/>
  <sheetViews>
    <sheetView zoomScale="85" zoomScaleNormal="85" workbookViewId="0">
      <selection activeCell="X53" sqref="X53"/>
    </sheetView>
  </sheetViews>
  <sheetFormatPr defaultRowHeight="15" x14ac:dyDescent="0.25"/>
  <cols>
    <col min="2" max="2" width="20.7109375" bestFit="1" customWidth="1"/>
    <col min="3" max="3" width="24.85546875" bestFit="1" customWidth="1"/>
    <col min="4" max="4" width="28.7109375" bestFit="1" customWidth="1"/>
    <col min="6" max="6" width="18" bestFit="1" customWidth="1"/>
    <col min="7" max="7" width="22.140625" bestFit="1" customWidth="1"/>
    <col min="8" max="8" width="22.7109375" bestFit="1" customWidth="1"/>
  </cols>
  <sheetData>
    <row r="1" spans="1:9" s="2" customFormat="1" x14ac:dyDescent="0.25">
      <c r="A1" s="2" t="str">
        <f>FPS!A1</f>
        <v>[*]</v>
      </c>
      <c r="B1" s="2" t="s">
        <v>1654</v>
      </c>
      <c r="C1" s="2" t="s">
        <v>1655</v>
      </c>
      <c r="D1" s="2" t="s">
        <v>1659</v>
      </c>
      <c r="E1" s="2" t="s">
        <v>1660</v>
      </c>
      <c r="F1" s="2" t="s">
        <v>1656</v>
      </c>
      <c r="G1" s="2" t="s">
        <v>1657</v>
      </c>
      <c r="H1" s="2" t="s">
        <v>1658</v>
      </c>
      <c r="I1" s="2" t="s">
        <v>1661</v>
      </c>
    </row>
    <row r="2" spans="1:9" x14ac:dyDescent="0.25">
      <c r="A2">
        <f>FPS!A2</f>
        <v>1</v>
      </c>
      <c r="B2">
        <f>_babylon_bathroom[[#This Row],[memory used]]</f>
        <v>19.59</v>
      </c>
      <c r="C2">
        <f>_babylon_bathroom[[#This Row],[ memory allocated]]</f>
        <v>39.340000000000003</v>
      </c>
      <c r="D2">
        <f>B2/C2*100</f>
        <v>49.796644636502286</v>
      </c>
      <c r="E2">
        <f>C2-B2</f>
        <v>19.750000000000004</v>
      </c>
      <c r="F2">
        <f>_three_bathroom[[#This Row],[memory used]]</f>
        <v>459.66</v>
      </c>
      <c r="G2">
        <f>_three_bathroom[[#This Row],[ memory allocated]]</f>
        <v>464.61</v>
      </c>
      <c r="H2">
        <f>F2/G2*100</f>
        <v>98.934590301543238</v>
      </c>
      <c r="I2">
        <f>G2-F2</f>
        <v>4.9499999999999886</v>
      </c>
    </row>
    <row r="3" spans="1:9" x14ac:dyDescent="0.25">
      <c r="A3">
        <f>FPS!A3</f>
        <v>2</v>
      </c>
      <c r="B3">
        <f>_babylon_bathroom[[#This Row],[memory used]]</f>
        <v>19.28</v>
      </c>
      <c r="C3">
        <f>_babylon_bathroom[[#This Row],[ memory allocated]]</f>
        <v>36.31</v>
      </c>
      <c r="D3">
        <f t="shared" ref="D3:D66" si="0">B3/C3*100</f>
        <v>53.098320022032496</v>
      </c>
      <c r="E3">
        <f t="shared" ref="E3:E66" si="1">C3-B3</f>
        <v>17.03</v>
      </c>
      <c r="F3">
        <f>_three_bathroom[[#This Row],[memory used]]</f>
        <v>18.46</v>
      </c>
      <c r="G3">
        <f>_three_bathroom[[#This Row],[ memory allocated]]</f>
        <v>28.55</v>
      </c>
      <c r="H3">
        <f t="shared" ref="H3:H66" si="2">F3/G3*100</f>
        <v>64.658493870402793</v>
      </c>
      <c r="I3">
        <f t="shared" ref="I3:I66" si="3">G3-F3</f>
        <v>10.09</v>
      </c>
    </row>
    <row r="4" spans="1:9" x14ac:dyDescent="0.25">
      <c r="A4">
        <f>FPS!A4</f>
        <v>3</v>
      </c>
      <c r="B4">
        <f>_babylon_bathroom[[#This Row],[memory used]]</f>
        <v>391.78</v>
      </c>
      <c r="C4">
        <f>_babylon_bathroom[[#This Row],[ memory allocated]]</f>
        <v>406.4</v>
      </c>
      <c r="D4">
        <f t="shared" si="0"/>
        <v>96.402559055118104</v>
      </c>
      <c r="E4">
        <f t="shared" si="1"/>
        <v>14.620000000000005</v>
      </c>
      <c r="F4">
        <f>_three_bathroom[[#This Row],[memory used]]</f>
        <v>37.090000000000003</v>
      </c>
      <c r="G4">
        <f>_three_bathroom[[#This Row],[ memory allocated]]</f>
        <v>46.68</v>
      </c>
      <c r="H4">
        <f t="shared" si="2"/>
        <v>79.455869751499577</v>
      </c>
      <c r="I4">
        <f t="shared" si="3"/>
        <v>9.5899999999999963</v>
      </c>
    </row>
    <row r="5" spans="1:9" x14ac:dyDescent="0.25">
      <c r="A5">
        <f>FPS!A5</f>
        <v>4</v>
      </c>
      <c r="B5">
        <f>_babylon_bathroom[[#This Row],[memory used]]</f>
        <v>391.66</v>
      </c>
      <c r="C5">
        <f>_babylon_bathroom[[#This Row],[ memory allocated]]</f>
        <v>406.93</v>
      </c>
      <c r="D5">
        <f t="shared" si="0"/>
        <v>96.247511857076162</v>
      </c>
      <c r="E5">
        <f t="shared" si="1"/>
        <v>15.269999999999982</v>
      </c>
      <c r="F5">
        <f>_three_bathroom[[#This Row],[memory used]]</f>
        <v>431</v>
      </c>
      <c r="G5">
        <f>_three_bathroom[[#This Row],[ memory allocated]]</f>
        <v>446.41</v>
      </c>
      <c r="H5">
        <f t="shared" si="2"/>
        <v>96.548016397482129</v>
      </c>
      <c r="I5">
        <f t="shared" si="3"/>
        <v>15.410000000000025</v>
      </c>
    </row>
    <row r="6" spans="1:9" x14ac:dyDescent="0.25">
      <c r="A6">
        <f>FPS!A6</f>
        <v>5</v>
      </c>
      <c r="B6">
        <f>_babylon_bathroom[[#This Row],[memory used]]</f>
        <v>391.71</v>
      </c>
      <c r="C6">
        <f>_babylon_bathroom[[#This Row],[ memory allocated]]</f>
        <v>406.93</v>
      </c>
      <c r="D6">
        <f t="shared" si="0"/>
        <v>96.259798982625995</v>
      </c>
      <c r="E6">
        <f t="shared" si="1"/>
        <v>15.220000000000027</v>
      </c>
      <c r="F6">
        <f>_three_bathroom[[#This Row],[memory used]]</f>
        <v>431.01</v>
      </c>
      <c r="G6">
        <f>_three_bathroom[[#This Row],[ memory allocated]]</f>
        <v>446.41</v>
      </c>
      <c r="H6">
        <f t="shared" si="2"/>
        <v>96.550256490670009</v>
      </c>
      <c r="I6">
        <f t="shared" si="3"/>
        <v>15.400000000000034</v>
      </c>
    </row>
    <row r="7" spans="1:9" x14ac:dyDescent="0.25">
      <c r="A7">
        <f>FPS!A7</f>
        <v>6</v>
      </c>
      <c r="B7">
        <f>_babylon_bathroom[[#This Row],[memory used]]</f>
        <v>399.73</v>
      </c>
      <c r="C7">
        <f>_babylon_bathroom[[#This Row],[ memory allocated]]</f>
        <v>412.5</v>
      </c>
      <c r="D7">
        <f t="shared" si="0"/>
        <v>96.904242424242426</v>
      </c>
      <c r="E7">
        <f t="shared" si="1"/>
        <v>12.769999999999982</v>
      </c>
      <c r="F7">
        <f>_three_bathroom[[#This Row],[memory used]]</f>
        <v>535.41</v>
      </c>
      <c r="G7">
        <f>_three_bathroom[[#This Row],[ memory allocated]]</f>
        <v>537.54999999999995</v>
      </c>
      <c r="H7">
        <f t="shared" si="2"/>
        <v>99.601897497907174</v>
      </c>
      <c r="I7">
        <f t="shared" si="3"/>
        <v>2.1399999999999864</v>
      </c>
    </row>
    <row r="8" spans="1:9" x14ac:dyDescent="0.25">
      <c r="A8">
        <f>FPS!A8</f>
        <v>7</v>
      </c>
      <c r="B8">
        <f>_babylon_bathroom[[#This Row],[memory used]]</f>
        <v>397.48</v>
      </c>
      <c r="C8">
        <f>_babylon_bathroom[[#This Row],[ memory allocated]]</f>
        <v>413.32</v>
      </c>
      <c r="D8">
        <f t="shared" si="0"/>
        <v>96.167618310268082</v>
      </c>
      <c r="E8">
        <f t="shared" si="1"/>
        <v>15.839999999999975</v>
      </c>
      <c r="F8">
        <f>_three_bathroom[[#This Row],[memory used]]</f>
        <v>535.62</v>
      </c>
      <c r="G8">
        <f>_three_bathroom[[#This Row],[ memory allocated]]</f>
        <v>538.79</v>
      </c>
      <c r="H8">
        <f t="shared" si="2"/>
        <v>99.411644611072973</v>
      </c>
      <c r="I8">
        <f t="shared" si="3"/>
        <v>3.1699999999999591</v>
      </c>
    </row>
    <row r="9" spans="1:9" x14ac:dyDescent="0.25">
      <c r="A9">
        <f>FPS!A9</f>
        <v>8</v>
      </c>
      <c r="B9">
        <f>_babylon_bathroom[[#This Row],[memory used]]</f>
        <v>397.65</v>
      </c>
      <c r="C9">
        <f>_babylon_bathroom[[#This Row],[ memory allocated]]</f>
        <v>413.32</v>
      </c>
      <c r="D9">
        <f t="shared" si="0"/>
        <v>96.208748669311902</v>
      </c>
      <c r="E9">
        <f t="shared" si="1"/>
        <v>15.670000000000016</v>
      </c>
      <c r="F9">
        <f>_three_bathroom[[#This Row],[memory used]]</f>
        <v>9.18</v>
      </c>
      <c r="G9">
        <f>_three_bathroom[[#This Row],[ memory allocated]]</f>
        <v>12.63</v>
      </c>
      <c r="H9">
        <f t="shared" si="2"/>
        <v>72.684085510688831</v>
      </c>
      <c r="I9">
        <f t="shared" si="3"/>
        <v>3.4500000000000011</v>
      </c>
    </row>
    <row r="10" spans="1:9" x14ac:dyDescent="0.25">
      <c r="A10">
        <f>FPS!A10</f>
        <v>9</v>
      </c>
      <c r="B10">
        <f>_babylon_bathroom[[#This Row],[memory used]]</f>
        <v>398.07</v>
      </c>
      <c r="C10">
        <f>_babylon_bathroom[[#This Row],[ memory allocated]]</f>
        <v>413.32</v>
      </c>
      <c r="D10">
        <f t="shared" si="0"/>
        <v>96.310364850479047</v>
      </c>
      <c r="E10">
        <f t="shared" si="1"/>
        <v>15.25</v>
      </c>
      <c r="F10">
        <f>_three_bathroom[[#This Row],[memory used]]</f>
        <v>11.57</v>
      </c>
      <c r="G10">
        <f>_three_bathroom[[#This Row],[ memory allocated]]</f>
        <v>15.13</v>
      </c>
      <c r="H10">
        <f t="shared" si="2"/>
        <v>76.470588235294116</v>
      </c>
      <c r="I10">
        <f t="shared" si="3"/>
        <v>3.5600000000000005</v>
      </c>
    </row>
    <row r="11" spans="1:9" x14ac:dyDescent="0.25">
      <c r="A11">
        <f>FPS!A11</f>
        <v>10</v>
      </c>
      <c r="B11">
        <f>_babylon_bathroom[[#This Row],[memory used]]</f>
        <v>398.63</v>
      </c>
      <c r="C11">
        <f>_babylon_bathroom[[#This Row],[ memory allocated]]</f>
        <v>413.57</v>
      </c>
      <c r="D11">
        <f t="shared" si="0"/>
        <v>96.387552288608944</v>
      </c>
      <c r="E11">
        <f t="shared" si="1"/>
        <v>14.939999999999998</v>
      </c>
      <c r="F11">
        <f>_three_bathroom[[#This Row],[memory used]]</f>
        <v>13.64</v>
      </c>
      <c r="G11">
        <f>_three_bathroom[[#This Row],[ memory allocated]]</f>
        <v>17.13</v>
      </c>
      <c r="H11">
        <f t="shared" si="2"/>
        <v>79.626386456509053</v>
      </c>
      <c r="I11">
        <f t="shared" si="3"/>
        <v>3.4899999999999984</v>
      </c>
    </row>
    <row r="12" spans="1:9" x14ac:dyDescent="0.25">
      <c r="A12">
        <f>FPS!A12</f>
        <v>11</v>
      </c>
      <c r="B12">
        <f>_babylon_bathroom[[#This Row],[memory used]]</f>
        <v>398.97</v>
      </c>
      <c r="C12">
        <f>_babylon_bathroom[[#This Row],[ memory allocated]]</f>
        <v>413.57</v>
      </c>
      <c r="D12">
        <f t="shared" si="0"/>
        <v>96.469763280702196</v>
      </c>
      <c r="E12">
        <f t="shared" si="1"/>
        <v>14.599999999999966</v>
      </c>
      <c r="F12">
        <f>_three_bathroom[[#This Row],[memory used]]</f>
        <v>10.62</v>
      </c>
      <c r="G12">
        <f>_three_bathroom[[#This Row],[ memory allocated]]</f>
        <v>15.63</v>
      </c>
      <c r="H12">
        <f t="shared" si="2"/>
        <v>67.946257197696724</v>
      </c>
      <c r="I12">
        <f t="shared" si="3"/>
        <v>5.0100000000000016</v>
      </c>
    </row>
    <row r="13" spans="1:9" x14ac:dyDescent="0.25">
      <c r="A13">
        <f>FPS!A13</f>
        <v>12</v>
      </c>
      <c r="B13">
        <f>_babylon_bathroom[[#This Row],[memory used]]</f>
        <v>399.47</v>
      </c>
      <c r="C13">
        <f>_babylon_bathroom[[#This Row],[ memory allocated]]</f>
        <v>413.82</v>
      </c>
      <c r="D13">
        <f t="shared" si="0"/>
        <v>96.53230873326568</v>
      </c>
      <c r="E13">
        <f t="shared" si="1"/>
        <v>14.349999999999966</v>
      </c>
      <c r="F13">
        <f>_three_bathroom[[#This Row],[memory used]]</f>
        <v>12.76</v>
      </c>
      <c r="G13">
        <f>_three_bathroom[[#This Row],[ memory allocated]]</f>
        <v>16.88</v>
      </c>
      <c r="H13">
        <f t="shared" si="2"/>
        <v>75.592417061611371</v>
      </c>
      <c r="I13">
        <f t="shared" si="3"/>
        <v>4.1199999999999992</v>
      </c>
    </row>
    <row r="14" spans="1:9" x14ac:dyDescent="0.25">
      <c r="A14">
        <f>FPS!A14</f>
        <v>13</v>
      </c>
      <c r="B14">
        <f>_babylon_bathroom[[#This Row],[memory used]]</f>
        <v>399.9</v>
      </c>
      <c r="C14">
        <f>_babylon_bathroom[[#This Row],[ memory allocated]]</f>
        <v>413.82</v>
      </c>
      <c r="D14">
        <f t="shared" si="0"/>
        <v>96.63621864578802</v>
      </c>
      <c r="E14">
        <f t="shared" si="1"/>
        <v>13.920000000000016</v>
      </c>
      <c r="F14">
        <f>_three_bathroom[[#This Row],[memory used]]</f>
        <v>15.57</v>
      </c>
      <c r="G14">
        <f>_three_bathroom[[#This Row],[ memory allocated]]</f>
        <v>18.88</v>
      </c>
      <c r="H14">
        <f t="shared" si="2"/>
        <v>82.468220338983059</v>
      </c>
      <c r="I14">
        <f t="shared" si="3"/>
        <v>3.3099999999999987</v>
      </c>
    </row>
    <row r="15" spans="1:9" x14ac:dyDescent="0.25">
      <c r="A15">
        <f>FPS!A15</f>
        <v>14</v>
      </c>
      <c r="B15">
        <f>_babylon_bathroom[[#This Row],[memory used]]</f>
        <v>400.26</v>
      </c>
      <c r="C15">
        <f>_babylon_bathroom[[#This Row],[ memory allocated]]</f>
        <v>413.82</v>
      </c>
      <c r="D15">
        <f t="shared" si="0"/>
        <v>96.723212991155577</v>
      </c>
      <c r="E15">
        <f t="shared" si="1"/>
        <v>13.560000000000002</v>
      </c>
      <c r="F15">
        <f>_three_bathroom[[#This Row],[memory used]]</f>
        <v>10.74</v>
      </c>
      <c r="G15">
        <f>_three_bathroom[[#This Row],[ memory allocated]]</f>
        <v>16.63</v>
      </c>
      <c r="H15">
        <f t="shared" si="2"/>
        <v>64.582080577269991</v>
      </c>
      <c r="I15">
        <f t="shared" si="3"/>
        <v>5.8899999999999988</v>
      </c>
    </row>
    <row r="16" spans="1:9" x14ac:dyDescent="0.25">
      <c r="A16">
        <f>FPS!A16</f>
        <v>15</v>
      </c>
      <c r="B16">
        <f>_babylon_bathroom[[#This Row],[memory used]]</f>
        <v>400.66</v>
      </c>
      <c r="C16">
        <f>_babylon_bathroom[[#This Row],[ memory allocated]]</f>
        <v>413.82</v>
      </c>
      <c r="D16">
        <f t="shared" si="0"/>
        <v>96.819873374897298</v>
      </c>
      <c r="E16">
        <f t="shared" si="1"/>
        <v>13.159999999999968</v>
      </c>
      <c r="F16">
        <f>_three_bathroom[[#This Row],[memory used]]</f>
        <v>12.43</v>
      </c>
      <c r="G16">
        <f>_three_bathroom[[#This Row],[ memory allocated]]</f>
        <v>17.13</v>
      </c>
      <c r="H16">
        <f t="shared" si="2"/>
        <v>72.562755399883244</v>
      </c>
      <c r="I16">
        <f t="shared" si="3"/>
        <v>4.6999999999999993</v>
      </c>
    </row>
    <row r="17" spans="1:9" x14ac:dyDescent="0.25">
      <c r="A17">
        <f>FPS!A17</f>
        <v>16</v>
      </c>
      <c r="B17">
        <f>_babylon_bathroom[[#This Row],[memory used]]</f>
        <v>401.16</v>
      </c>
      <c r="C17">
        <f>_babylon_bathroom[[#This Row],[ memory allocated]]</f>
        <v>413.82</v>
      </c>
      <c r="D17">
        <f t="shared" si="0"/>
        <v>96.940698854574464</v>
      </c>
      <c r="E17">
        <f t="shared" si="1"/>
        <v>12.659999999999968</v>
      </c>
      <c r="F17">
        <f>_three_bathroom[[#This Row],[memory used]]</f>
        <v>9.1300000000000008</v>
      </c>
      <c r="G17">
        <f>_three_bathroom[[#This Row],[ memory allocated]]</f>
        <v>20.63</v>
      </c>
      <c r="H17">
        <f t="shared" si="2"/>
        <v>44.255937954435289</v>
      </c>
      <c r="I17">
        <f t="shared" si="3"/>
        <v>11.499999999999998</v>
      </c>
    </row>
    <row r="18" spans="1:9" x14ac:dyDescent="0.25">
      <c r="A18">
        <f>FPS!A18</f>
        <v>17</v>
      </c>
      <c r="B18">
        <f>_babylon_bathroom[[#This Row],[memory used]]</f>
        <v>401.58</v>
      </c>
      <c r="C18">
        <f>_babylon_bathroom[[#This Row],[ memory allocated]]</f>
        <v>413.82</v>
      </c>
      <c r="D18">
        <f t="shared" si="0"/>
        <v>97.04219225750326</v>
      </c>
      <c r="E18">
        <f t="shared" si="1"/>
        <v>12.240000000000009</v>
      </c>
      <c r="F18">
        <f>_three_bathroom[[#This Row],[memory used]]</f>
        <v>13.1</v>
      </c>
      <c r="G18">
        <f>_three_bathroom[[#This Row],[ memory allocated]]</f>
        <v>20.63</v>
      </c>
      <c r="H18">
        <f t="shared" si="2"/>
        <v>63.499757634512846</v>
      </c>
      <c r="I18">
        <f t="shared" si="3"/>
        <v>7.5299999999999994</v>
      </c>
    </row>
    <row r="19" spans="1:9" x14ac:dyDescent="0.25">
      <c r="A19">
        <f>FPS!A19</f>
        <v>18</v>
      </c>
      <c r="B19">
        <f>_babylon_bathroom[[#This Row],[memory used]]</f>
        <v>401.93</v>
      </c>
      <c r="C19">
        <f>_babylon_bathroom[[#This Row],[ memory allocated]]</f>
        <v>413.82</v>
      </c>
      <c r="D19">
        <f t="shared" si="0"/>
        <v>97.126770093277273</v>
      </c>
      <c r="E19">
        <f t="shared" si="1"/>
        <v>11.889999999999986</v>
      </c>
      <c r="F19">
        <f>_three_bathroom[[#This Row],[memory used]]</f>
        <v>13.51</v>
      </c>
      <c r="G19">
        <f>_three_bathroom[[#This Row],[ memory allocated]]</f>
        <v>22.13</v>
      </c>
      <c r="H19">
        <f t="shared" si="2"/>
        <v>61.048350655219167</v>
      </c>
      <c r="I19">
        <f t="shared" si="3"/>
        <v>8.6199999999999992</v>
      </c>
    </row>
    <row r="20" spans="1:9" x14ac:dyDescent="0.25">
      <c r="A20">
        <f>FPS!A20</f>
        <v>19</v>
      </c>
      <c r="B20">
        <f>_babylon_bathroom[[#This Row],[memory used]]</f>
        <v>402.38</v>
      </c>
      <c r="C20">
        <f>_babylon_bathroom[[#This Row],[ memory allocated]]</f>
        <v>413.82</v>
      </c>
      <c r="D20">
        <f t="shared" si="0"/>
        <v>97.235513024986702</v>
      </c>
      <c r="E20">
        <f t="shared" si="1"/>
        <v>11.439999999999998</v>
      </c>
      <c r="F20">
        <f>_three_bathroom[[#This Row],[memory used]]</f>
        <v>10.46</v>
      </c>
      <c r="G20">
        <f>_three_bathroom[[#This Row],[ memory allocated]]</f>
        <v>20.88</v>
      </c>
      <c r="H20">
        <f t="shared" si="2"/>
        <v>50.095785440613042</v>
      </c>
      <c r="I20">
        <f t="shared" si="3"/>
        <v>10.419999999999998</v>
      </c>
    </row>
    <row r="21" spans="1:9" x14ac:dyDescent="0.25">
      <c r="A21">
        <f>FPS!A21</f>
        <v>20</v>
      </c>
      <c r="B21">
        <f>_babylon_bathroom[[#This Row],[memory used]]</f>
        <v>402.8</v>
      </c>
      <c r="C21">
        <f>_babylon_bathroom[[#This Row],[ memory allocated]]</f>
        <v>413.82</v>
      </c>
      <c r="D21">
        <f t="shared" si="0"/>
        <v>97.337006427915512</v>
      </c>
      <c r="E21">
        <f t="shared" si="1"/>
        <v>11.019999999999982</v>
      </c>
      <c r="F21">
        <f>_three_bathroom[[#This Row],[memory used]]</f>
        <v>13.71</v>
      </c>
      <c r="G21">
        <f>_three_bathroom[[#This Row],[ memory allocated]]</f>
        <v>20.88</v>
      </c>
      <c r="H21">
        <f t="shared" si="2"/>
        <v>65.660919540229884</v>
      </c>
      <c r="I21">
        <f t="shared" si="3"/>
        <v>7.1699999999999982</v>
      </c>
    </row>
    <row r="22" spans="1:9" x14ac:dyDescent="0.25">
      <c r="A22">
        <f>FPS!A22</f>
        <v>21</v>
      </c>
      <c r="B22">
        <f>_babylon_bathroom[[#This Row],[memory used]]</f>
        <v>396.83</v>
      </c>
      <c r="C22">
        <f>_babylon_bathroom[[#This Row],[ memory allocated]]</f>
        <v>413.82</v>
      </c>
      <c r="D22">
        <f t="shared" si="0"/>
        <v>95.894350200570287</v>
      </c>
      <c r="E22">
        <f t="shared" si="1"/>
        <v>16.990000000000009</v>
      </c>
      <c r="F22">
        <f>_three_bathroom[[#This Row],[memory used]]</f>
        <v>16.079999999999998</v>
      </c>
      <c r="G22">
        <f>_three_bathroom[[#This Row],[ memory allocated]]</f>
        <v>22.13</v>
      </c>
      <c r="H22">
        <f t="shared" si="2"/>
        <v>72.661545413465873</v>
      </c>
      <c r="I22">
        <f t="shared" si="3"/>
        <v>6.0500000000000007</v>
      </c>
    </row>
    <row r="23" spans="1:9" x14ac:dyDescent="0.25">
      <c r="A23">
        <f>FPS!A23</f>
        <v>22</v>
      </c>
      <c r="B23">
        <f>_babylon_bathroom[[#This Row],[memory used]]</f>
        <v>397.16</v>
      </c>
      <c r="C23">
        <f>_babylon_bathroom[[#This Row],[ memory allocated]]</f>
        <v>413.82</v>
      </c>
      <c r="D23">
        <f t="shared" si="0"/>
        <v>95.974095017157225</v>
      </c>
      <c r="E23">
        <f t="shared" si="1"/>
        <v>16.659999999999968</v>
      </c>
      <c r="F23">
        <f>_three_bathroom[[#This Row],[memory used]]</f>
        <v>9.86</v>
      </c>
      <c r="G23">
        <f>_three_bathroom[[#This Row],[ memory allocated]]</f>
        <v>20.88</v>
      </c>
      <c r="H23">
        <f t="shared" si="2"/>
        <v>47.222222222222221</v>
      </c>
      <c r="I23">
        <f t="shared" si="3"/>
        <v>11.02</v>
      </c>
    </row>
    <row r="24" spans="1:9" x14ac:dyDescent="0.25">
      <c r="A24">
        <f>FPS!A24</f>
        <v>23</v>
      </c>
      <c r="B24">
        <f>_babylon_bathroom[[#This Row],[memory used]]</f>
        <v>397.56</v>
      </c>
      <c r="C24">
        <f>_babylon_bathroom[[#This Row],[ memory allocated]]</f>
        <v>413.82</v>
      </c>
      <c r="D24">
        <f t="shared" si="0"/>
        <v>96.070755400898946</v>
      </c>
      <c r="E24">
        <f t="shared" si="1"/>
        <v>16.259999999999991</v>
      </c>
      <c r="F24">
        <f>_three_bathroom[[#This Row],[memory used]]</f>
        <v>14.61</v>
      </c>
      <c r="G24">
        <f>_three_bathroom[[#This Row],[ memory allocated]]</f>
        <v>20.88</v>
      </c>
      <c r="H24">
        <f t="shared" si="2"/>
        <v>69.97126436781609</v>
      </c>
      <c r="I24">
        <f t="shared" si="3"/>
        <v>6.27</v>
      </c>
    </row>
    <row r="25" spans="1:9" x14ac:dyDescent="0.25">
      <c r="A25">
        <f>FPS!A25</f>
        <v>24</v>
      </c>
      <c r="B25">
        <f>_babylon_bathroom[[#This Row],[memory used]]</f>
        <v>397.84</v>
      </c>
      <c r="C25">
        <f>_babylon_bathroom[[#This Row],[ memory allocated]]</f>
        <v>413.82</v>
      </c>
      <c r="D25">
        <f t="shared" si="0"/>
        <v>96.138417669518134</v>
      </c>
      <c r="E25">
        <f t="shared" si="1"/>
        <v>15.980000000000018</v>
      </c>
      <c r="F25">
        <f>_three_bathroom[[#This Row],[memory used]]</f>
        <v>14.09</v>
      </c>
      <c r="G25">
        <f>_three_bathroom[[#This Row],[ memory allocated]]</f>
        <v>22.13</v>
      </c>
      <c r="H25">
        <f t="shared" si="2"/>
        <v>63.669227293267063</v>
      </c>
      <c r="I25">
        <f t="shared" si="3"/>
        <v>8.0399999999999991</v>
      </c>
    </row>
    <row r="26" spans="1:9" x14ac:dyDescent="0.25">
      <c r="A26">
        <f>FPS!A26</f>
        <v>25</v>
      </c>
      <c r="B26">
        <f>_babylon_bathroom[[#This Row],[memory used]]</f>
        <v>398.28</v>
      </c>
      <c r="C26">
        <f>_babylon_bathroom[[#This Row],[ memory allocated]]</f>
        <v>413.82</v>
      </c>
      <c r="D26">
        <f t="shared" si="0"/>
        <v>96.244744091634033</v>
      </c>
      <c r="E26">
        <f t="shared" si="1"/>
        <v>15.54000000000002</v>
      </c>
      <c r="F26">
        <f>_three_bathroom[[#This Row],[memory used]]</f>
        <v>11.78</v>
      </c>
      <c r="G26">
        <f>_three_bathroom[[#This Row],[ memory allocated]]</f>
        <v>21.88</v>
      </c>
      <c r="H26">
        <f t="shared" si="2"/>
        <v>53.839122486288851</v>
      </c>
      <c r="I26">
        <f t="shared" si="3"/>
        <v>10.1</v>
      </c>
    </row>
    <row r="27" spans="1:9" x14ac:dyDescent="0.25">
      <c r="A27">
        <f>FPS!A27</f>
        <v>26</v>
      </c>
      <c r="B27">
        <f>_babylon_bathroom[[#This Row],[memory used]]</f>
        <v>398.56</v>
      </c>
      <c r="C27">
        <f>_babylon_bathroom[[#This Row],[ memory allocated]]</f>
        <v>413.82</v>
      </c>
      <c r="D27">
        <f t="shared" si="0"/>
        <v>96.312406360253249</v>
      </c>
      <c r="E27">
        <f t="shared" si="1"/>
        <v>15.259999999999991</v>
      </c>
      <c r="F27">
        <f>_three_bathroom[[#This Row],[memory used]]</f>
        <v>12.73</v>
      </c>
      <c r="G27">
        <f>_three_bathroom[[#This Row],[ memory allocated]]</f>
        <v>21.88</v>
      </c>
      <c r="H27">
        <f t="shared" si="2"/>
        <v>58.180987202925053</v>
      </c>
      <c r="I27">
        <f t="shared" si="3"/>
        <v>9.1499999999999986</v>
      </c>
    </row>
    <row r="28" spans="1:9" x14ac:dyDescent="0.25">
      <c r="A28">
        <f>FPS!A28</f>
        <v>27</v>
      </c>
      <c r="B28">
        <f>_babylon_bathroom[[#This Row],[memory used]]</f>
        <v>399.02</v>
      </c>
      <c r="C28">
        <f>_babylon_bathroom[[#This Row],[ memory allocated]]</f>
        <v>413.82</v>
      </c>
      <c r="D28">
        <f t="shared" si="0"/>
        <v>96.423565801556236</v>
      </c>
      <c r="E28">
        <f t="shared" si="1"/>
        <v>14.800000000000011</v>
      </c>
      <c r="F28">
        <f>_three_bathroom[[#This Row],[memory used]]</f>
        <v>16.13</v>
      </c>
      <c r="G28">
        <f>_three_bathroom[[#This Row],[ memory allocated]]</f>
        <v>22.38</v>
      </c>
      <c r="H28">
        <f t="shared" si="2"/>
        <v>72.073279714030377</v>
      </c>
      <c r="I28">
        <f t="shared" si="3"/>
        <v>6.25</v>
      </c>
    </row>
    <row r="29" spans="1:9" x14ac:dyDescent="0.25">
      <c r="A29">
        <f>FPS!A29</f>
        <v>28</v>
      </c>
      <c r="B29">
        <f>_babylon_bathroom[[#This Row],[memory used]]</f>
        <v>399.34</v>
      </c>
      <c r="C29">
        <f>_babylon_bathroom[[#This Row],[ memory allocated]]</f>
        <v>413.82</v>
      </c>
      <c r="D29">
        <f t="shared" si="0"/>
        <v>96.500894108549602</v>
      </c>
      <c r="E29">
        <f t="shared" si="1"/>
        <v>14.480000000000018</v>
      </c>
      <c r="F29">
        <f>_three_bathroom[[#This Row],[memory used]]</f>
        <v>12.08</v>
      </c>
      <c r="G29">
        <f>_three_bathroom[[#This Row],[ memory allocated]]</f>
        <v>21.63</v>
      </c>
      <c r="H29">
        <f t="shared" si="2"/>
        <v>55.848358760980119</v>
      </c>
      <c r="I29">
        <f t="shared" si="3"/>
        <v>9.5499999999999989</v>
      </c>
    </row>
    <row r="30" spans="1:9" x14ac:dyDescent="0.25">
      <c r="A30">
        <f>FPS!A30</f>
        <v>29</v>
      </c>
      <c r="B30">
        <f>_babylon_bathroom[[#This Row],[memory used]]</f>
        <v>399.74</v>
      </c>
      <c r="C30">
        <f>_babylon_bathroom[[#This Row],[ memory allocated]]</f>
        <v>413.82</v>
      </c>
      <c r="D30">
        <f t="shared" si="0"/>
        <v>96.597554492291337</v>
      </c>
      <c r="E30">
        <f t="shared" si="1"/>
        <v>14.079999999999984</v>
      </c>
      <c r="F30">
        <f>_three_bathroom[[#This Row],[memory used]]</f>
        <v>14.29</v>
      </c>
      <c r="G30">
        <f>_three_bathroom[[#This Row],[ memory allocated]]</f>
        <v>21.63</v>
      </c>
      <c r="H30">
        <f t="shared" si="2"/>
        <v>66.065649560795194</v>
      </c>
      <c r="I30">
        <f t="shared" si="3"/>
        <v>7.34</v>
      </c>
    </row>
    <row r="31" spans="1:9" x14ac:dyDescent="0.25">
      <c r="A31">
        <f>FPS!A31</f>
        <v>30</v>
      </c>
      <c r="B31">
        <f>_babylon_bathroom[[#This Row],[memory used]]</f>
        <v>400.04</v>
      </c>
      <c r="C31">
        <f>_babylon_bathroom[[#This Row],[ memory allocated]]</f>
        <v>413.82</v>
      </c>
      <c r="D31">
        <f t="shared" si="0"/>
        <v>96.670049780097628</v>
      </c>
      <c r="E31">
        <f t="shared" si="1"/>
        <v>13.779999999999973</v>
      </c>
      <c r="F31">
        <f>_three_bathroom[[#This Row],[memory used]]</f>
        <v>16.420000000000002</v>
      </c>
      <c r="G31">
        <f>_three_bathroom[[#This Row],[ memory allocated]]</f>
        <v>22.63</v>
      </c>
      <c r="H31">
        <f t="shared" si="2"/>
        <v>72.55855059655326</v>
      </c>
      <c r="I31">
        <f t="shared" si="3"/>
        <v>6.2099999999999973</v>
      </c>
    </row>
    <row r="32" spans="1:9" x14ac:dyDescent="0.25">
      <c r="A32">
        <f>FPS!A32</f>
        <v>31</v>
      </c>
      <c r="B32">
        <f>_babylon_bathroom[[#This Row],[memory used]]</f>
        <v>400.48</v>
      </c>
      <c r="C32">
        <f>_babylon_bathroom[[#This Row],[ memory allocated]]</f>
        <v>413.82</v>
      </c>
      <c r="D32">
        <f t="shared" si="0"/>
        <v>96.776376202213527</v>
      </c>
      <c r="E32">
        <f t="shared" si="1"/>
        <v>13.339999999999975</v>
      </c>
      <c r="F32">
        <f>_three_bathroom[[#This Row],[memory used]]</f>
        <v>12.09</v>
      </c>
      <c r="G32">
        <f>_three_bathroom[[#This Row],[ memory allocated]]</f>
        <v>21.88</v>
      </c>
      <c r="H32">
        <f t="shared" si="2"/>
        <v>55.255941499085928</v>
      </c>
      <c r="I32">
        <f t="shared" si="3"/>
        <v>9.7899999999999991</v>
      </c>
    </row>
    <row r="33" spans="1:9" x14ac:dyDescent="0.25">
      <c r="A33">
        <f>FPS!A33</f>
        <v>32</v>
      </c>
      <c r="B33">
        <f>_babylon_bathroom[[#This Row],[memory used]]</f>
        <v>400.8</v>
      </c>
      <c r="C33">
        <f>_babylon_bathroom[[#This Row],[ memory allocated]]</f>
        <v>413.82</v>
      </c>
      <c r="D33">
        <f t="shared" si="0"/>
        <v>96.853704509206906</v>
      </c>
      <c r="E33">
        <f t="shared" si="1"/>
        <v>13.019999999999982</v>
      </c>
      <c r="F33">
        <f>_three_bathroom[[#This Row],[memory used]]</f>
        <v>14.85</v>
      </c>
      <c r="G33">
        <f>_three_bathroom[[#This Row],[ memory allocated]]</f>
        <v>21.88</v>
      </c>
      <c r="H33">
        <f t="shared" si="2"/>
        <v>67.870201096892131</v>
      </c>
      <c r="I33">
        <f t="shared" si="3"/>
        <v>7.0299999999999994</v>
      </c>
    </row>
    <row r="34" spans="1:9" x14ac:dyDescent="0.25">
      <c r="A34">
        <f>FPS!A34</f>
        <v>33</v>
      </c>
      <c r="B34">
        <f>_babylon_bathroom[[#This Row],[memory used]]</f>
        <v>401.23</v>
      </c>
      <c r="C34">
        <f>_babylon_bathroom[[#This Row],[ memory allocated]]</f>
        <v>413.82</v>
      </c>
      <c r="D34">
        <f t="shared" si="0"/>
        <v>96.957614421729261</v>
      </c>
      <c r="E34">
        <f t="shared" si="1"/>
        <v>12.589999999999975</v>
      </c>
      <c r="F34">
        <f>_three_bathroom[[#This Row],[memory used]]</f>
        <v>16.260000000000002</v>
      </c>
      <c r="G34">
        <f>_three_bathroom[[#This Row],[ memory allocated]]</f>
        <v>22.38</v>
      </c>
      <c r="H34">
        <f t="shared" si="2"/>
        <v>72.654155495978571</v>
      </c>
      <c r="I34">
        <f t="shared" si="3"/>
        <v>6.1199999999999974</v>
      </c>
    </row>
    <row r="35" spans="1:9" x14ac:dyDescent="0.25">
      <c r="A35">
        <f>FPS!A35</f>
        <v>34</v>
      </c>
      <c r="B35">
        <f>_babylon_bathroom[[#This Row],[memory used]]</f>
        <v>401.56</v>
      </c>
      <c r="C35">
        <f>_babylon_bathroom[[#This Row],[ memory allocated]]</f>
        <v>413.82</v>
      </c>
      <c r="D35">
        <f t="shared" si="0"/>
        <v>97.037359238316185</v>
      </c>
      <c r="E35">
        <f t="shared" si="1"/>
        <v>12.259999999999991</v>
      </c>
      <c r="F35">
        <f>_three_bathroom[[#This Row],[memory used]]</f>
        <v>9.77</v>
      </c>
      <c r="G35">
        <f>_three_bathroom[[#This Row],[ memory allocated]]</f>
        <v>22.13</v>
      </c>
      <c r="H35">
        <f t="shared" si="2"/>
        <v>44.148215092634437</v>
      </c>
      <c r="I35">
        <f t="shared" si="3"/>
        <v>12.36</v>
      </c>
    </row>
    <row r="36" spans="1:9" x14ac:dyDescent="0.25">
      <c r="A36">
        <f>FPS!A36</f>
        <v>35</v>
      </c>
      <c r="B36">
        <f>_babylon_bathroom[[#This Row],[memory used]]</f>
        <v>401.88</v>
      </c>
      <c r="C36">
        <f>_babylon_bathroom[[#This Row],[ memory allocated]]</f>
        <v>413.82</v>
      </c>
      <c r="D36">
        <f t="shared" si="0"/>
        <v>97.11468754530955</v>
      </c>
      <c r="E36">
        <f t="shared" si="1"/>
        <v>11.939999999999998</v>
      </c>
      <c r="F36">
        <f>_three_bathroom[[#This Row],[memory used]]</f>
        <v>12.43</v>
      </c>
      <c r="G36">
        <f>_three_bathroom[[#This Row],[ memory allocated]]</f>
        <v>22.13</v>
      </c>
      <c r="H36">
        <f t="shared" si="2"/>
        <v>56.168097605061007</v>
      </c>
      <c r="I36">
        <f t="shared" si="3"/>
        <v>9.6999999999999993</v>
      </c>
    </row>
    <row r="37" spans="1:9" x14ac:dyDescent="0.25">
      <c r="A37">
        <f>FPS!A37</f>
        <v>36</v>
      </c>
      <c r="B37">
        <f>_babylon_bathroom[[#This Row],[memory used]]</f>
        <v>402.23</v>
      </c>
      <c r="C37">
        <f>_babylon_bathroom[[#This Row],[ memory allocated]]</f>
        <v>413.82</v>
      </c>
      <c r="D37">
        <f t="shared" si="0"/>
        <v>97.199265381083563</v>
      </c>
      <c r="E37">
        <f t="shared" si="1"/>
        <v>11.589999999999975</v>
      </c>
      <c r="F37">
        <f>_three_bathroom[[#This Row],[memory used]]</f>
        <v>16.559999999999999</v>
      </c>
      <c r="G37">
        <f>_three_bathroom[[#This Row],[ memory allocated]]</f>
        <v>22.63</v>
      </c>
      <c r="H37">
        <f t="shared" si="2"/>
        <v>73.177198409191334</v>
      </c>
      <c r="I37">
        <f t="shared" si="3"/>
        <v>6.07</v>
      </c>
    </row>
    <row r="38" spans="1:9" x14ac:dyDescent="0.25">
      <c r="A38">
        <f>FPS!A38</f>
        <v>37</v>
      </c>
      <c r="B38">
        <f>_babylon_bathroom[[#This Row],[memory used]]</f>
        <v>402.65</v>
      </c>
      <c r="C38">
        <f>_babylon_bathroom[[#This Row],[ memory allocated]]</f>
        <v>413.82</v>
      </c>
      <c r="D38">
        <f t="shared" si="0"/>
        <v>97.300758784012359</v>
      </c>
      <c r="E38">
        <f t="shared" si="1"/>
        <v>11.170000000000016</v>
      </c>
      <c r="F38">
        <f>_three_bathroom[[#This Row],[memory used]]</f>
        <v>10.53</v>
      </c>
      <c r="G38">
        <f>_three_bathroom[[#This Row],[ memory allocated]]</f>
        <v>22.63</v>
      </c>
      <c r="H38">
        <f t="shared" si="2"/>
        <v>46.531153336279274</v>
      </c>
      <c r="I38">
        <f t="shared" si="3"/>
        <v>12.1</v>
      </c>
    </row>
    <row r="39" spans="1:9" x14ac:dyDescent="0.25">
      <c r="A39">
        <f>FPS!A39</f>
        <v>38</v>
      </c>
      <c r="B39">
        <f>_babylon_bathroom[[#This Row],[memory used]]</f>
        <v>402.95</v>
      </c>
      <c r="C39">
        <f>_babylon_bathroom[[#This Row],[ memory allocated]]</f>
        <v>413.82</v>
      </c>
      <c r="D39">
        <f t="shared" si="0"/>
        <v>97.373254071818664</v>
      </c>
      <c r="E39">
        <f t="shared" si="1"/>
        <v>10.870000000000005</v>
      </c>
      <c r="F39">
        <f>_three_bathroom[[#This Row],[memory used]]</f>
        <v>13.86</v>
      </c>
      <c r="G39">
        <f>_three_bathroom[[#This Row],[ memory allocated]]</f>
        <v>22.63</v>
      </c>
      <c r="H39">
        <f t="shared" si="2"/>
        <v>61.246133451171012</v>
      </c>
      <c r="I39">
        <f t="shared" si="3"/>
        <v>8.77</v>
      </c>
    </row>
    <row r="40" spans="1:9" x14ac:dyDescent="0.25">
      <c r="A40">
        <f>FPS!A40</f>
        <v>39</v>
      </c>
      <c r="B40">
        <f>_babylon_bathroom[[#This Row],[memory used]]</f>
        <v>396.98</v>
      </c>
      <c r="C40">
        <f>_babylon_bathroom[[#This Row],[ memory allocated]]</f>
        <v>413.82</v>
      </c>
      <c r="D40">
        <f t="shared" si="0"/>
        <v>95.930597844473454</v>
      </c>
      <c r="E40">
        <f t="shared" si="1"/>
        <v>16.839999999999975</v>
      </c>
      <c r="F40">
        <f>_three_bathroom[[#This Row],[memory used]]</f>
        <v>14.57</v>
      </c>
      <c r="G40">
        <f>_three_bathroom[[#This Row],[ memory allocated]]</f>
        <v>22.63</v>
      </c>
      <c r="H40">
        <f t="shared" si="2"/>
        <v>64.38356164383562</v>
      </c>
      <c r="I40">
        <f t="shared" si="3"/>
        <v>8.0599999999999987</v>
      </c>
    </row>
    <row r="41" spans="1:9" x14ac:dyDescent="0.25">
      <c r="A41">
        <f>FPS!A41</f>
        <v>40</v>
      </c>
      <c r="B41">
        <f>_babylon_bathroom[[#This Row],[memory used]]</f>
        <v>397.27</v>
      </c>
      <c r="C41">
        <f>_babylon_bathroom[[#This Row],[ memory allocated]]</f>
        <v>413.82</v>
      </c>
      <c r="D41">
        <f t="shared" si="0"/>
        <v>96.000676622686186</v>
      </c>
      <c r="E41">
        <f t="shared" si="1"/>
        <v>16.550000000000011</v>
      </c>
      <c r="F41">
        <f>_three_bathroom[[#This Row],[memory used]]</f>
        <v>10.16</v>
      </c>
      <c r="G41">
        <f>_three_bathroom[[#This Row],[ memory allocated]]</f>
        <v>22.38</v>
      </c>
      <c r="H41">
        <f t="shared" si="2"/>
        <v>45.397676496872208</v>
      </c>
      <c r="I41">
        <f t="shared" si="3"/>
        <v>12.219999999999999</v>
      </c>
    </row>
    <row r="42" spans="1:9" x14ac:dyDescent="0.25">
      <c r="A42">
        <f>FPS!A42</f>
        <v>41</v>
      </c>
      <c r="B42">
        <f>_babylon_bathroom[[#This Row],[memory used]]</f>
        <v>397.7</v>
      </c>
      <c r="C42">
        <f>_babylon_bathroom[[#This Row],[ memory allocated]]</f>
        <v>413.82</v>
      </c>
      <c r="D42">
        <f t="shared" si="0"/>
        <v>96.10458653520854</v>
      </c>
      <c r="E42">
        <f t="shared" si="1"/>
        <v>16.120000000000005</v>
      </c>
      <c r="F42">
        <f>_three_bathroom[[#This Row],[memory used]]</f>
        <v>12.18</v>
      </c>
      <c r="G42">
        <f>_three_bathroom[[#This Row],[ memory allocated]]</f>
        <v>22.38</v>
      </c>
      <c r="H42">
        <f t="shared" si="2"/>
        <v>54.423592493297591</v>
      </c>
      <c r="I42">
        <f t="shared" si="3"/>
        <v>10.199999999999999</v>
      </c>
    </row>
    <row r="43" spans="1:9" x14ac:dyDescent="0.25">
      <c r="A43">
        <f>FPS!A43</f>
        <v>42</v>
      </c>
      <c r="B43">
        <f>_babylon_bathroom[[#This Row],[memory used]]</f>
        <v>398.05</v>
      </c>
      <c r="C43">
        <f>_babylon_bathroom[[#This Row],[ memory allocated]]</f>
        <v>413.82</v>
      </c>
      <c r="D43">
        <f t="shared" si="0"/>
        <v>96.189164370982567</v>
      </c>
      <c r="E43">
        <f t="shared" si="1"/>
        <v>15.769999999999982</v>
      </c>
      <c r="F43">
        <f>_three_bathroom[[#This Row],[memory used]]</f>
        <v>8.59</v>
      </c>
      <c r="G43">
        <f>_three_bathroom[[#This Row],[ memory allocated]]</f>
        <v>22.63</v>
      </c>
      <c r="H43">
        <f t="shared" si="2"/>
        <v>37.958462218294301</v>
      </c>
      <c r="I43">
        <f t="shared" si="3"/>
        <v>14.04</v>
      </c>
    </row>
    <row r="44" spans="1:9" x14ac:dyDescent="0.25">
      <c r="A44">
        <f>FPS!A44</f>
        <v>43</v>
      </c>
      <c r="B44">
        <f>_babylon_bathroom[[#This Row],[memory used]]</f>
        <v>398.48</v>
      </c>
      <c r="C44">
        <f>_babylon_bathroom[[#This Row],[ memory allocated]]</f>
        <v>413.82</v>
      </c>
      <c r="D44">
        <f t="shared" si="0"/>
        <v>96.293074283504907</v>
      </c>
      <c r="E44">
        <f t="shared" si="1"/>
        <v>15.339999999999975</v>
      </c>
      <c r="F44">
        <f>_three_bathroom[[#This Row],[memory used]]</f>
        <v>10.49</v>
      </c>
      <c r="G44">
        <f>_three_bathroom[[#This Row],[ memory allocated]]</f>
        <v>22.63</v>
      </c>
      <c r="H44">
        <f t="shared" si="2"/>
        <v>46.354396818382682</v>
      </c>
      <c r="I44">
        <f t="shared" si="3"/>
        <v>12.139999999999999</v>
      </c>
    </row>
    <row r="45" spans="1:9" x14ac:dyDescent="0.25">
      <c r="A45">
        <f>FPS!A45</f>
        <v>44</v>
      </c>
      <c r="B45">
        <f>_babylon_bathroom[[#This Row],[memory used]]</f>
        <v>186.27</v>
      </c>
      <c r="C45">
        <f>_babylon_bathroom[[#This Row],[ memory allocated]]</f>
        <v>200.98</v>
      </c>
      <c r="D45">
        <f t="shared" si="0"/>
        <v>92.680863767539066</v>
      </c>
      <c r="E45">
        <f t="shared" si="1"/>
        <v>14.70999999999998</v>
      </c>
      <c r="F45">
        <f>_three_bathroom[[#This Row],[memory used]]</f>
        <v>14.39</v>
      </c>
      <c r="G45">
        <f>_three_bathroom[[#This Row],[ memory allocated]]</f>
        <v>22.63</v>
      </c>
      <c r="H45">
        <f t="shared" si="2"/>
        <v>63.588157313300933</v>
      </c>
      <c r="I45">
        <f t="shared" si="3"/>
        <v>8.2399999999999984</v>
      </c>
    </row>
    <row r="46" spans="1:9" x14ac:dyDescent="0.25">
      <c r="A46">
        <f>FPS!A46</f>
        <v>45</v>
      </c>
      <c r="B46">
        <f>_babylon_bathroom[[#This Row],[memory used]]</f>
        <v>186.61</v>
      </c>
      <c r="C46">
        <f>_babylon_bathroom[[#This Row],[ memory allocated]]</f>
        <v>200.98</v>
      </c>
      <c r="D46">
        <f t="shared" si="0"/>
        <v>92.850034829336252</v>
      </c>
      <c r="E46">
        <f t="shared" si="1"/>
        <v>14.369999999999976</v>
      </c>
      <c r="F46">
        <f>_three_bathroom[[#This Row],[memory used]]</f>
        <v>9.11</v>
      </c>
      <c r="G46">
        <f>_three_bathroom[[#This Row],[ memory allocated]]</f>
        <v>22.63</v>
      </c>
      <c r="H46">
        <f t="shared" si="2"/>
        <v>40.256296950950066</v>
      </c>
      <c r="I46">
        <f t="shared" si="3"/>
        <v>13.52</v>
      </c>
    </row>
    <row r="47" spans="1:9" x14ac:dyDescent="0.25">
      <c r="A47">
        <f>FPS!A47</f>
        <v>46</v>
      </c>
      <c r="B47">
        <f>_babylon_bathroom[[#This Row],[memory used]]</f>
        <v>187.01</v>
      </c>
      <c r="C47">
        <f>_babylon_bathroom[[#This Row],[ memory allocated]]</f>
        <v>200.98</v>
      </c>
      <c r="D47">
        <f t="shared" si="0"/>
        <v>93.049059607921194</v>
      </c>
      <c r="E47">
        <f t="shared" si="1"/>
        <v>13.969999999999999</v>
      </c>
      <c r="F47">
        <f>_three_bathroom[[#This Row],[memory used]]</f>
        <v>11.37</v>
      </c>
      <c r="G47">
        <f>_three_bathroom[[#This Row],[ memory allocated]]</f>
        <v>22.63</v>
      </c>
      <c r="H47">
        <f t="shared" si="2"/>
        <v>50.243040212107829</v>
      </c>
      <c r="I47">
        <f t="shared" si="3"/>
        <v>11.26</v>
      </c>
    </row>
    <row r="48" spans="1:9" x14ac:dyDescent="0.25">
      <c r="A48">
        <f>FPS!A48</f>
        <v>47</v>
      </c>
      <c r="B48">
        <f>_babylon_bathroom[[#This Row],[memory used]]</f>
        <v>187.42</v>
      </c>
      <c r="C48">
        <f>_babylon_bathroom[[#This Row],[ memory allocated]]</f>
        <v>200.98</v>
      </c>
      <c r="D48">
        <f t="shared" si="0"/>
        <v>93.253060005970738</v>
      </c>
      <c r="E48">
        <f t="shared" si="1"/>
        <v>13.560000000000002</v>
      </c>
      <c r="F48">
        <f>_three_bathroom[[#This Row],[memory used]]</f>
        <v>14.42</v>
      </c>
      <c r="G48">
        <f>_three_bathroom[[#This Row],[ memory allocated]]</f>
        <v>22.63</v>
      </c>
      <c r="H48">
        <f t="shared" si="2"/>
        <v>63.720724701723377</v>
      </c>
      <c r="I48">
        <f t="shared" si="3"/>
        <v>8.2099999999999991</v>
      </c>
    </row>
    <row r="49" spans="1:9" x14ac:dyDescent="0.25">
      <c r="A49">
        <f>FPS!A49</f>
        <v>48</v>
      </c>
      <c r="B49">
        <f>_babylon_bathroom[[#This Row],[memory used]]</f>
        <v>187.82</v>
      </c>
      <c r="C49">
        <f>_babylon_bathroom[[#This Row],[ memory allocated]]</f>
        <v>200.98</v>
      </c>
      <c r="D49">
        <f t="shared" si="0"/>
        <v>93.45208478455568</v>
      </c>
      <c r="E49">
        <f t="shared" si="1"/>
        <v>13.159999999999997</v>
      </c>
      <c r="F49">
        <f>_three_bathroom[[#This Row],[memory used]]</f>
        <v>11.3</v>
      </c>
      <c r="G49">
        <f>_three_bathroom[[#This Row],[ memory allocated]]</f>
        <v>22.63</v>
      </c>
      <c r="H49">
        <f t="shared" si="2"/>
        <v>49.933716305788785</v>
      </c>
      <c r="I49">
        <f t="shared" si="3"/>
        <v>11.329999999999998</v>
      </c>
    </row>
    <row r="50" spans="1:9" x14ac:dyDescent="0.25">
      <c r="A50">
        <f>FPS!A50</f>
        <v>49</v>
      </c>
      <c r="B50">
        <f>_babylon_bathroom[[#This Row],[memory used]]</f>
        <v>188.26</v>
      </c>
      <c r="C50">
        <f>_babylon_bathroom[[#This Row],[ memory allocated]]</f>
        <v>200.98</v>
      </c>
      <c r="D50">
        <f t="shared" si="0"/>
        <v>93.671012040999102</v>
      </c>
      <c r="E50">
        <f t="shared" si="1"/>
        <v>12.719999999999999</v>
      </c>
      <c r="F50">
        <f>_three_bathroom[[#This Row],[memory used]]</f>
        <v>13.65</v>
      </c>
      <c r="G50">
        <f>_three_bathroom[[#This Row],[ memory allocated]]</f>
        <v>22.63</v>
      </c>
      <c r="H50">
        <f t="shared" si="2"/>
        <v>60.318161732213881</v>
      </c>
      <c r="I50">
        <f t="shared" si="3"/>
        <v>8.9799999999999986</v>
      </c>
    </row>
    <row r="51" spans="1:9" x14ac:dyDescent="0.25">
      <c r="A51">
        <f>FPS!A51</f>
        <v>50</v>
      </c>
      <c r="B51">
        <f>_babylon_bathroom[[#This Row],[memory used]]</f>
        <v>188.64</v>
      </c>
      <c r="C51">
        <f>_babylon_bathroom[[#This Row],[ memory allocated]]</f>
        <v>200.98</v>
      </c>
      <c r="D51">
        <f t="shared" si="0"/>
        <v>93.860085580654783</v>
      </c>
      <c r="E51">
        <f t="shared" si="1"/>
        <v>12.340000000000003</v>
      </c>
      <c r="F51">
        <f>_three_bathroom[[#This Row],[memory used]]</f>
        <v>15.24</v>
      </c>
      <c r="G51">
        <f>_three_bathroom[[#This Row],[ memory allocated]]</f>
        <v>22.63</v>
      </c>
      <c r="H51">
        <f t="shared" si="2"/>
        <v>67.344233318603628</v>
      </c>
      <c r="I51">
        <f t="shared" si="3"/>
        <v>7.3899999999999988</v>
      </c>
    </row>
    <row r="52" spans="1:9" x14ac:dyDescent="0.25">
      <c r="A52">
        <f>FPS!A52</f>
        <v>51</v>
      </c>
      <c r="B52">
        <f>_babylon_bathroom[[#This Row],[memory used]]</f>
        <v>182.69</v>
      </c>
      <c r="C52">
        <f>_babylon_bathroom[[#This Row],[ memory allocated]]</f>
        <v>200.98</v>
      </c>
      <c r="D52">
        <f t="shared" si="0"/>
        <v>90.899591999203892</v>
      </c>
      <c r="E52">
        <f t="shared" si="1"/>
        <v>18.289999999999992</v>
      </c>
      <c r="F52">
        <f>_three_bathroom[[#This Row],[memory used]]</f>
        <v>11.28</v>
      </c>
      <c r="G52">
        <f>_three_bathroom[[#This Row],[ memory allocated]]</f>
        <v>22.63</v>
      </c>
      <c r="H52">
        <f t="shared" si="2"/>
        <v>49.845338046840475</v>
      </c>
      <c r="I52">
        <f t="shared" si="3"/>
        <v>11.35</v>
      </c>
    </row>
    <row r="53" spans="1:9" x14ac:dyDescent="0.25">
      <c r="A53">
        <f>FPS!A53</f>
        <v>52</v>
      </c>
      <c r="B53">
        <f>_babylon_bathroom[[#This Row],[memory used]]</f>
        <v>183.06</v>
      </c>
      <c r="C53">
        <f>_babylon_bathroom[[#This Row],[ memory allocated]]</f>
        <v>200.98</v>
      </c>
      <c r="D53">
        <f t="shared" si="0"/>
        <v>91.083689919394971</v>
      </c>
      <c r="E53">
        <f t="shared" si="1"/>
        <v>17.919999999999987</v>
      </c>
      <c r="F53">
        <f>_three_bathroom[[#This Row],[memory used]]</f>
        <v>12.34</v>
      </c>
      <c r="G53">
        <f>_three_bathroom[[#This Row],[ memory allocated]]</f>
        <v>22.63</v>
      </c>
      <c r="H53">
        <f t="shared" si="2"/>
        <v>54.529385771100316</v>
      </c>
      <c r="I53">
        <f t="shared" si="3"/>
        <v>10.29</v>
      </c>
    </row>
    <row r="54" spans="1:9" x14ac:dyDescent="0.25">
      <c r="A54">
        <f>FPS!A54</f>
        <v>53</v>
      </c>
      <c r="B54">
        <f>_babylon_bathroom[[#This Row],[memory used]]</f>
        <v>183.46</v>
      </c>
      <c r="C54">
        <f>_babylon_bathroom[[#This Row],[ memory allocated]]</f>
        <v>200.98</v>
      </c>
      <c r="D54">
        <f t="shared" si="0"/>
        <v>91.282714697979912</v>
      </c>
      <c r="E54">
        <f t="shared" si="1"/>
        <v>17.519999999999982</v>
      </c>
      <c r="F54">
        <f>_three_bathroom[[#This Row],[memory used]]</f>
        <v>14.96</v>
      </c>
      <c r="G54">
        <f>_three_bathroom[[#This Row],[ memory allocated]]</f>
        <v>22.63</v>
      </c>
      <c r="H54">
        <f t="shared" si="2"/>
        <v>66.106937693327453</v>
      </c>
      <c r="I54">
        <f t="shared" si="3"/>
        <v>7.6699999999999982</v>
      </c>
    </row>
    <row r="55" spans="1:9" x14ac:dyDescent="0.25">
      <c r="A55">
        <f>FPS!A55</f>
        <v>54</v>
      </c>
      <c r="B55">
        <f>_babylon_bathroom[[#This Row],[memory used]]</f>
        <v>183.84</v>
      </c>
      <c r="C55">
        <f>_babylon_bathroom[[#This Row],[ memory allocated]]</f>
        <v>200.98</v>
      </c>
      <c r="D55">
        <f t="shared" si="0"/>
        <v>91.471788237635593</v>
      </c>
      <c r="E55">
        <f t="shared" si="1"/>
        <v>17.139999999999986</v>
      </c>
      <c r="F55">
        <f>_three_bathroom[[#This Row],[memory used]]</f>
        <v>9.85</v>
      </c>
      <c r="G55">
        <f>_three_bathroom[[#This Row],[ memory allocated]]</f>
        <v>22.38</v>
      </c>
      <c r="H55">
        <f t="shared" si="2"/>
        <v>44.012511170688114</v>
      </c>
      <c r="I55">
        <f t="shared" si="3"/>
        <v>12.53</v>
      </c>
    </row>
    <row r="56" spans="1:9" x14ac:dyDescent="0.25">
      <c r="A56">
        <f>FPS!A56</f>
        <v>55</v>
      </c>
      <c r="B56">
        <f>_babylon_bathroom[[#This Row],[memory used]]</f>
        <v>184.12</v>
      </c>
      <c r="C56">
        <f>_babylon_bathroom[[#This Row],[ memory allocated]]</f>
        <v>200.98</v>
      </c>
      <c r="D56">
        <f t="shared" si="0"/>
        <v>91.611105582645052</v>
      </c>
      <c r="E56">
        <f t="shared" si="1"/>
        <v>16.859999999999985</v>
      </c>
      <c r="F56">
        <f>_three_bathroom[[#This Row],[memory used]]</f>
        <v>12.3</v>
      </c>
      <c r="G56">
        <f>_three_bathroom[[#This Row],[ memory allocated]]</f>
        <v>22.38</v>
      </c>
      <c r="H56">
        <f t="shared" si="2"/>
        <v>54.959785522788209</v>
      </c>
      <c r="I56">
        <f t="shared" si="3"/>
        <v>10.079999999999998</v>
      </c>
    </row>
    <row r="57" spans="1:9" x14ac:dyDescent="0.25">
      <c r="A57">
        <f>FPS!A57</f>
        <v>56</v>
      </c>
      <c r="B57">
        <f>_babylon_bathroom[[#This Row],[memory used]]</f>
        <v>184.55</v>
      </c>
      <c r="C57">
        <f>_babylon_bathroom[[#This Row],[ memory allocated]]</f>
        <v>200.98</v>
      </c>
      <c r="D57">
        <f t="shared" si="0"/>
        <v>91.825057219623858</v>
      </c>
      <c r="E57">
        <f t="shared" si="1"/>
        <v>16.429999999999978</v>
      </c>
      <c r="F57">
        <f>_three_bathroom[[#This Row],[memory used]]</f>
        <v>15.8</v>
      </c>
      <c r="G57">
        <f>_three_bathroom[[#This Row],[ memory allocated]]</f>
        <v>22.38</v>
      </c>
      <c r="H57">
        <f t="shared" si="2"/>
        <v>70.59874888293119</v>
      </c>
      <c r="I57">
        <f t="shared" si="3"/>
        <v>6.5799999999999983</v>
      </c>
    </row>
    <row r="58" spans="1:9" x14ac:dyDescent="0.25">
      <c r="A58">
        <f>FPS!A58</f>
        <v>57</v>
      </c>
      <c r="B58">
        <f>_babylon_bathroom[[#This Row],[memory used]]</f>
        <v>185.01</v>
      </c>
      <c r="C58">
        <f>_babylon_bathroom[[#This Row],[ memory allocated]]</f>
        <v>200.98</v>
      </c>
      <c r="D58">
        <f t="shared" si="0"/>
        <v>92.053935714996513</v>
      </c>
      <c r="E58">
        <f t="shared" si="1"/>
        <v>15.969999999999999</v>
      </c>
      <c r="F58">
        <f>_three_bathroom[[#This Row],[memory used]]</f>
        <v>10.27</v>
      </c>
      <c r="G58">
        <f>_three_bathroom[[#This Row],[ memory allocated]]</f>
        <v>22.63</v>
      </c>
      <c r="H58">
        <f t="shared" si="2"/>
        <v>45.382235969951388</v>
      </c>
      <c r="I58">
        <f t="shared" si="3"/>
        <v>12.36</v>
      </c>
    </row>
    <row r="59" spans="1:9" x14ac:dyDescent="0.25">
      <c r="A59">
        <f>FPS!A59</f>
        <v>58</v>
      </c>
      <c r="B59">
        <f>_babylon_bathroom[[#This Row],[memory used]]</f>
        <v>185.42</v>
      </c>
      <c r="C59">
        <f>_babylon_bathroom[[#This Row],[ memory allocated]]</f>
        <v>200.98</v>
      </c>
      <c r="D59">
        <f t="shared" si="0"/>
        <v>92.257936113046071</v>
      </c>
      <c r="E59">
        <f t="shared" si="1"/>
        <v>15.560000000000002</v>
      </c>
      <c r="F59">
        <f>_three_bathroom[[#This Row],[memory used]]</f>
        <v>14.01</v>
      </c>
      <c r="G59">
        <f>_three_bathroom[[#This Row],[ memory allocated]]</f>
        <v>22.63</v>
      </c>
      <c r="H59">
        <f t="shared" si="2"/>
        <v>61.908970393283255</v>
      </c>
      <c r="I59">
        <f t="shared" si="3"/>
        <v>8.6199999999999992</v>
      </c>
    </row>
    <row r="60" spans="1:9" x14ac:dyDescent="0.25">
      <c r="A60">
        <f>FPS!A60</f>
        <v>59</v>
      </c>
      <c r="B60">
        <f>_babylon_bathroom[[#This Row],[memory used]]</f>
        <v>185.8</v>
      </c>
      <c r="C60">
        <f>_babylon_bathroom[[#This Row],[ memory allocated]]</f>
        <v>200.98</v>
      </c>
      <c r="D60">
        <f t="shared" si="0"/>
        <v>92.447009652701766</v>
      </c>
      <c r="E60">
        <f t="shared" si="1"/>
        <v>15.179999999999978</v>
      </c>
      <c r="F60">
        <f>_three_bathroom[[#This Row],[memory used]]</f>
        <v>13.57</v>
      </c>
      <c r="G60">
        <f>_three_bathroom[[#This Row],[ memory allocated]]</f>
        <v>22.63</v>
      </c>
      <c r="H60">
        <f t="shared" si="2"/>
        <v>59.964648696420689</v>
      </c>
      <c r="I60">
        <f t="shared" si="3"/>
        <v>9.0599999999999987</v>
      </c>
    </row>
    <row r="61" spans="1:9" x14ac:dyDescent="0.25">
      <c r="A61">
        <f>FPS!A61</f>
        <v>60</v>
      </c>
      <c r="B61">
        <f>_babylon_bathroom[[#This Row],[memory used]]</f>
        <v>186.24</v>
      </c>
      <c r="C61">
        <f>_babylon_bathroom[[#This Row],[ memory allocated]]</f>
        <v>200.98</v>
      </c>
      <c r="D61">
        <f t="shared" si="0"/>
        <v>92.665936909145202</v>
      </c>
      <c r="E61">
        <f t="shared" si="1"/>
        <v>14.739999999999981</v>
      </c>
      <c r="F61">
        <f>_three_bathroom[[#This Row],[memory used]]</f>
        <v>9.59</v>
      </c>
      <c r="G61">
        <f>_three_bathroom[[#This Row],[ memory allocated]]</f>
        <v>30.63</v>
      </c>
      <c r="H61">
        <f t="shared" si="2"/>
        <v>31.309174012406139</v>
      </c>
      <c r="I61">
        <f t="shared" si="3"/>
        <v>21.04</v>
      </c>
    </row>
    <row r="62" spans="1:9" x14ac:dyDescent="0.25">
      <c r="A62">
        <f>FPS!A62</f>
        <v>61</v>
      </c>
      <c r="B62">
        <f>_babylon_bathroom[[#This Row],[memory used]]</f>
        <v>186.67</v>
      </c>
      <c r="C62">
        <f>_babylon_bathroom[[#This Row],[ memory allocated]]</f>
        <v>200.98</v>
      </c>
      <c r="D62">
        <f t="shared" si="0"/>
        <v>92.879888546123993</v>
      </c>
      <c r="E62">
        <f t="shared" si="1"/>
        <v>14.310000000000002</v>
      </c>
      <c r="F62">
        <f>_three_bathroom[[#This Row],[memory used]]</f>
        <v>13.65</v>
      </c>
      <c r="G62">
        <f>_three_bathroom[[#This Row],[ memory allocated]]</f>
        <v>30.63</v>
      </c>
      <c r="H62">
        <f t="shared" si="2"/>
        <v>44.564152791380998</v>
      </c>
      <c r="I62">
        <f t="shared" si="3"/>
        <v>16.979999999999997</v>
      </c>
    </row>
    <row r="63" spans="1:9" x14ac:dyDescent="0.25">
      <c r="A63">
        <f>FPS!A63</f>
        <v>62</v>
      </c>
      <c r="B63">
        <f>_babylon_bathroom[[#This Row],[memory used]]</f>
        <v>185.62</v>
      </c>
      <c r="C63">
        <f>_babylon_bathroom[[#This Row],[ memory allocated]]</f>
        <v>200.77</v>
      </c>
      <c r="D63">
        <f t="shared" si="0"/>
        <v>92.454051900184282</v>
      </c>
      <c r="E63">
        <f t="shared" si="1"/>
        <v>15.150000000000006</v>
      </c>
      <c r="F63">
        <f>_three_bathroom[[#This Row],[memory used]]</f>
        <v>14.14</v>
      </c>
      <c r="G63">
        <f>_three_bathroom[[#This Row],[ memory allocated]]</f>
        <v>28.63</v>
      </c>
      <c r="H63">
        <f t="shared" si="2"/>
        <v>49.388753056234727</v>
      </c>
      <c r="I63">
        <f t="shared" si="3"/>
        <v>14.489999999999998</v>
      </c>
    </row>
    <row r="64" spans="1:9" x14ac:dyDescent="0.25">
      <c r="A64">
        <f>FPS!A64</f>
        <v>63</v>
      </c>
      <c r="B64">
        <f>_babylon_bathroom[[#This Row],[memory used]]</f>
        <v>186.06</v>
      </c>
      <c r="C64">
        <f>_babylon_bathroom[[#This Row],[ memory allocated]]</f>
        <v>200.77</v>
      </c>
      <c r="D64">
        <f t="shared" si="0"/>
        <v>92.673208148627779</v>
      </c>
      <c r="E64">
        <f t="shared" si="1"/>
        <v>14.710000000000008</v>
      </c>
      <c r="F64">
        <f>_three_bathroom[[#This Row],[memory used]]</f>
        <v>17.829999999999998</v>
      </c>
      <c r="G64">
        <f>_three_bathroom[[#This Row],[ memory allocated]]</f>
        <v>28.63</v>
      </c>
      <c r="H64">
        <f t="shared" si="2"/>
        <v>62.2773314704855</v>
      </c>
      <c r="I64">
        <f t="shared" si="3"/>
        <v>10.8</v>
      </c>
    </row>
    <row r="65" spans="1:9" x14ac:dyDescent="0.25">
      <c r="A65">
        <f>FPS!A65</f>
        <v>64</v>
      </c>
      <c r="B65">
        <f>_babylon_bathroom[[#This Row],[memory used]]</f>
        <v>186.52</v>
      </c>
      <c r="C65">
        <f>_babylon_bathroom[[#This Row],[ memory allocated]]</f>
        <v>200.77</v>
      </c>
      <c r="D65">
        <f t="shared" si="0"/>
        <v>92.902326044727801</v>
      </c>
      <c r="E65">
        <f t="shared" si="1"/>
        <v>14.25</v>
      </c>
      <c r="F65">
        <f>_three_bathroom[[#This Row],[memory used]]</f>
        <v>16.93</v>
      </c>
      <c r="G65">
        <f>_three_bathroom[[#This Row],[ memory allocated]]</f>
        <v>30.63</v>
      </c>
      <c r="H65">
        <f t="shared" si="2"/>
        <v>55.272608553705517</v>
      </c>
      <c r="I65">
        <f t="shared" si="3"/>
        <v>13.7</v>
      </c>
    </row>
    <row r="66" spans="1:9" x14ac:dyDescent="0.25">
      <c r="A66">
        <f>FPS!A66</f>
        <v>65</v>
      </c>
      <c r="B66">
        <f>_babylon_bathroom[[#This Row],[memory used]]</f>
        <v>186.84</v>
      </c>
      <c r="C66">
        <f>_babylon_bathroom[[#This Row],[ memory allocated]]</f>
        <v>200.77</v>
      </c>
      <c r="D66">
        <f t="shared" si="0"/>
        <v>93.06171240723215</v>
      </c>
      <c r="E66">
        <f t="shared" si="1"/>
        <v>13.930000000000007</v>
      </c>
      <c r="F66">
        <f>_three_bathroom[[#This Row],[memory used]]</f>
        <v>11.51</v>
      </c>
      <c r="G66">
        <f>_three_bathroom[[#This Row],[ memory allocated]]</f>
        <v>29.13</v>
      </c>
      <c r="H66">
        <f t="shared" si="2"/>
        <v>39.512530037761756</v>
      </c>
      <c r="I66">
        <f t="shared" si="3"/>
        <v>17.619999999999997</v>
      </c>
    </row>
    <row r="67" spans="1:9" x14ac:dyDescent="0.25">
      <c r="A67">
        <f>FPS!A67</f>
        <v>66</v>
      </c>
      <c r="B67">
        <f>_babylon_bathroom[[#This Row],[memory used]]</f>
        <v>187.32</v>
      </c>
      <c r="C67">
        <f>_babylon_bathroom[[#This Row],[ memory allocated]]</f>
        <v>200.77</v>
      </c>
      <c r="D67">
        <f t="shared" ref="D67:D130" si="4">B67/C67*100</f>
        <v>93.300791950988682</v>
      </c>
      <c r="E67">
        <f t="shared" ref="E67:E130" si="5">C67-B67</f>
        <v>13.450000000000017</v>
      </c>
      <c r="F67">
        <f>_three_bathroom[[#This Row],[memory used]]</f>
        <v>15.7</v>
      </c>
      <c r="G67">
        <f>_three_bathroom[[#This Row],[ memory allocated]]</f>
        <v>29.13</v>
      </c>
      <c r="H67">
        <f t="shared" ref="H67:H130" si="6">F67/G67*100</f>
        <v>53.896326810847924</v>
      </c>
      <c r="I67">
        <f t="shared" ref="I67:I130" si="7">G67-F67</f>
        <v>13.43</v>
      </c>
    </row>
    <row r="68" spans="1:9" x14ac:dyDescent="0.25">
      <c r="A68">
        <f>FPS!A68</f>
        <v>67</v>
      </c>
      <c r="B68">
        <f>_babylon_bathroom[[#This Row],[memory used]]</f>
        <v>187.76</v>
      </c>
      <c r="C68">
        <f>_babylon_bathroom[[#This Row],[ memory allocated]]</f>
        <v>200.77</v>
      </c>
      <c r="D68">
        <f t="shared" si="4"/>
        <v>93.519948199432179</v>
      </c>
      <c r="E68">
        <f t="shared" si="5"/>
        <v>13.010000000000019</v>
      </c>
      <c r="F68">
        <f>_three_bathroom[[#This Row],[memory used]]</f>
        <v>14.21</v>
      </c>
      <c r="G68">
        <f>_three_bathroom[[#This Row],[ memory allocated]]</f>
        <v>30.88</v>
      </c>
      <c r="H68">
        <f t="shared" si="6"/>
        <v>46.016839378238345</v>
      </c>
      <c r="I68">
        <f t="shared" si="7"/>
        <v>16.669999999999998</v>
      </c>
    </row>
    <row r="69" spans="1:9" x14ac:dyDescent="0.25">
      <c r="A69">
        <f>FPS!A69</f>
        <v>68</v>
      </c>
      <c r="B69">
        <f>_babylon_bathroom[[#This Row],[memory used]]</f>
        <v>188.22</v>
      </c>
      <c r="C69">
        <f>_babylon_bathroom[[#This Row],[ memory allocated]]</f>
        <v>200.77</v>
      </c>
      <c r="D69">
        <f t="shared" si="4"/>
        <v>93.7490660955322</v>
      </c>
      <c r="E69">
        <f t="shared" si="5"/>
        <v>12.550000000000011</v>
      </c>
      <c r="F69">
        <f>_three_bathroom[[#This Row],[memory used]]</f>
        <v>10.8</v>
      </c>
      <c r="G69">
        <f>_three_bathroom[[#This Row],[ memory allocated]]</f>
        <v>29.13</v>
      </c>
      <c r="H69">
        <f t="shared" si="6"/>
        <v>37.075180226570545</v>
      </c>
      <c r="I69">
        <f t="shared" si="7"/>
        <v>18.329999999999998</v>
      </c>
    </row>
    <row r="70" spans="1:9" x14ac:dyDescent="0.25">
      <c r="A70">
        <f>FPS!A70</f>
        <v>69</v>
      </c>
      <c r="B70">
        <f>_babylon_bathroom[[#This Row],[memory used]]</f>
        <v>182.1</v>
      </c>
      <c r="C70">
        <f>_babylon_bathroom[[#This Row],[ memory allocated]]</f>
        <v>200.77</v>
      </c>
      <c r="D70">
        <f t="shared" si="4"/>
        <v>90.700801912636337</v>
      </c>
      <c r="E70">
        <f t="shared" si="5"/>
        <v>18.670000000000016</v>
      </c>
      <c r="F70">
        <f>_three_bathroom[[#This Row],[memory used]]</f>
        <v>14.51</v>
      </c>
      <c r="G70">
        <f>_three_bathroom[[#This Row],[ memory allocated]]</f>
        <v>29.13</v>
      </c>
      <c r="H70">
        <f t="shared" si="6"/>
        <v>49.811191211809131</v>
      </c>
      <c r="I70">
        <f t="shared" si="7"/>
        <v>14.62</v>
      </c>
    </row>
    <row r="71" spans="1:9" x14ac:dyDescent="0.25">
      <c r="A71">
        <f>FPS!A71</f>
        <v>70</v>
      </c>
      <c r="B71">
        <f>_babylon_bathroom[[#This Row],[memory used]]</f>
        <v>182.5</v>
      </c>
      <c r="C71">
        <f>_babylon_bathroom[[#This Row],[ memory allocated]]</f>
        <v>200.77</v>
      </c>
      <c r="D71">
        <f t="shared" si="4"/>
        <v>90.900034865766784</v>
      </c>
      <c r="E71">
        <f t="shared" si="5"/>
        <v>18.27000000000001</v>
      </c>
      <c r="F71">
        <f>_three_bathroom[[#This Row],[memory used]]</f>
        <v>8.6</v>
      </c>
      <c r="G71">
        <f>_three_bathroom[[#This Row],[ memory allocated]]</f>
        <v>29.38</v>
      </c>
      <c r="H71">
        <f t="shared" si="6"/>
        <v>29.271613342409804</v>
      </c>
      <c r="I71">
        <f t="shared" si="7"/>
        <v>20.78</v>
      </c>
    </row>
    <row r="72" spans="1:9" x14ac:dyDescent="0.25">
      <c r="A72">
        <f>FPS!A72</f>
        <v>71</v>
      </c>
      <c r="B72">
        <f>_babylon_bathroom[[#This Row],[memory used]]</f>
        <v>182.9</v>
      </c>
      <c r="C72">
        <f>_babylon_bathroom[[#This Row],[ memory allocated]]</f>
        <v>200.77</v>
      </c>
      <c r="D72">
        <f t="shared" si="4"/>
        <v>91.099267818897246</v>
      </c>
      <c r="E72">
        <f t="shared" si="5"/>
        <v>17.870000000000005</v>
      </c>
      <c r="F72">
        <f>_three_bathroom[[#This Row],[memory used]]</f>
        <v>14.49</v>
      </c>
      <c r="G72">
        <f>_three_bathroom[[#This Row],[ memory allocated]]</f>
        <v>29.38</v>
      </c>
      <c r="H72">
        <f t="shared" si="6"/>
        <v>49.319264805990471</v>
      </c>
      <c r="I72">
        <f t="shared" si="7"/>
        <v>14.889999999999999</v>
      </c>
    </row>
    <row r="73" spans="1:9" x14ac:dyDescent="0.25">
      <c r="A73">
        <f>FPS!A73</f>
        <v>72</v>
      </c>
      <c r="B73">
        <f>_babylon_bathroom[[#This Row],[memory used]]</f>
        <v>183.24</v>
      </c>
      <c r="C73">
        <f>_babylon_bathroom[[#This Row],[ memory allocated]]</f>
        <v>200.77</v>
      </c>
      <c r="D73">
        <f t="shared" si="4"/>
        <v>91.268615829058135</v>
      </c>
      <c r="E73">
        <f t="shared" si="5"/>
        <v>17.53</v>
      </c>
      <c r="F73">
        <f>_three_bathroom[[#This Row],[memory used]]</f>
        <v>18.3</v>
      </c>
      <c r="G73">
        <f>_three_bathroom[[#This Row],[ memory allocated]]</f>
        <v>29.38</v>
      </c>
      <c r="H73">
        <f t="shared" si="6"/>
        <v>62.28727025187203</v>
      </c>
      <c r="I73">
        <f t="shared" si="7"/>
        <v>11.079999999999998</v>
      </c>
    </row>
    <row r="74" spans="1:9" x14ac:dyDescent="0.25">
      <c r="A74">
        <f>FPS!A74</f>
        <v>73</v>
      </c>
      <c r="B74">
        <f>_babylon_bathroom[[#This Row],[memory used]]</f>
        <v>183.69</v>
      </c>
      <c r="C74">
        <f>_babylon_bathroom[[#This Row],[ memory allocated]]</f>
        <v>200.77</v>
      </c>
      <c r="D74">
        <f t="shared" si="4"/>
        <v>91.492752901329879</v>
      </c>
      <c r="E74">
        <f t="shared" si="5"/>
        <v>17.080000000000013</v>
      </c>
      <c r="F74">
        <f>_three_bathroom[[#This Row],[memory used]]</f>
        <v>10.37</v>
      </c>
      <c r="G74">
        <f>_three_bathroom[[#This Row],[ memory allocated]]</f>
        <v>29.38</v>
      </c>
      <c r="H74">
        <f t="shared" si="6"/>
        <v>35.296119809394142</v>
      </c>
      <c r="I74">
        <f t="shared" si="7"/>
        <v>19.009999999999998</v>
      </c>
    </row>
    <row r="75" spans="1:9" x14ac:dyDescent="0.25">
      <c r="A75">
        <f>FPS!A75</f>
        <v>74</v>
      </c>
      <c r="B75">
        <f>_babylon_bathroom[[#This Row],[memory used]]</f>
        <v>184.14</v>
      </c>
      <c r="C75">
        <f>_babylon_bathroom[[#This Row],[ memory allocated]]</f>
        <v>200.77</v>
      </c>
      <c r="D75">
        <f t="shared" si="4"/>
        <v>91.716889973601624</v>
      </c>
      <c r="E75">
        <f t="shared" si="5"/>
        <v>16.630000000000024</v>
      </c>
      <c r="F75">
        <f>_three_bathroom[[#This Row],[memory used]]</f>
        <v>15.45</v>
      </c>
      <c r="G75">
        <f>_three_bathroom[[#This Row],[ memory allocated]]</f>
        <v>29.38</v>
      </c>
      <c r="H75">
        <f t="shared" si="6"/>
        <v>52.586793737236214</v>
      </c>
      <c r="I75">
        <f t="shared" si="7"/>
        <v>13.93</v>
      </c>
    </row>
    <row r="76" spans="1:9" x14ac:dyDescent="0.25">
      <c r="A76">
        <f>FPS!A76</f>
        <v>75</v>
      </c>
      <c r="B76">
        <f>_babylon_bathroom[[#This Row],[memory used]]</f>
        <v>184.46</v>
      </c>
      <c r="C76">
        <f>_babylon_bathroom[[#This Row],[ memory allocated]]</f>
        <v>200.77</v>
      </c>
      <c r="D76">
        <f t="shared" si="4"/>
        <v>91.876276336105988</v>
      </c>
      <c r="E76">
        <f t="shared" si="5"/>
        <v>16.310000000000002</v>
      </c>
      <c r="F76">
        <f>_three_bathroom[[#This Row],[memory used]]</f>
        <v>13.02</v>
      </c>
      <c r="G76">
        <f>_three_bathroom[[#This Row],[ memory allocated]]</f>
        <v>29.38</v>
      </c>
      <c r="H76">
        <f t="shared" si="6"/>
        <v>44.315861130020423</v>
      </c>
      <c r="I76">
        <f t="shared" si="7"/>
        <v>16.36</v>
      </c>
    </row>
    <row r="77" spans="1:9" x14ac:dyDescent="0.25">
      <c r="A77">
        <f>FPS!A77</f>
        <v>76</v>
      </c>
      <c r="B77">
        <f>_babylon_bathroom[[#This Row],[memory used]]</f>
        <v>184.94</v>
      </c>
      <c r="C77">
        <f>_babylon_bathroom[[#This Row],[ memory allocated]]</f>
        <v>200.77</v>
      </c>
      <c r="D77">
        <f t="shared" si="4"/>
        <v>92.11535587986252</v>
      </c>
      <c r="E77">
        <f t="shared" si="5"/>
        <v>15.830000000000013</v>
      </c>
      <c r="F77">
        <f>_three_bathroom[[#This Row],[memory used]]</f>
        <v>9.6199999999999992</v>
      </c>
      <c r="G77">
        <f>_three_bathroom[[#This Row],[ memory allocated]]</f>
        <v>29.63</v>
      </c>
      <c r="H77">
        <f t="shared" si="6"/>
        <v>32.467094161322983</v>
      </c>
      <c r="I77">
        <f t="shared" si="7"/>
        <v>20.009999999999998</v>
      </c>
    </row>
    <row r="78" spans="1:9" x14ac:dyDescent="0.25">
      <c r="A78">
        <f>FPS!A78</f>
        <v>77</v>
      </c>
      <c r="B78">
        <f>_babylon_bathroom[[#This Row],[memory used]]</f>
        <v>185.36</v>
      </c>
      <c r="C78">
        <f>_babylon_bathroom[[#This Row],[ memory allocated]]</f>
        <v>200.77</v>
      </c>
      <c r="D78">
        <f t="shared" si="4"/>
        <v>92.324550480649506</v>
      </c>
      <c r="E78">
        <f t="shared" si="5"/>
        <v>15.409999999999997</v>
      </c>
      <c r="F78">
        <f>_three_bathroom[[#This Row],[memory used]]</f>
        <v>13.27</v>
      </c>
      <c r="G78">
        <f>_three_bathroom[[#This Row],[ memory allocated]]</f>
        <v>29.63</v>
      </c>
      <c r="H78">
        <f t="shared" si="6"/>
        <v>44.78569017887277</v>
      </c>
      <c r="I78">
        <f t="shared" si="7"/>
        <v>16.36</v>
      </c>
    </row>
    <row r="79" spans="1:9" x14ac:dyDescent="0.25">
      <c r="A79">
        <f>FPS!A79</f>
        <v>78</v>
      </c>
      <c r="B79">
        <f>_babylon_bathroom[[#This Row],[memory used]]</f>
        <v>185.87</v>
      </c>
      <c r="C79">
        <f>_babylon_bathroom[[#This Row],[ memory allocated]]</f>
        <v>200.77</v>
      </c>
      <c r="D79">
        <f t="shared" si="4"/>
        <v>92.578572495890825</v>
      </c>
      <c r="E79">
        <f t="shared" si="5"/>
        <v>14.900000000000006</v>
      </c>
      <c r="F79">
        <f>_three_bathroom[[#This Row],[memory used]]</f>
        <v>18.28</v>
      </c>
      <c r="G79">
        <f>_three_bathroom[[#This Row],[ memory allocated]]</f>
        <v>29.63</v>
      </c>
      <c r="H79">
        <f t="shared" si="6"/>
        <v>61.694228822139728</v>
      </c>
      <c r="I79">
        <f t="shared" si="7"/>
        <v>11.349999999999998</v>
      </c>
    </row>
    <row r="80" spans="1:9" x14ac:dyDescent="0.25">
      <c r="A80">
        <f>FPS!A80</f>
        <v>79</v>
      </c>
      <c r="B80">
        <f>_babylon_bathroom[[#This Row],[memory used]]</f>
        <v>186.31</v>
      </c>
      <c r="C80">
        <f>_babylon_bathroom[[#This Row],[ memory allocated]]</f>
        <v>200.77</v>
      </c>
      <c r="D80">
        <f t="shared" si="4"/>
        <v>92.797728744334307</v>
      </c>
      <c r="E80">
        <f t="shared" si="5"/>
        <v>14.460000000000008</v>
      </c>
      <c r="F80">
        <f>_three_bathroom[[#This Row],[memory used]]</f>
        <v>14.26</v>
      </c>
      <c r="G80">
        <f>_three_bathroom[[#This Row],[ memory allocated]]</f>
        <v>29.63</v>
      </c>
      <c r="H80">
        <f t="shared" si="6"/>
        <v>48.12689841376983</v>
      </c>
      <c r="I80">
        <f t="shared" si="7"/>
        <v>15.37</v>
      </c>
    </row>
    <row r="81" spans="1:9" x14ac:dyDescent="0.25">
      <c r="A81">
        <f>FPS!A81</f>
        <v>80</v>
      </c>
      <c r="B81">
        <f>_babylon_bathroom[[#This Row],[memory used]]</f>
        <v>186.79</v>
      </c>
      <c r="C81">
        <f>_babylon_bathroom[[#This Row],[ memory allocated]]</f>
        <v>200.77</v>
      </c>
      <c r="D81">
        <f t="shared" si="4"/>
        <v>93.036808288090839</v>
      </c>
      <c r="E81">
        <f t="shared" si="5"/>
        <v>13.980000000000018</v>
      </c>
      <c r="F81">
        <f>_three_bathroom[[#This Row],[memory used]]</f>
        <v>12.76</v>
      </c>
      <c r="G81">
        <f>_three_bathroom[[#This Row],[ memory allocated]]</f>
        <v>29.63</v>
      </c>
      <c r="H81">
        <f t="shared" si="6"/>
        <v>43.064461694228825</v>
      </c>
      <c r="I81">
        <f t="shared" si="7"/>
        <v>16.869999999999997</v>
      </c>
    </row>
    <row r="82" spans="1:9" x14ac:dyDescent="0.25">
      <c r="A82">
        <f>FPS!A82</f>
        <v>81</v>
      </c>
      <c r="B82">
        <f>_babylon_bathroom[[#This Row],[memory used]]</f>
        <v>187.95</v>
      </c>
      <c r="C82">
        <f>_babylon_bathroom[[#This Row],[ memory allocated]]</f>
        <v>200.77</v>
      </c>
      <c r="D82">
        <f t="shared" si="4"/>
        <v>93.614583852169147</v>
      </c>
      <c r="E82">
        <f t="shared" si="5"/>
        <v>12.820000000000022</v>
      </c>
      <c r="F82">
        <f>_three_bathroom[[#This Row],[memory used]]</f>
        <v>15.77</v>
      </c>
      <c r="G82">
        <f>_three_bathroom[[#This Row],[ memory allocated]]</f>
        <v>29.63</v>
      </c>
      <c r="H82">
        <f t="shared" si="6"/>
        <v>53.223084711441103</v>
      </c>
      <c r="I82">
        <f t="shared" si="7"/>
        <v>13.86</v>
      </c>
    </row>
    <row r="83" spans="1:9" x14ac:dyDescent="0.25">
      <c r="A83">
        <f>FPS!A83</f>
        <v>82</v>
      </c>
      <c r="B83">
        <f>_babylon_bathroom[[#This Row],[memory used]]</f>
        <v>182.05</v>
      </c>
      <c r="C83">
        <f>_babylon_bathroom[[#This Row],[ memory allocated]]</f>
        <v>200.77</v>
      </c>
      <c r="D83">
        <f t="shared" si="4"/>
        <v>90.675897793495039</v>
      </c>
      <c r="E83">
        <f t="shared" si="5"/>
        <v>18.72</v>
      </c>
      <c r="F83">
        <f>_three_bathroom[[#This Row],[memory used]]</f>
        <v>9.7100000000000009</v>
      </c>
      <c r="G83">
        <f>_three_bathroom[[#This Row],[ memory allocated]]</f>
        <v>29.88</v>
      </c>
      <c r="H83">
        <f t="shared" si="6"/>
        <v>32.496653279785818</v>
      </c>
      <c r="I83">
        <f t="shared" si="7"/>
        <v>20.169999999999998</v>
      </c>
    </row>
    <row r="84" spans="1:9" x14ac:dyDescent="0.25">
      <c r="A84">
        <f>FPS!A84</f>
        <v>83</v>
      </c>
      <c r="B84">
        <f>_babylon_bathroom[[#This Row],[memory used]]</f>
        <v>182.47</v>
      </c>
      <c r="C84">
        <f>_babylon_bathroom[[#This Row],[ memory allocated]]</f>
        <v>200.77</v>
      </c>
      <c r="D84">
        <f t="shared" si="4"/>
        <v>90.885092394282012</v>
      </c>
      <c r="E84">
        <f t="shared" si="5"/>
        <v>18.300000000000011</v>
      </c>
      <c r="F84">
        <f>_three_bathroom[[#This Row],[memory used]]</f>
        <v>15.24</v>
      </c>
      <c r="G84">
        <f>_three_bathroom[[#This Row],[ memory allocated]]</f>
        <v>29.88</v>
      </c>
      <c r="H84">
        <f t="shared" si="6"/>
        <v>51.00401606425703</v>
      </c>
      <c r="I84">
        <f t="shared" si="7"/>
        <v>14.639999999999999</v>
      </c>
    </row>
    <row r="85" spans="1:9" x14ac:dyDescent="0.25">
      <c r="A85">
        <f>FPS!A85</f>
        <v>84</v>
      </c>
      <c r="B85">
        <f>_babylon_bathroom[[#This Row],[memory used]]</f>
        <v>182.96</v>
      </c>
      <c r="C85">
        <f>_babylon_bathroom[[#This Row],[ memory allocated]]</f>
        <v>200.77</v>
      </c>
      <c r="D85">
        <f t="shared" si="4"/>
        <v>91.12915276186682</v>
      </c>
      <c r="E85">
        <f t="shared" si="5"/>
        <v>17.810000000000002</v>
      </c>
      <c r="F85">
        <f>_three_bathroom[[#This Row],[memory used]]</f>
        <v>18.11</v>
      </c>
      <c r="G85">
        <f>_three_bathroom[[#This Row],[ memory allocated]]</f>
        <v>29.88</v>
      </c>
      <c r="H85">
        <f t="shared" si="6"/>
        <v>60.609103078982599</v>
      </c>
      <c r="I85">
        <f t="shared" si="7"/>
        <v>11.77</v>
      </c>
    </row>
    <row r="86" spans="1:9" x14ac:dyDescent="0.25">
      <c r="A86">
        <f>FPS!A86</f>
        <v>85</v>
      </c>
      <c r="B86">
        <f>_babylon_bathroom[[#This Row],[memory used]]</f>
        <v>183.31</v>
      </c>
      <c r="C86">
        <f>_babylon_bathroom[[#This Row],[ memory allocated]]</f>
        <v>200.77</v>
      </c>
      <c r="D86">
        <f t="shared" si="4"/>
        <v>91.303481595855956</v>
      </c>
      <c r="E86">
        <f t="shared" si="5"/>
        <v>17.460000000000008</v>
      </c>
      <c r="F86">
        <f>_three_bathroom[[#This Row],[memory used]]</f>
        <v>12.34</v>
      </c>
      <c r="G86">
        <f>_three_bathroom[[#This Row],[ memory allocated]]</f>
        <v>30.13</v>
      </c>
      <c r="H86">
        <f t="shared" si="6"/>
        <v>40.955857948888152</v>
      </c>
      <c r="I86">
        <f t="shared" si="7"/>
        <v>17.79</v>
      </c>
    </row>
    <row r="87" spans="1:9" x14ac:dyDescent="0.25">
      <c r="A87">
        <f>FPS!A87</f>
        <v>86</v>
      </c>
      <c r="B87">
        <f>_babylon_bathroom[[#This Row],[memory used]]</f>
        <v>183.75</v>
      </c>
      <c r="C87">
        <f>_babylon_bathroom[[#This Row],[ memory allocated]]</f>
        <v>200.77</v>
      </c>
      <c r="D87">
        <f t="shared" si="4"/>
        <v>91.522637844299439</v>
      </c>
      <c r="E87">
        <f t="shared" si="5"/>
        <v>17.02000000000001</v>
      </c>
      <c r="F87">
        <f>_three_bathroom[[#This Row],[memory used]]</f>
        <v>16.559999999999999</v>
      </c>
      <c r="G87">
        <f>_three_bathroom[[#This Row],[ memory allocated]]</f>
        <v>30.13</v>
      </c>
      <c r="H87">
        <f t="shared" si="6"/>
        <v>54.961832061068705</v>
      </c>
      <c r="I87">
        <f t="shared" si="7"/>
        <v>13.57</v>
      </c>
    </row>
    <row r="88" spans="1:9" x14ac:dyDescent="0.25">
      <c r="A88">
        <f>FPS!A88</f>
        <v>87</v>
      </c>
      <c r="B88">
        <f>_babylon_bathroom[[#This Row],[memory used]]</f>
        <v>184.24</v>
      </c>
      <c r="C88">
        <f>_babylon_bathroom[[#This Row],[ memory allocated]]</f>
        <v>200.77</v>
      </c>
      <c r="D88">
        <f t="shared" si="4"/>
        <v>91.766698211884247</v>
      </c>
      <c r="E88">
        <f t="shared" si="5"/>
        <v>16.53</v>
      </c>
      <c r="F88">
        <f>_three_bathroom[[#This Row],[memory used]]</f>
        <v>15.77</v>
      </c>
      <c r="G88">
        <f>_three_bathroom[[#This Row],[ memory allocated]]</f>
        <v>30.13</v>
      </c>
      <c r="H88">
        <f t="shared" si="6"/>
        <v>52.339860604049115</v>
      </c>
      <c r="I88">
        <f t="shared" si="7"/>
        <v>14.36</v>
      </c>
    </row>
    <row r="89" spans="1:9" x14ac:dyDescent="0.25">
      <c r="A89">
        <f>FPS!A89</f>
        <v>88</v>
      </c>
      <c r="B89">
        <f>_babylon_bathroom[[#This Row],[memory used]]</f>
        <v>184.77</v>
      </c>
      <c r="C89">
        <f>_babylon_bathroom[[#This Row],[ memory allocated]]</f>
        <v>200.77</v>
      </c>
      <c r="D89">
        <f t="shared" si="4"/>
        <v>92.03068187478209</v>
      </c>
      <c r="E89">
        <f t="shared" si="5"/>
        <v>16</v>
      </c>
      <c r="F89">
        <f>_three_bathroom[[#This Row],[memory used]]</f>
        <v>14.46</v>
      </c>
      <c r="G89">
        <f>_three_bathroom[[#This Row],[ memory allocated]]</f>
        <v>30.38</v>
      </c>
      <c r="H89">
        <f t="shared" si="6"/>
        <v>47.597103357472022</v>
      </c>
      <c r="I89">
        <f t="shared" si="7"/>
        <v>15.919999999999998</v>
      </c>
    </row>
    <row r="90" spans="1:9" x14ac:dyDescent="0.25">
      <c r="A90">
        <f>FPS!A90</f>
        <v>89</v>
      </c>
      <c r="B90">
        <f>_babylon_bathroom[[#This Row],[memory used]]</f>
        <v>185.24</v>
      </c>
      <c r="C90">
        <f>_babylon_bathroom[[#This Row],[ memory allocated]]</f>
        <v>200.77</v>
      </c>
      <c r="D90">
        <f t="shared" si="4"/>
        <v>92.264780594710359</v>
      </c>
      <c r="E90">
        <f t="shared" si="5"/>
        <v>15.530000000000001</v>
      </c>
      <c r="F90">
        <f>_three_bathroom[[#This Row],[memory used]]</f>
        <v>11.51</v>
      </c>
      <c r="G90">
        <f>_three_bathroom[[#This Row],[ memory allocated]]</f>
        <v>30.38</v>
      </c>
      <c r="H90">
        <f t="shared" si="6"/>
        <v>37.886767610269914</v>
      </c>
      <c r="I90">
        <f t="shared" si="7"/>
        <v>18.869999999999997</v>
      </c>
    </row>
    <row r="91" spans="1:9" x14ac:dyDescent="0.25">
      <c r="A91">
        <f>FPS!A91</f>
        <v>90</v>
      </c>
      <c r="B91">
        <f>_babylon_bathroom[[#This Row],[memory used]]</f>
        <v>185.68</v>
      </c>
      <c r="C91">
        <f>_babylon_bathroom[[#This Row],[ memory allocated]]</f>
        <v>200.77</v>
      </c>
      <c r="D91">
        <f t="shared" si="4"/>
        <v>92.483936843153856</v>
      </c>
      <c r="E91">
        <f t="shared" si="5"/>
        <v>15.090000000000003</v>
      </c>
      <c r="F91">
        <f>_three_bathroom[[#This Row],[memory used]]</f>
        <v>17.329999999999998</v>
      </c>
      <c r="G91">
        <f>_three_bathroom[[#This Row],[ memory allocated]]</f>
        <v>30.38</v>
      </c>
      <c r="H91">
        <f t="shared" si="6"/>
        <v>57.044107965766941</v>
      </c>
      <c r="I91">
        <f t="shared" si="7"/>
        <v>13.05</v>
      </c>
    </row>
    <row r="92" spans="1:9" x14ac:dyDescent="0.25">
      <c r="A92">
        <f>FPS!A92</f>
        <v>91</v>
      </c>
      <c r="B92">
        <f>_babylon_bathroom[[#This Row],[memory used]]</f>
        <v>186.19</v>
      </c>
      <c r="C92">
        <f>_babylon_bathroom[[#This Row],[ memory allocated]]</f>
        <v>200.77</v>
      </c>
      <c r="D92">
        <f t="shared" si="4"/>
        <v>92.737958858395174</v>
      </c>
      <c r="E92">
        <f t="shared" si="5"/>
        <v>14.580000000000013</v>
      </c>
      <c r="F92">
        <f>_three_bathroom[[#This Row],[memory used]]</f>
        <v>15.29</v>
      </c>
      <c r="G92">
        <f>_three_bathroom[[#This Row],[ memory allocated]]</f>
        <v>30.63</v>
      </c>
      <c r="H92">
        <f t="shared" si="6"/>
        <v>49.918380672543258</v>
      </c>
      <c r="I92">
        <f t="shared" si="7"/>
        <v>15.34</v>
      </c>
    </row>
    <row r="93" spans="1:9" x14ac:dyDescent="0.25">
      <c r="A93">
        <f>FPS!A93</f>
        <v>92</v>
      </c>
      <c r="B93">
        <f>_babylon_bathroom[[#This Row],[memory used]]</f>
        <v>186.59</v>
      </c>
      <c r="C93">
        <f>_babylon_bathroom[[#This Row],[ memory allocated]]</f>
        <v>200.77</v>
      </c>
      <c r="D93">
        <f t="shared" si="4"/>
        <v>92.937191811525622</v>
      </c>
      <c r="E93">
        <f t="shared" si="5"/>
        <v>14.180000000000007</v>
      </c>
      <c r="F93">
        <f>_three_bathroom[[#This Row],[memory used]]</f>
        <v>13.6</v>
      </c>
      <c r="G93">
        <f>_three_bathroom[[#This Row],[ memory allocated]]</f>
        <v>30.63</v>
      </c>
      <c r="H93">
        <f t="shared" si="6"/>
        <v>44.40091413646752</v>
      </c>
      <c r="I93">
        <f t="shared" si="7"/>
        <v>17.03</v>
      </c>
    </row>
    <row r="94" spans="1:9" x14ac:dyDescent="0.25">
      <c r="A94">
        <f>FPS!A94</f>
        <v>93</v>
      </c>
      <c r="B94">
        <f>_babylon_bathroom[[#This Row],[memory used]]</f>
        <v>187.09</v>
      </c>
      <c r="C94">
        <f>_babylon_bathroom[[#This Row],[ memory allocated]]</f>
        <v>200.77</v>
      </c>
      <c r="D94">
        <f t="shared" si="4"/>
        <v>93.186233002938678</v>
      </c>
      <c r="E94">
        <f t="shared" si="5"/>
        <v>13.680000000000007</v>
      </c>
      <c r="F94">
        <f>_three_bathroom[[#This Row],[memory used]]</f>
        <v>16.96</v>
      </c>
      <c r="G94">
        <f>_three_bathroom[[#This Row],[ memory allocated]]</f>
        <v>30.63</v>
      </c>
      <c r="H94">
        <f t="shared" si="6"/>
        <v>55.370551746653604</v>
      </c>
      <c r="I94">
        <f t="shared" si="7"/>
        <v>13.669999999999998</v>
      </c>
    </row>
    <row r="95" spans="1:9" x14ac:dyDescent="0.25">
      <c r="A95">
        <f>FPS!A95</f>
        <v>94</v>
      </c>
      <c r="B95">
        <f>_babylon_bathroom[[#This Row],[memory used]]</f>
        <v>187.53</v>
      </c>
      <c r="C95">
        <f>_babylon_bathroom[[#This Row],[ memory allocated]]</f>
        <v>200.77</v>
      </c>
      <c r="D95">
        <f t="shared" si="4"/>
        <v>93.405389251382175</v>
      </c>
      <c r="E95">
        <f t="shared" si="5"/>
        <v>13.240000000000009</v>
      </c>
      <c r="F95">
        <f>_three_bathroom[[#This Row],[memory used]]</f>
        <v>9.67</v>
      </c>
      <c r="G95">
        <f>_three_bathroom[[#This Row],[ memory allocated]]</f>
        <v>30.63</v>
      </c>
      <c r="H95">
        <f t="shared" si="6"/>
        <v>31.570355860267714</v>
      </c>
      <c r="I95">
        <f t="shared" si="7"/>
        <v>20.96</v>
      </c>
    </row>
    <row r="96" spans="1:9" x14ac:dyDescent="0.25">
      <c r="A96">
        <f>FPS!A96</f>
        <v>95</v>
      </c>
      <c r="B96">
        <f>_babylon_bathroom[[#This Row],[memory used]]</f>
        <v>187.91</v>
      </c>
      <c r="C96">
        <f>_babylon_bathroom[[#This Row],[ memory allocated]]</f>
        <v>200.77</v>
      </c>
      <c r="D96">
        <f t="shared" si="4"/>
        <v>93.594660556856098</v>
      </c>
      <c r="E96">
        <f t="shared" si="5"/>
        <v>12.860000000000014</v>
      </c>
      <c r="F96">
        <f>_three_bathroom[[#This Row],[memory used]]</f>
        <v>12.65</v>
      </c>
      <c r="G96">
        <f>_three_bathroom[[#This Row],[ memory allocated]]</f>
        <v>30.63</v>
      </c>
      <c r="H96">
        <f t="shared" si="6"/>
        <v>41.299379693111334</v>
      </c>
      <c r="I96">
        <f t="shared" si="7"/>
        <v>17.979999999999997</v>
      </c>
    </row>
    <row r="97" spans="1:9" x14ac:dyDescent="0.25">
      <c r="A97">
        <f>FPS!A97</f>
        <v>96</v>
      </c>
      <c r="B97">
        <f>_babylon_bathroom[[#This Row],[memory used]]</f>
        <v>188.33</v>
      </c>
      <c r="C97">
        <f>_babylon_bathroom[[#This Row],[ memory allocated]]</f>
        <v>200.77</v>
      </c>
      <c r="D97">
        <f t="shared" si="4"/>
        <v>93.803855157643085</v>
      </c>
      <c r="E97">
        <f t="shared" si="5"/>
        <v>12.439999999999998</v>
      </c>
      <c r="F97">
        <f>_three_bathroom[[#This Row],[memory used]]</f>
        <v>17.89</v>
      </c>
      <c r="G97">
        <f>_three_bathroom[[#This Row],[ memory allocated]]</f>
        <v>30.63</v>
      </c>
      <c r="H97">
        <f t="shared" si="6"/>
        <v>58.406790728044399</v>
      </c>
      <c r="I97">
        <f t="shared" si="7"/>
        <v>12.739999999999998</v>
      </c>
    </row>
    <row r="98" spans="1:9" x14ac:dyDescent="0.25">
      <c r="A98">
        <f>FPS!A98</f>
        <v>97</v>
      </c>
      <c r="B98">
        <f>_babylon_bathroom[[#This Row],[memory used]]</f>
        <v>182.41</v>
      </c>
      <c r="C98">
        <f>_babylon_bathroom[[#This Row],[ memory allocated]]</f>
        <v>200.77</v>
      </c>
      <c r="D98">
        <f t="shared" si="4"/>
        <v>90.855207451312438</v>
      </c>
      <c r="E98">
        <f t="shared" si="5"/>
        <v>18.360000000000014</v>
      </c>
      <c r="F98">
        <f>_three_bathroom[[#This Row],[memory used]]</f>
        <v>14.91</v>
      </c>
      <c r="G98">
        <f>_three_bathroom[[#This Row],[ memory allocated]]</f>
        <v>30.63</v>
      </c>
      <c r="H98">
        <f t="shared" si="6"/>
        <v>48.677766895200783</v>
      </c>
      <c r="I98">
        <f t="shared" si="7"/>
        <v>15.719999999999999</v>
      </c>
    </row>
    <row r="99" spans="1:9" x14ac:dyDescent="0.25">
      <c r="A99">
        <f>FPS!A99</f>
        <v>98</v>
      </c>
      <c r="B99">
        <f>_babylon_bathroom[[#This Row],[memory used]]</f>
        <v>182.82</v>
      </c>
      <c r="C99">
        <f>_babylon_bathroom[[#This Row],[ memory allocated]]</f>
        <v>200.77</v>
      </c>
      <c r="D99">
        <f t="shared" si="4"/>
        <v>91.059421228271148</v>
      </c>
      <c r="E99">
        <f t="shared" si="5"/>
        <v>17.950000000000017</v>
      </c>
      <c r="F99">
        <f>_three_bathroom[[#This Row],[memory used]]</f>
        <v>12.53</v>
      </c>
      <c r="G99">
        <f>_three_bathroom[[#This Row],[ memory allocated]]</f>
        <v>30.63</v>
      </c>
      <c r="H99">
        <f t="shared" si="6"/>
        <v>40.907606921318965</v>
      </c>
      <c r="I99">
        <f t="shared" si="7"/>
        <v>18.100000000000001</v>
      </c>
    </row>
    <row r="100" spans="1:9" x14ac:dyDescent="0.25">
      <c r="A100">
        <f>FPS!A100</f>
        <v>99</v>
      </c>
      <c r="B100">
        <f>_babylon_bathroom[[#This Row],[memory used]]</f>
        <v>184.1</v>
      </c>
      <c r="C100">
        <f>_babylon_bathroom[[#This Row],[ memory allocated]]</f>
        <v>200.52</v>
      </c>
      <c r="D100">
        <f t="shared" si="4"/>
        <v>91.811290644324757</v>
      </c>
      <c r="E100">
        <f t="shared" si="5"/>
        <v>16.420000000000016</v>
      </c>
      <c r="F100">
        <f>_three_bathroom[[#This Row],[memory used]]</f>
        <v>16.53</v>
      </c>
      <c r="G100">
        <f>_three_bathroom[[#This Row],[ memory allocated]]</f>
        <v>30.63</v>
      </c>
      <c r="H100">
        <f t="shared" si="6"/>
        <v>53.966699314397658</v>
      </c>
      <c r="I100">
        <f t="shared" si="7"/>
        <v>14.099999999999998</v>
      </c>
    </row>
    <row r="101" spans="1:9" x14ac:dyDescent="0.25">
      <c r="A101">
        <f>FPS!A101</f>
        <v>100</v>
      </c>
      <c r="B101">
        <f>_babylon_bathroom[[#This Row],[memory used]]</f>
        <v>184.49</v>
      </c>
      <c r="C101">
        <f>_babylon_bathroom[[#This Row],[ memory allocated]]</f>
        <v>200.52</v>
      </c>
      <c r="D101">
        <f t="shared" si="4"/>
        <v>92.005784959106322</v>
      </c>
      <c r="E101">
        <f t="shared" si="5"/>
        <v>16.03</v>
      </c>
      <c r="F101">
        <f>_three_bathroom[[#This Row],[memory used]]</f>
        <v>14.3</v>
      </c>
      <c r="G101">
        <f>_three_bathroom[[#This Row],[ memory allocated]]</f>
        <v>30.63</v>
      </c>
      <c r="H101">
        <f t="shared" si="6"/>
        <v>46.686255305256289</v>
      </c>
      <c r="I101">
        <f t="shared" si="7"/>
        <v>16.329999999999998</v>
      </c>
    </row>
    <row r="102" spans="1:9" x14ac:dyDescent="0.25">
      <c r="A102">
        <f>FPS!A102</f>
        <v>101</v>
      </c>
      <c r="B102">
        <f>_babylon_bathroom[[#This Row],[memory used]]</f>
        <v>184.93</v>
      </c>
      <c r="C102">
        <f>_babylon_bathroom[[#This Row],[ memory allocated]]</f>
        <v>200.52</v>
      </c>
      <c r="D102">
        <f t="shared" si="4"/>
        <v>92.225214442449627</v>
      </c>
      <c r="E102">
        <f t="shared" si="5"/>
        <v>15.590000000000003</v>
      </c>
      <c r="F102">
        <f>_three_bathroom[[#This Row],[memory used]]</f>
        <v>14.12</v>
      </c>
      <c r="G102">
        <f>_three_bathroom[[#This Row],[ memory allocated]]</f>
        <v>30.63</v>
      </c>
      <c r="H102">
        <f t="shared" si="6"/>
        <v>46.098596147567747</v>
      </c>
      <c r="I102">
        <f t="shared" si="7"/>
        <v>16.509999999999998</v>
      </c>
    </row>
    <row r="103" spans="1:9" x14ac:dyDescent="0.25">
      <c r="A103">
        <f>FPS!A103</f>
        <v>102</v>
      </c>
      <c r="B103">
        <f>_babylon_bathroom[[#This Row],[memory used]]</f>
        <v>185.34</v>
      </c>
      <c r="C103">
        <f>_babylon_bathroom[[#This Row],[ memory allocated]]</f>
        <v>200.52</v>
      </c>
      <c r="D103">
        <f t="shared" si="4"/>
        <v>92.429682824655885</v>
      </c>
      <c r="E103">
        <f t="shared" si="5"/>
        <v>15.180000000000007</v>
      </c>
      <c r="F103">
        <f>_three_bathroom[[#This Row],[memory used]]</f>
        <v>8.44</v>
      </c>
      <c r="G103">
        <f>_three_bathroom[[#This Row],[ memory allocated]]</f>
        <v>30.88</v>
      </c>
      <c r="H103">
        <f t="shared" si="6"/>
        <v>27.331606217616578</v>
      </c>
      <c r="I103">
        <f t="shared" si="7"/>
        <v>22.439999999999998</v>
      </c>
    </row>
    <row r="104" spans="1:9" x14ac:dyDescent="0.25">
      <c r="A104">
        <f>FPS!A104</f>
        <v>103</v>
      </c>
      <c r="B104">
        <f>_babylon_bathroom[[#This Row],[memory used]]</f>
        <v>185.86</v>
      </c>
      <c r="C104">
        <f>_babylon_bathroom[[#This Row],[ memory allocated]]</f>
        <v>200.52</v>
      </c>
      <c r="D104">
        <f t="shared" si="4"/>
        <v>92.68900857769799</v>
      </c>
      <c r="E104">
        <f t="shared" si="5"/>
        <v>14.659999999999997</v>
      </c>
      <c r="F104">
        <f>_three_bathroom[[#This Row],[memory used]]</f>
        <v>14.23</v>
      </c>
      <c r="G104">
        <f>_three_bathroom[[#This Row],[ memory allocated]]</f>
        <v>30.88</v>
      </c>
      <c r="H104">
        <f t="shared" si="6"/>
        <v>46.081606217616581</v>
      </c>
      <c r="I104">
        <f t="shared" si="7"/>
        <v>16.649999999999999</v>
      </c>
    </row>
    <row r="105" spans="1:9" x14ac:dyDescent="0.25">
      <c r="A105">
        <f>FPS!A105</f>
        <v>104</v>
      </c>
      <c r="B105">
        <f>_babylon_bathroom[[#This Row],[memory used]]</f>
        <v>186.26</v>
      </c>
      <c r="C105">
        <f>_babylon_bathroom[[#This Row],[ memory allocated]]</f>
        <v>200.52</v>
      </c>
      <c r="D105">
        <f t="shared" si="4"/>
        <v>92.888489926191895</v>
      </c>
      <c r="E105">
        <f t="shared" si="5"/>
        <v>14.260000000000019</v>
      </c>
      <c r="F105">
        <f>_three_bathroom[[#This Row],[memory used]]</f>
        <v>18.37</v>
      </c>
      <c r="G105">
        <f>_three_bathroom[[#This Row],[ memory allocated]]</f>
        <v>30.88</v>
      </c>
      <c r="H105">
        <f t="shared" si="6"/>
        <v>59.488341968911918</v>
      </c>
      <c r="I105">
        <f t="shared" si="7"/>
        <v>12.509999999999998</v>
      </c>
    </row>
    <row r="106" spans="1:9" x14ac:dyDescent="0.25">
      <c r="A106">
        <f>FPS!A106</f>
        <v>105</v>
      </c>
      <c r="B106">
        <f>_babylon_bathroom[[#This Row],[memory used]]</f>
        <v>186.69</v>
      </c>
      <c r="C106">
        <f>_babylon_bathroom[[#This Row],[ memory allocated]]</f>
        <v>200.52</v>
      </c>
      <c r="D106">
        <f t="shared" si="4"/>
        <v>93.10293237582286</v>
      </c>
      <c r="E106">
        <f t="shared" si="5"/>
        <v>13.830000000000013</v>
      </c>
      <c r="F106">
        <f>_three_bathroom[[#This Row],[memory used]]</f>
        <v>9.66</v>
      </c>
      <c r="G106">
        <f>_three_bathroom[[#This Row],[ memory allocated]]</f>
        <v>30.63</v>
      </c>
      <c r="H106">
        <f t="shared" si="6"/>
        <v>31.537708129285015</v>
      </c>
      <c r="I106">
        <f t="shared" si="7"/>
        <v>20.97</v>
      </c>
    </row>
    <row r="107" spans="1:9" x14ac:dyDescent="0.25">
      <c r="A107">
        <f>FPS!A107</f>
        <v>106</v>
      </c>
      <c r="B107">
        <f>_babylon_bathroom[[#This Row],[memory used]]</f>
        <v>187.15</v>
      </c>
      <c r="C107">
        <f>_babylon_bathroom[[#This Row],[ memory allocated]]</f>
        <v>200.52</v>
      </c>
      <c r="D107">
        <f t="shared" si="4"/>
        <v>93.332335926590858</v>
      </c>
      <c r="E107">
        <f t="shared" si="5"/>
        <v>13.370000000000005</v>
      </c>
      <c r="F107">
        <f>_three_bathroom[[#This Row],[memory used]]</f>
        <v>15.01</v>
      </c>
      <c r="G107">
        <f>_three_bathroom[[#This Row],[ memory allocated]]</f>
        <v>30.63</v>
      </c>
      <c r="H107">
        <f t="shared" si="6"/>
        <v>49.004244205027753</v>
      </c>
      <c r="I107">
        <f t="shared" si="7"/>
        <v>15.62</v>
      </c>
    </row>
    <row r="108" spans="1:9" x14ac:dyDescent="0.25">
      <c r="A108">
        <f>FPS!A108</f>
        <v>107</v>
      </c>
      <c r="B108">
        <f>_babylon_bathroom[[#This Row],[memory used]]</f>
        <v>187.65</v>
      </c>
      <c r="C108">
        <f>_babylon_bathroom[[#This Row],[ memory allocated]]</f>
        <v>200.52</v>
      </c>
      <c r="D108">
        <f t="shared" si="4"/>
        <v>93.581687612208256</v>
      </c>
      <c r="E108">
        <f t="shared" si="5"/>
        <v>12.870000000000005</v>
      </c>
      <c r="F108">
        <f>_three_bathroom[[#This Row],[memory used]]</f>
        <v>18.850000000000001</v>
      </c>
      <c r="G108">
        <f>_three_bathroom[[#This Row],[ memory allocated]]</f>
        <v>30.63</v>
      </c>
      <c r="H108">
        <f t="shared" si="6"/>
        <v>61.540972902383295</v>
      </c>
      <c r="I108">
        <f t="shared" si="7"/>
        <v>11.779999999999998</v>
      </c>
    </row>
    <row r="109" spans="1:9" x14ac:dyDescent="0.25">
      <c r="A109">
        <f>FPS!A109</f>
        <v>108</v>
      </c>
      <c r="B109">
        <f>_babylon_bathroom[[#This Row],[memory used]]</f>
        <v>188.07</v>
      </c>
      <c r="C109">
        <f>_babylon_bathroom[[#This Row],[ memory allocated]]</f>
        <v>200.52</v>
      </c>
      <c r="D109">
        <f t="shared" si="4"/>
        <v>93.791143028126868</v>
      </c>
      <c r="E109">
        <f t="shared" si="5"/>
        <v>12.450000000000017</v>
      </c>
      <c r="F109">
        <f>_three_bathroom[[#This Row],[memory used]]</f>
        <v>13.21</v>
      </c>
      <c r="G109">
        <f>_three_bathroom[[#This Row],[ memory allocated]]</f>
        <v>30.88</v>
      </c>
      <c r="H109">
        <f t="shared" si="6"/>
        <v>42.778497409326427</v>
      </c>
      <c r="I109">
        <f t="shared" si="7"/>
        <v>17.669999999999998</v>
      </c>
    </row>
    <row r="110" spans="1:9" x14ac:dyDescent="0.25">
      <c r="A110">
        <f>FPS!A110</f>
        <v>109</v>
      </c>
      <c r="B110">
        <f>_babylon_bathroom[[#This Row],[memory used]]</f>
        <v>182.24</v>
      </c>
      <c r="C110">
        <f>_babylon_bathroom[[#This Row],[ memory allocated]]</f>
        <v>200.52</v>
      </c>
      <c r="D110">
        <f t="shared" si="4"/>
        <v>90.883702373828044</v>
      </c>
      <c r="E110">
        <f t="shared" si="5"/>
        <v>18.28</v>
      </c>
      <c r="F110">
        <f>_three_bathroom[[#This Row],[memory used]]</f>
        <v>16.52</v>
      </c>
      <c r="G110">
        <f>_three_bathroom[[#This Row],[ memory allocated]]</f>
        <v>30.88</v>
      </c>
      <c r="H110">
        <f t="shared" si="6"/>
        <v>53.497409326424872</v>
      </c>
      <c r="I110">
        <f t="shared" si="7"/>
        <v>14.36</v>
      </c>
    </row>
    <row r="111" spans="1:9" x14ac:dyDescent="0.25">
      <c r="A111">
        <f>FPS!A111</f>
        <v>110</v>
      </c>
      <c r="B111">
        <f>_babylon_bathroom[[#This Row],[memory used]]</f>
        <v>182.69</v>
      </c>
      <c r="C111">
        <f>_babylon_bathroom[[#This Row],[ memory allocated]]</f>
        <v>200.52</v>
      </c>
      <c r="D111">
        <f t="shared" si="4"/>
        <v>91.108118890883688</v>
      </c>
      <c r="E111">
        <f t="shared" si="5"/>
        <v>17.830000000000013</v>
      </c>
      <c r="F111">
        <f>_three_bathroom[[#This Row],[memory used]]</f>
        <v>14.55</v>
      </c>
      <c r="G111">
        <f>_three_bathroom[[#This Row],[ memory allocated]]</f>
        <v>30.88</v>
      </c>
      <c r="H111">
        <f t="shared" si="6"/>
        <v>47.117875647668399</v>
      </c>
      <c r="I111">
        <f t="shared" si="7"/>
        <v>16.329999999999998</v>
      </c>
    </row>
    <row r="112" spans="1:9" x14ac:dyDescent="0.25">
      <c r="A112">
        <f>FPS!A112</f>
        <v>111</v>
      </c>
      <c r="B112">
        <f>_babylon_bathroom[[#This Row],[memory used]]</f>
        <v>183.23</v>
      </c>
      <c r="C112">
        <f>_babylon_bathroom[[#This Row],[ memory allocated]]</f>
        <v>200.52</v>
      </c>
      <c r="D112">
        <f t="shared" si="4"/>
        <v>91.377418711350472</v>
      </c>
      <c r="E112">
        <f t="shared" si="5"/>
        <v>17.29000000000002</v>
      </c>
      <c r="F112">
        <f>_three_bathroom[[#This Row],[memory used]]</f>
        <v>12.42</v>
      </c>
      <c r="G112">
        <f>_three_bathroom[[#This Row],[ memory allocated]]</f>
        <v>30.63</v>
      </c>
      <c r="H112">
        <f t="shared" si="6"/>
        <v>40.548481880509307</v>
      </c>
      <c r="I112">
        <f t="shared" si="7"/>
        <v>18.21</v>
      </c>
    </row>
    <row r="113" spans="1:9" x14ac:dyDescent="0.25">
      <c r="A113">
        <f>FPS!A113</f>
        <v>112</v>
      </c>
      <c r="B113">
        <f>_babylon_bathroom[[#This Row],[memory used]]</f>
        <v>183.66</v>
      </c>
      <c r="C113">
        <f>_babylon_bathroom[[#This Row],[ memory allocated]]</f>
        <v>200.52</v>
      </c>
      <c r="D113">
        <f t="shared" si="4"/>
        <v>91.591861160981452</v>
      </c>
      <c r="E113">
        <f t="shared" si="5"/>
        <v>16.860000000000014</v>
      </c>
      <c r="F113">
        <f>_three_bathroom[[#This Row],[memory used]]</f>
        <v>10.83</v>
      </c>
      <c r="G113">
        <f>_three_bathroom[[#This Row],[ memory allocated]]</f>
        <v>30.63</v>
      </c>
      <c r="H113">
        <f t="shared" si="6"/>
        <v>35.357492654260533</v>
      </c>
      <c r="I113">
        <f t="shared" si="7"/>
        <v>19.799999999999997</v>
      </c>
    </row>
    <row r="114" spans="1:9" x14ac:dyDescent="0.25">
      <c r="A114">
        <f>FPS!A114</f>
        <v>113</v>
      </c>
      <c r="B114">
        <f>_babylon_bathroom[[#This Row],[memory used]]</f>
        <v>184.15</v>
      </c>
      <c r="C114">
        <f>_babylon_bathroom[[#This Row],[ memory allocated]]</f>
        <v>200.52</v>
      </c>
      <c r="D114">
        <f t="shared" si="4"/>
        <v>91.836225812886497</v>
      </c>
      <c r="E114">
        <f t="shared" si="5"/>
        <v>16.370000000000005</v>
      </c>
      <c r="F114">
        <f>_three_bathroom[[#This Row],[memory used]]</f>
        <v>16.079999999999998</v>
      </c>
      <c r="G114">
        <f>_three_bathroom[[#This Row],[ memory allocated]]</f>
        <v>30.63</v>
      </c>
      <c r="H114">
        <f t="shared" si="6"/>
        <v>52.497551420176293</v>
      </c>
      <c r="I114">
        <f t="shared" si="7"/>
        <v>14.55</v>
      </c>
    </row>
    <row r="115" spans="1:9" x14ac:dyDescent="0.25">
      <c r="A115">
        <f>FPS!A115</f>
        <v>114</v>
      </c>
      <c r="B115">
        <f>_babylon_bathroom[[#This Row],[memory used]]</f>
        <v>184.58</v>
      </c>
      <c r="C115">
        <f>_babylon_bathroom[[#This Row],[ memory allocated]]</f>
        <v>200.52</v>
      </c>
      <c r="D115">
        <f t="shared" si="4"/>
        <v>92.050668262517448</v>
      </c>
      <c r="E115">
        <f t="shared" si="5"/>
        <v>15.939999999999998</v>
      </c>
      <c r="F115">
        <f>_three_bathroom[[#This Row],[memory used]]</f>
        <v>14.92</v>
      </c>
      <c r="G115">
        <f>_three_bathroom[[#This Row],[ memory allocated]]</f>
        <v>30.88</v>
      </c>
      <c r="H115">
        <f t="shared" si="6"/>
        <v>48.316062176165801</v>
      </c>
      <c r="I115">
        <f t="shared" si="7"/>
        <v>15.959999999999999</v>
      </c>
    </row>
    <row r="116" spans="1:9" x14ac:dyDescent="0.25">
      <c r="A116">
        <f>FPS!A116</f>
        <v>115</v>
      </c>
      <c r="B116">
        <f>_babylon_bathroom[[#This Row],[memory used]]</f>
        <v>184.98</v>
      </c>
      <c r="C116">
        <f>_babylon_bathroom[[#This Row],[ memory allocated]]</f>
        <v>200.52</v>
      </c>
      <c r="D116">
        <f t="shared" si="4"/>
        <v>92.250149611011352</v>
      </c>
      <c r="E116">
        <f t="shared" si="5"/>
        <v>15.54000000000002</v>
      </c>
      <c r="F116">
        <f>_three_bathroom[[#This Row],[memory used]]</f>
        <v>14.5</v>
      </c>
      <c r="G116">
        <f>_three_bathroom[[#This Row],[ memory allocated]]</f>
        <v>30.88</v>
      </c>
      <c r="H116">
        <f t="shared" si="6"/>
        <v>46.9559585492228</v>
      </c>
      <c r="I116">
        <f t="shared" si="7"/>
        <v>16.38</v>
      </c>
    </row>
    <row r="117" spans="1:9" x14ac:dyDescent="0.25">
      <c r="A117">
        <f>FPS!A117</f>
        <v>116</v>
      </c>
      <c r="B117">
        <f>_babylon_bathroom[[#This Row],[memory used]]</f>
        <v>185.36</v>
      </c>
      <c r="C117">
        <f>_babylon_bathroom[[#This Row],[ memory allocated]]</f>
        <v>200.52</v>
      </c>
      <c r="D117">
        <f t="shared" si="4"/>
        <v>92.439656892080592</v>
      </c>
      <c r="E117">
        <f t="shared" si="5"/>
        <v>15.159999999999997</v>
      </c>
      <c r="F117">
        <f>_three_bathroom[[#This Row],[memory used]]</f>
        <v>18.059999999999999</v>
      </c>
      <c r="G117">
        <f>_three_bathroom[[#This Row],[ memory allocated]]</f>
        <v>30.88</v>
      </c>
      <c r="H117">
        <f t="shared" si="6"/>
        <v>58.484455958549219</v>
      </c>
      <c r="I117">
        <f t="shared" si="7"/>
        <v>12.82</v>
      </c>
    </row>
    <row r="118" spans="1:9" x14ac:dyDescent="0.25">
      <c r="A118">
        <f>FPS!A118</f>
        <v>117</v>
      </c>
      <c r="B118">
        <f>_babylon_bathroom[[#This Row],[memory used]]</f>
        <v>185.92</v>
      </c>
      <c r="C118">
        <f>_babylon_bathroom[[#This Row],[ memory allocated]]</f>
        <v>200.52</v>
      </c>
      <c r="D118">
        <f t="shared" si="4"/>
        <v>92.718930779972069</v>
      </c>
      <c r="E118">
        <f t="shared" si="5"/>
        <v>14.600000000000023</v>
      </c>
      <c r="F118">
        <f>_three_bathroom[[#This Row],[memory used]]</f>
        <v>11.59</v>
      </c>
      <c r="G118">
        <f>_three_bathroom[[#This Row],[ memory allocated]]</f>
        <v>30.63</v>
      </c>
      <c r="H118">
        <f t="shared" si="6"/>
        <v>37.838720208945482</v>
      </c>
      <c r="I118">
        <f t="shared" si="7"/>
        <v>19.04</v>
      </c>
    </row>
    <row r="119" spans="1:9" x14ac:dyDescent="0.25">
      <c r="A119">
        <f>FPS!A119</f>
        <v>118</v>
      </c>
      <c r="B119">
        <f>_babylon_bathroom[[#This Row],[memory used]]</f>
        <v>187.1</v>
      </c>
      <c r="C119">
        <f>_babylon_bathroom[[#This Row],[ memory allocated]]</f>
        <v>200.52</v>
      </c>
      <c r="D119">
        <f t="shared" si="4"/>
        <v>93.307400758029118</v>
      </c>
      <c r="E119">
        <f t="shared" si="5"/>
        <v>13.420000000000016</v>
      </c>
      <c r="F119">
        <f>_three_bathroom[[#This Row],[memory used]]</f>
        <v>15.18</v>
      </c>
      <c r="G119">
        <f>_three_bathroom[[#This Row],[ memory allocated]]</f>
        <v>30.63</v>
      </c>
      <c r="H119">
        <f t="shared" si="6"/>
        <v>49.559255631733592</v>
      </c>
      <c r="I119">
        <f t="shared" si="7"/>
        <v>15.45</v>
      </c>
    </row>
    <row r="120" spans="1:9" x14ac:dyDescent="0.25">
      <c r="A120">
        <f>FPS!A120</f>
        <v>119</v>
      </c>
      <c r="B120">
        <f>_babylon_bathroom[[#This Row],[memory used]]</f>
        <v>187.63</v>
      </c>
      <c r="C120">
        <f>_babylon_bathroom[[#This Row],[ memory allocated]]</f>
        <v>200.52</v>
      </c>
      <c r="D120">
        <f t="shared" si="4"/>
        <v>93.571713544783549</v>
      </c>
      <c r="E120">
        <f t="shared" si="5"/>
        <v>12.890000000000015</v>
      </c>
      <c r="F120">
        <f>_three_bathroom[[#This Row],[memory used]]</f>
        <v>13.55</v>
      </c>
      <c r="G120">
        <f>_three_bathroom[[#This Row],[ memory allocated]]</f>
        <v>30.63</v>
      </c>
      <c r="H120">
        <f t="shared" si="6"/>
        <v>44.237675481554035</v>
      </c>
      <c r="I120">
        <f t="shared" si="7"/>
        <v>17.079999999999998</v>
      </c>
    </row>
    <row r="121" spans="1:9" x14ac:dyDescent="0.25">
      <c r="A121">
        <f>FPS!A121</f>
        <v>120</v>
      </c>
      <c r="B121">
        <f>_babylon_bathroom[[#This Row],[memory used]]</f>
        <v>188.03</v>
      </c>
      <c r="C121">
        <f>_babylon_bathroom[[#This Row],[ memory allocated]]</f>
        <v>200.52</v>
      </c>
      <c r="D121">
        <f t="shared" si="4"/>
        <v>93.771194893277482</v>
      </c>
      <c r="E121">
        <f t="shared" si="5"/>
        <v>12.490000000000009</v>
      </c>
      <c r="F121">
        <f>_three_bathroom[[#This Row],[memory used]]</f>
        <v>10.68</v>
      </c>
      <c r="G121">
        <f>_three_bathroom[[#This Row],[ memory allocated]]</f>
        <v>30.88</v>
      </c>
      <c r="H121">
        <f t="shared" si="6"/>
        <v>34.585492227979273</v>
      </c>
      <c r="I121">
        <f t="shared" si="7"/>
        <v>20.2</v>
      </c>
    </row>
    <row r="122" spans="1:9" x14ac:dyDescent="0.25">
      <c r="A122">
        <f>FPS!A122</f>
        <v>121</v>
      </c>
      <c r="B122">
        <f>_babylon_bathroom[[#This Row],[memory used]]</f>
        <v>182.17</v>
      </c>
      <c r="C122">
        <f>_babylon_bathroom[[#This Row],[ memory allocated]]</f>
        <v>200.52</v>
      </c>
      <c r="D122">
        <f t="shared" si="4"/>
        <v>90.848793137841596</v>
      </c>
      <c r="E122">
        <f t="shared" si="5"/>
        <v>18.350000000000023</v>
      </c>
      <c r="F122">
        <f>_three_bathroom[[#This Row],[memory used]]</f>
        <v>14.4</v>
      </c>
      <c r="G122">
        <f>_three_bathroom[[#This Row],[ memory allocated]]</f>
        <v>30.88</v>
      </c>
      <c r="H122">
        <f t="shared" si="6"/>
        <v>46.632124352331608</v>
      </c>
      <c r="I122">
        <f t="shared" si="7"/>
        <v>16.479999999999997</v>
      </c>
    </row>
    <row r="123" spans="1:9" x14ac:dyDescent="0.25">
      <c r="A123">
        <f>FPS!A123</f>
        <v>122</v>
      </c>
      <c r="B123">
        <f>_babylon_bathroom[[#This Row],[memory used]]</f>
        <v>182.58</v>
      </c>
      <c r="C123">
        <f>_babylon_bathroom[[#This Row],[ memory allocated]]</f>
        <v>200.52</v>
      </c>
      <c r="D123">
        <f t="shared" si="4"/>
        <v>91.053261520047883</v>
      </c>
      <c r="E123">
        <f t="shared" si="5"/>
        <v>17.939999999999998</v>
      </c>
      <c r="F123">
        <f>_three_bathroom[[#This Row],[memory used]]</f>
        <v>13.75</v>
      </c>
      <c r="G123">
        <f>_three_bathroom[[#This Row],[ memory allocated]]</f>
        <v>30.88</v>
      </c>
      <c r="H123">
        <f t="shared" si="6"/>
        <v>44.527202072538863</v>
      </c>
      <c r="I123">
        <f t="shared" si="7"/>
        <v>17.13</v>
      </c>
    </row>
    <row r="124" spans="1:9" x14ac:dyDescent="0.25">
      <c r="A124">
        <f>FPS!A124</f>
        <v>123</v>
      </c>
      <c r="B124">
        <f>_babylon_bathroom[[#This Row],[memory used]]</f>
        <v>183.09</v>
      </c>
      <c r="C124">
        <f>_babylon_bathroom[[#This Row],[ memory allocated]]</f>
        <v>200.52</v>
      </c>
      <c r="D124">
        <f t="shared" si="4"/>
        <v>91.307600239377621</v>
      </c>
      <c r="E124">
        <f t="shared" si="5"/>
        <v>17.430000000000007</v>
      </c>
      <c r="F124">
        <f>_three_bathroom[[#This Row],[memory used]]</f>
        <v>11.35</v>
      </c>
      <c r="G124">
        <f>_three_bathroom[[#This Row],[ memory allocated]]</f>
        <v>30.63</v>
      </c>
      <c r="H124">
        <f t="shared" si="6"/>
        <v>37.055174665360759</v>
      </c>
      <c r="I124">
        <f t="shared" si="7"/>
        <v>19.28</v>
      </c>
    </row>
    <row r="125" spans="1:9" x14ac:dyDescent="0.25">
      <c r="A125">
        <f>FPS!A125</f>
        <v>124</v>
      </c>
      <c r="B125">
        <f>_babylon_bathroom[[#This Row],[memory used]]</f>
        <v>183.48</v>
      </c>
      <c r="C125">
        <f>_babylon_bathroom[[#This Row],[ memory allocated]]</f>
        <v>200.52</v>
      </c>
      <c r="D125">
        <f t="shared" si="4"/>
        <v>91.502094554159171</v>
      </c>
      <c r="E125">
        <f t="shared" si="5"/>
        <v>17.04000000000002</v>
      </c>
      <c r="F125">
        <f>_three_bathroom[[#This Row],[memory used]]</f>
        <v>17</v>
      </c>
      <c r="G125">
        <f>_three_bathroom[[#This Row],[ memory allocated]]</f>
        <v>30.63</v>
      </c>
      <c r="H125">
        <f t="shared" si="6"/>
        <v>55.501142670584393</v>
      </c>
      <c r="I125">
        <f t="shared" si="7"/>
        <v>13.629999999999999</v>
      </c>
    </row>
    <row r="126" spans="1:9" x14ac:dyDescent="0.25">
      <c r="A126">
        <f>FPS!A126</f>
        <v>125</v>
      </c>
      <c r="B126">
        <f>_babylon_bathroom[[#This Row],[memory used]]</f>
        <v>183.93</v>
      </c>
      <c r="C126">
        <f>_babylon_bathroom[[#This Row],[ memory allocated]]</f>
        <v>200.52</v>
      </c>
      <c r="D126">
        <f t="shared" si="4"/>
        <v>91.726511071214844</v>
      </c>
      <c r="E126">
        <f t="shared" si="5"/>
        <v>16.590000000000003</v>
      </c>
      <c r="F126">
        <f>_three_bathroom[[#This Row],[memory used]]</f>
        <v>14.12</v>
      </c>
      <c r="G126">
        <f>_three_bathroom[[#This Row],[ memory allocated]]</f>
        <v>30.63</v>
      </c>
      <c r="H126">
        <f t="shared" si="6"/>
        <v>46.098596147567747</v>
      </c>
      <c r="I126">
        <f t="shared" si="7"/>
        <v>16.509999999999998</v>
      </c>
    </row>
    <row r="127" spans="1:9" x14ac:dyDescent="0.25">
      <c r="A127">
        <f>FPS!A127</f>
        <v>126</v>
      </c>
      <c r="B127">
        <f>_babylon_bathroom[[#This Row],[memory used]]</f>
        <v>184.41</v>
      </c>
      <c r="C127">
        <f>_babylon_bathroom[[#This Row],[ memory allocated]]</f>
        <v>200.52</v>
      </c>
      <c r="D127">
        <f t="shared" si="4"/>
        <v>91.965888689407535</v>
      </c>
      <c r="E127">
        <f t="shared" si="5"/>
        <v>16.110000000000014</v>
      </c>
      <c r="F127">
        <f>_three_bathroom[[#This Row],[memory used]]</f>
        <v>12.72</v>
      </c>
      <c r="G127">
        <f>_three_bathroom[[#This Row],[ memory allocated]]</f>
        <v>30.88</v>
      </c>
      <c r="H127">
        <f t="shared" si="6"/>
        <v>41.19170984455959</v>
      </c>
      <c r="I127">
        <f t="shared" si="7"/>
        <v>18.159999999999997</v>
      </c>
    </row>
    <row r="128" spans="1:9" x14ac:dyDescent="0.25">
      <c r="A128">
        <f>FPS!A128</f>
        <v>127</v>
      </c>
      <c r="B128">
        <f>_babylon_bathroom[[#This Row],[memory used]]</f>
        <v>184.93</v>
      </c>
      <c r="C128">
        <f>_babylon_bathroom[[#This Row],[ memory allocated]]</f>
        <v>200.52</v>
      </c>
      <c r="D128">
        <f t="shared" si="4"/>
        <v>92.225214442449627</v>
      </c>
      <c r="E128">
        <f t="shared" si="5"/>
        <v>15.590000000000003</v>
      </c>
      <c r="F128">
        <f>_three_bathroom[[#This Row],[memory used]]</f>
        <v>17.34</v>
      </c>
      <c r="G128">
        <f>_three_bathroom[[#This Row],[ memory allocated]]</f>
        <v>30.88</v>
      </c>
      <c r="H128">
        <f t="shared" si="6"/>
        <v>56.152849740932645</v>
      </c>
      <c r="I128">
        <f t="shared" si="7"/>
        <v>13.54</v>
      </c>
    </row>
    <row r="129" spans="1:9" x14ac:dyDescent="0.25">
      <c r="A129">
        <f>FPS!A129</f>
        <v>128</v>
      </c>
      <c r="B129">
        <f>_babylon_bathroom[[#This Row],[memory used]]</f>
        <v>185.32</v>
      </c>
      <c r="C129">
        <f>_babylon_bathroom[[#This Row],[ memory allocated]]</f>
        <v>200.52</v>
      </c>
      <c r="D129">
        <f t="shared" si="4"/>
        <v>92.419708757231191</v>
      </c>
      <c r="E129">
        <f t="shared" si="5"/>
        <v>15.200000000000017</v>
      </c>
      <c r="F129">
        <f>_three_bathroom[[#This Row],[memory used]]</f>
        <v>14.65</v>
      </c>
      <c r="G129">
        <f>_three_bathroom[[#This Row],[ memory allocated]]</f>
        <v>30.88</v>
      </c>
      <c r="H129">
        <f t="shared" si="6"/>
        <v>47.44170984455959</v>
      </c>
      <c r="I129">
        <f t="shared" si="7"/>
        <v>16.229999999999997</v>
      </c>
    </row>
    <row r="130" spans="1:9" x14ac:dyDescent="0.25">
      <c r="A130">
        <f>FPS!A130</f>
        <v>129</v>
      </c>
      <c r="B130">
        <f>_babylon_bathroom[[#This Row],[memory used]]</f>
        <v>185.84</v>
      </c>
      <c r="C130">
        <f>_babylon_bathroom[[#This Row],[ memory allocated]]</f>
        <v>200.52</v>
      </c>
      <c r="D130">
        <f t="shared" si="4"/>
        <v>92.679034510273283</v>
      </c>
      <c r="E130">
        <f t="shared" si="5"/>
        <v>14.680000000000007</v>
      </c>
      <c r="F130">
        <f>_three_bathroom[[#This Row],[memory used]]</f>
        <v>10.58</v>
      </c>
      <c r="G130">
        <f>_three_bathroom[[#This Row],[ memory allocated]]</f>
        <v>30.88</v>
      </c>
      <c r="H130">
        <f t="shared" si="6"/>
        <v>34.261658031088082</v>
      </c>
      <c r="I130">
        <f t="shared" si="7"/>
        <v>20.299999999999997</v>
      </c>
    </row>
    <row r="131" spans="1:9" x14ac:dyDescent="0.25">
      <c r="A131">
        <f>FPS!A131</f>
        <v>130</v>
      </c>
      <c r="B131">
        <f>_babylon_bathroom[[#This Row],[memory used]]</f>
        <v>186.24</v>
      </c>
      <c r="C131">
        <f>_babylon_bathroom[[#This Row],[ memory allocated]]</f>
        <v>200.52</v>
      </c>
      <c r="D131">
        <f t="shared" ref="D131:D194" si="8">B131/C131*100</f>
        <v>92.878515858767202</v>
      </c>
      <c r="E131">
        <f t="shared" ref="E131:E194" si="9">C131-B131</f>
        <v>14.280000000000001</v>
      </c>
      <c r="F131">
        <f>_three_bathroom[[#This Row],[memory used]]</f>
        <v>13.81</v>
      </c>
      <c r="G131">
        <f>_three_bathroom[[#This Row],[ memory allocated]]</f>
        <v>30.88</v>
      </c>
      <c r="H131">
        <f t="shared" ref="H131:H194" si="10">F131/G131*100</f>
        <v>44.72150259067358</v>
      </c>
      <c r="I131">
        <f t="shared" ref="I131:I194" si="11">G131-F131</f>
        <v>17.07</v>
      </c>
    </row>
    <row r="132" spans="1:9" x14ac:dyDescent="0.25">
      <c r="A132">
        <f>FPS!A132</f>
        <v>131</v>
      </c>
      <c r="B132">
        <f>_babylon_bathroom[[#This Row],[memory used]]</f>
        <v>186.69</v>
      </c>
      <c r="C132">
        <f>_babylon_bathroom[[#This Row],[ memory allocated]]</f>
        <v>200.52</v>
      </c>
      <c r="D132">
        <f t="shared" si="8"/>
        <v>93.10293237582286</v>
      </c>
      <c r="E132">
        <f t="shared" si="9"/>
        <v>13.830000000000013</v>
      </c>
      <c r="F132">
        <f>_three_bathroom[[#This Row],[memory used]]</f>
        <v>19.93</v>
      </c>
      <c r="G132">
        <f>_three_bathroom[[#This Row],[ memory allocated]]</f>
        <v>30.88</v>
      </c>
      <c r="H132">
        <f t="shared" si="10"/>
        <v>64.540155440414509</v>
      </c>
      <c r="I132">
        <f t="shared" si="11"/>
        <v>10.95</v>
      </c>
    </row>
    <row r="133" spans="1:9" x14ac:dyDescent="0.25">
      <c r="A133">
        <f>FPS!A133</f>
        <v>132</v>
      </c>
      <c r="B133">
        <f>_babylon_bathroom[[#This Row],[memory used]]</f>
        <v>187.08</v>
      </c>
      <c r="C133">
        <f>_babylon_bathroom[[#This Row],[ memory allocated]]</f>
        <v>200.52</v>
      </c>
      <c r="D133">
        <f t="shared" si="8"/>
        <v>93.297426690604439</v>
      </c>
      <c r="E133">
        <f t="shared" si="9"/>
        <v>13.439999999999998</v>
      </c>
      <c r="F133">
        <f>_three_bathroom[[#This Row],[memory used]]</f>
        <v>16.18</v>
      </c>
      <c r="G133">
        <f>_three_bathroom[[#This Row],[ memory allocated]]</f>
        <v>30.88</v>
      </c>
      <c r="H133">
        <f t="shared" si="10"/>
        <v>52.396373056994818</v>
      </c>
      <c r="I133">
        <f t="shared" si="11"/>
        <v>14.7</v>
      </c>
    </row>
    <row r="134" spans="1:9" x14ac:dyDescent="0.25">
      <c r="A134">
        <f>FPS!A134</f>
        <v>133</v>
      </c>
      <c r="B134">
        <f>_babylon_bathroom[[#This Row],[memory used]]</f>
        <v>187.63</v>
      </c>
      <c r="C134">
        <f>_babylon_bathroom[[#This Row],[ memory allocated]]</f>
        <v>200.52</v>
      </c>
      <c r="D134">
        <f t="shared" si="8"/>
        <v>93.571713544783549</v>
      </c>
      <c r="E134">
        <f t="shared" si="9"/>
        <v>12.890000000000015</v>
      </c>
      <c r="F134">
        <f>_three_bathroom[[#This Row],[memory used]]</f>
        <v>15</v>
      </c>
      <c r="G134">
        <f>_three_bathroom[[#This Row],[ memory allocated]]</f>
        <v>30.88</v>
      </c>
      <c r="H134">
        <f t="shared" si="10"/>
        <v>48.575129533678755</v>
      </c>
      <c r="I134">
        <f t="shared" si="11"/>
        <v>15.879999999999999</v>
      </c>
    </row>
    <row r="135" spans="1:9" x14ac:dyDescent="0.25">
      <c r="A135">
        <f>FPS!A135</f>
        <v>134</v>
      </c>
      <c r="B135">
        <f>_babylon_bathroom[[#This Row],[memory used]]</f>
        <v>188.08</v>
      </c>
      <c r="C135">
        <f>_babylon_bathroom[[#This Row],[ memory allocated]]</f>
        <v>200.52</v>
      </c>
      <c r="D135">
        <f t="shared" si="8"/>
        <v>93.796130061839222</v>
      </c>
      <c r="E135">
        <f t="shared" si="9"/>
        <v>12.439999999999998</v>
      </c>
      <c r="F135">
        <f>_three_bathroom[[#This Row],[memory used]]</f>
        <v>14.27</v>
      </c>
      <c r="G135">
        <f>_three_bathroom[[#This Row],[ memory allocated]]</f>
        <v>30.88</v>
      </c>
      <c r="H135">
        <f t="shared" si="10"/>
        <v>46.211139896373055</v>
      </c>
      <c r="I135">
        <f t="shared" si="11"/>
        <v>16.61</v>
      </c>
    </row>
    <row r="136" spans="1:9" x14ac:dyDescent="0.25">
      <c r="A136">
        <f>FPS!A136</f>
        <v>135</v>
      </c>
      <c r="B136">
        <f>_babylon_bathroom[[#This Row],[memory used]]</f>
        <v>182.09</v>
      </c>
      <c r="C136">
        <f>_babylon_bathroom[[#This Row],[ memory allocated]]</f>
        <v>200.52</v>
      </c>
      <c r="D136">
        <f t="shared" si="8"/>
        <v>90.808896868142824</v>
      </c>
      <c r="E136">
        <f t="shared" si="9"/>
        <v>18.430000000000007</v>
      </c>
      <c r="F136">
        <f>_three_bathroom[[#This Row],[memory used]]</f>
        <v>12.02</v>
      </c>
      <c r="G136">
        <f>_three_bathroom[[#This Row],[ memory allocated]]</f>
        <v>30.88</v>
      </c>
      <c r="H136">
        <f t="shared" si="10"/>
        <v>38.924870466321245</v>
      </c>
      <c r="I136">
        <f t="shared" si="11"/>
        <v>18.86</v>
      </c>
    </row>
    <row r="137" spans="1:9" x14ac:dyDescent="0.25">
      <c r="A137">
        <f>FPS!A137</f>
        <v>136</v>
      </c>
      <c r="B137">
        <f>_babylon_bathroom[[#This Row],[memory used]]</f>
        <v>183.36</v>
      </c>
      <c r="C137">
        <f>_babylon_bathroom[[#This Row],[ memory allocated]]</f>
        <v>200.52</v>
      </c>
      <c r="D137">
        <f t="shared" si="8"/>
        <v>91.442250149611013</v>
      </c>
      <c r="E137">
        <f t="shared" si="9"/>
        <v>17.159999999999997</v>
      </c>
      <c r="F137">
        <f>_three_bathroom[[#This Row],[memory used]]</f>
        <v>17.43</v>
      </c>
      <c r="G137">
        <f>_three_bathroom[[#This Row],[ memory allocated]]</f>
        <v>30.88</v>
      </c>
      <c r="H137">
        <f t="shared" si="10"/>
        <v>56.444300518134717</v>
      </c>
      <c r="I137">
        <f t="shared" si="11"/>
        <v>13.45</v>
      </c>
    </row>
    <row r="138" spans="1:9" x14ac:dyDescent="0.25">
      <c r="A138">
        <f>FPS!A138</f>
        <v>137</v>
      </c>
      <c r="B138">
        <f>_babylon_bathroom[[#This Row],[memory used]]</f>
        <v>183.89</v>
      </c>
      <c r="C138">
        <f>_babylon_bathroom[[#This Row],[ memory allocated]]</f>
        <v>200.52</v>
      </c>
      <c r="D138">
        <f t="shared" si="8"/>
        <v>91.706562936365444</v>
      </c>
      <c r="E138">
        <f t="shared" si="9"/>
        <v>16.630000000000024</v>
      </c>
      <c r="F138">
        <f>_three_bathroom[[#This Row],[memory used]]</f>
        <v>8.59</v>
      </c>
      <c r="G138">
        <f>_three_bathroom[[#This Row],[ memory allocated]]</f>
        <v>30.88</v>
      </c>
      <c r="H138">
        <f t="shared" si="10"/>
        <v>27.817357512953368</v>
      </c>
      <c r="I138">
        <f t="shared" si="11"/>
        <v>22.29</v>
      </c>
    </row>
    <row r="139" spans="1:9" x14ac:dyDescent="0.25">
      <c r="A139">
        <f>FPS!A139</f>
        <v>138</v>
      </c>
      <c r="B139">
        <f>_babylon_bathroom[[#This Row],[memory used]]</f>
        <v>184.31</v>
      </c>
      <c r="C139">
        <f>_babylon_bathroom[[#This Row],[ memory allocated]]</f>
        <v>200.52</v>
      </c>
      <c r="D139">
        <f t="shared" si="8"/>
        <v>91.916018352284055</v>
      </c>
      <c r="E139">
        <f t="shared" si="9"/>
        <v>16.210000000000008</v>
      </c>
      <c r="F139">
        <f>_three_bathroom[[#This Row],[memory used]]</f>
        <v>13.98</v>
      </c>
      <c r="G139">
        <f>_three_bathroom[[#This Row],[ memory allocated]]</f>
        <v>30.88</v>
      </c>
      <c r="H139">
        <f t="shared" si="10"/>
        <v>45.272020725388607</v>
      </c>
      <c r="I139">
        <f t="shared" si="11"/>
        <v>16.899999999999999</v>
      </c>
    </row>
    <row r="140" spans="1:9" x14ac:dyDescent="0.25">
      <c r="A140">
        <f>FPS!A140</f>
        <v>139</v>
      </c>
      <c r="B140">
        <f>_babylon_bathroom[[#This Row],[memory used]]</f>
        <v>184.85</v>
      </c>
      <c r="C140">
        <f>_babylon_bathroom[[#This Row],[ memory allocated]]</f>
        <v>200.52</v>
      </c>
      <c r="D140">
        <f t="shared" si="8"/>
        <v>92.18531817275084</v>
      </c>
      <c r="E140">
        <f t="shared" si="9"/>
        <v>15.670000000000016</v>
      </c>
      <c r="F140">
        <f>_three_bathroom[[#This Row],[memory used]]</f>
        <v>17.600000000000001</v>
      </c>
      <c r="G140">
        <f>_three_bathroom[[#This Row],[ memory allocated]]</f>
        <v>30.88</v>
      </c>
      <c r="H140">
        <f t="shared" si="10"/>
        <v>56.994818652849744</v>
      </c>
      <c r="I140">
        <f t="shared" si="11"/>
        <v>13.279999999999998</v>
      </c>
    </row>
    <row r="141" spans="1:9" x14ac:dyDescent="0.25">
      <c r="A141">
        <f>FPS!A141</f>
        <v>140</v>
      </c>
      <c r="B141">
        <f>_babylon_bathroom[[#This Row],[memory used]]</f>
        <v>185.25</v>
      </c>
      <c r="C141">
        <f>_babylon_bathroom[[#This Row],[ memory allocated]]</f>
        <v>200.52</v>
      </c>
      <c r="D141">
        <f t="shared" si="8"/>
        <v>92.384799521244759</v>
      </c>
      <c r="E141">
        <f t="shared" si="9"/>
        <v>15.27000000000001</v>
      </c>
      <c r="F141">
        <f>_three_bathroom[[#This Row],[memory used]]</f>
        <v>10.6</v>
      </c>
      <c r="G141">
        <f>_three_bathroom[[#This Row],[ memory allocated]]</f>
        <v>30.88</v>
      </c>
      <c r="H141">
        <f t="shared" si="10"/>
        <v>34.326424870466319</v>
      </c>
      <c r="I141">
        <f t="shared" si="11"/>
        <v>20.28</v>
      </c>
    </row>
    <row r="142" spans="1:9" x14ac:dyDescent="0.25">
      <c r="A142">
        <f>FPS!A142</f>
        <v>141</v>
      </c>
      <c r="B142">
        <f>_babylon_bathroom[[#This Row],[memory used]]</f>
        <v>185.73</v>
      </c>
      <c r="C142">
        <f>_babylon_bathroom[[#This Row],[ memory allocated]]</f>
        <v>200.52</v>
      </c>
      <c r="D142">
        <f t="shared" si="8"/>
        <v>92.624177139437464</v>
      </c>
      <c r="E142">
        <f t="shared" si="9"/>
        <v>14.79000000000002</v>
      </c>
      <c r="F142">
        <f>_three_bathroom[[#This Row],[memory used]]</f>
        <v>14.87</v>
      </c>
      <c r="G142">
        <f>_three_bathroom[[#This Row],[ memory allocated]]</f>
        <v>30.88</v>
      </c>
      <c r="H142">
        <f t="shared" si="10"/>
        <v>48.154145077720209</v>
      </c>
      <c r="I142">
        <f t="shared" si="11"/>
        <v>16.009999999999998</v>
      </c>
    </row>
    <row r="143" spans="1:9" x14ac:dyDescent="0.25">
      <c r="A143">
        <f>FPS!A143</f>
        <v>142</v>
      </c>
      <c r="B143">
        <f>_babylon_bathroom[[#This Row],[memory used]]</f>
        <v>186.18</v>
      </c>
      <c r="C143">
        <f>_babylon_bathroom[[#This Row],[ memory allocated]]</f>
        <v>200.52</v>
      </c>
      <c r="D143">
        <f t="shared" si="8"/>
        <v>92.848593656493122</v>
      </c>
      <c r="E143">
        <f t="shared" si="9"/>
        <v>14.340000000000003</v>
      </c>
      <c r="F143">
        <f>_three_bathroom[[#This Row],[memory used]]</f>
        <v>19.079999999999998</v>
      </c>
      <c r="G143">
        <f>_three_bathroom[[#This Row],[ memory allocated]]</f>
        <v>30.88</v>
      </c>
      <c r="H143">
        <f t="shared" si="10"/>
        <v>61.787564766839374</v>
      </c>
      <c r="I143">
        <f t="shared" si="11"/>
        <v>11.8</v>
      </c>
    </row>
    <row r="144" spans="1:9" x14ac:dyDescent="0.25">
      <c r="A144">
        <f>FPS!A144</f>
        <v>143</v>
      </c>
      <c r="B144">
        <f>_babylon_bathroom[[#This Row],[memory used]]</f>
        <v>186.66</v>
      </c>
      <c r="C144">
        <f>_babylon_bathroom[[#This Row],[ memory allocated]]</f>
        <v>200.52</v>
      </c>
      <c r="D144">
        <f t="shared" si="8"/>
        <v>93.087971274685813</v>
      </c>
      <c r="E144">
        <f t="shared" si="9"/>
        <v>13.860000000000014</v>
      </c>
      <c r="F144">
        <f>_three_bathroom[[#This Row],[memory used]]</f>
        <v>13.91</v>
      </c>
      <c r="G144">
        <f>_three_bathroom[[#This Row],[ memory allocated]]</f>
        <v>30.88</v>
      </c>
      <c r="H144">
        <f t="shared" si="10"/>
        <v>45.045336787564771</v>
      </c>
      <c r="I144">
        <f t="shared" si="11"/>
        <v>16.97</v>
      </c>
    </row>
    <row r="145" spans="1:9" x14ac:dyDescent="0.25">
      <c r="A145">
        <f>FPS!A145</f>
        <v>144</v>
      </c>
      <c r="B145">
        <f>_babylon_bathroom[[#This Row],[memory used]]</f>
        <v>187.06</v>
      </c>
      <c r="C145">
        <f>_babylon_bathroom[[#This Row],[ memory allocated]]</f>
        <v>200.52</v>
      </c>
      <c r="D145">
        <f t="shared" si="8"/>
        <v>93.287452623179732</v>
      </c>
      <c r="E145">
        <f t="shared" si="9"/>
        <v>13.460000000000008</v>
      </c>
      <c r="F145">
        <f>_three_bathroom[[#This Row],[memory used]]</f>
        <v>16.88</v>
      </c>
      <c r="G145">
        <f>_three_bathroom[[#This Row],[ memory allocated]]</f>
        <v>30.88</v>
      </c>
      <c r="H145">
        <f t="shared" si="10"/>
        <v>54.663212435233156</v>
      </c>
      <c r="I145">
        <f t="shared" si="11"/>
        <v>14</v>
      </c>
    </row>
    <row r="146" spans="1:9" x14ac:dyDescent="0.25">
      <c r="A146">
        <f>FPS!A146</f>
        <v>145</v>
      </c>
      <c r="B146">
        <f>_babylon_bathroom[[#This Row],[memory used]]</f>
        <v>187.48</v>
      </c>
      <c r="C146">
        <f>_babylon_bathroom[[#This Row],[ memory allocated]]</f>
        <v>200.52</v>
      </c>
      <c r="D146">
        <f t="shared" si="8"/>
        <v>93.496908039098344</v>
      </c>
      <c r="E146">
        <f t="shared" si="9"/>
        <v>13.04000000000002</v>
      </c>
      <c r="F146">
        <f>_three_bathroom[[#This Row],[memory used]]</f>
        <v>16.36</v>
      </c>
      <c r="G146">
        <f>_three_bathroom[[#This Row],[ memory allocated]]</f>
        <v>30.88</v>
      </c>
      <c r="H146">
        <f t="shared" si="10"/>
        <v>52.979274611398964</v>
      </c>
      <c r="I146">
        <f t="shared" si="11"/>
        <v>14.52</v>
      </c>
    </row>
    <row r="147" spans="1:9" x14ac:dyDescent="0.25">
      <c r="A147">
        <f>FPS!A147</f>
        <v>146</v>
      </c>
      <c r="B147">
        <f>_babylon_bathroom[[#This Row],[memory used]]</f>
        <v>187.82</v>
      </c>
      <c r="C147">
        <f>_babylon_bathroom[[#This Row],[ memory allocated]]</f>
        <v>200.52</v>
      </c>
      <c r="D147">
        <f t="shared" si="8"/>
        <v>93.666467185318169</v>
      </c>
      <c r="E147">
        <f t="shared" si="9"/>
        <v>12.700000000000017</v>
      </c>
      <c r="F147">
        <f>_three_bathroom[[#This Row],[memory used]]</f>
        <v>14.23</v>
      </c>
      <c r="G147">
        <f>_three_bathroom[[#This Row],[ memory allocated]]</f>
        <v>30.88</v>
      </c>
      <c r="H147">
        <f t="shared" si="10"/>
        <v>46.081606217616581</v>
      </c>
      <c r="I147">
        <f t="shared" si="11"/>
        <v>16.649999999999999</v>
      </c>
    </row>
    <row r="148" spans="1:9" x14ac:dyDescent="0.25">
      <c r="A148">
        <f>FPS!A148</f>
        <v>147</v>
      </c>
      <c r="B148">
        <f>_babylon_bathroom[[#This Row],[memory used]]</f>
        <v>188.32</v>
      </c>
      <c r="C148">
        <f>_babylon_bathroom[[#This Row],[ memory allocated]]</f>
        <v>200.52</v>
      </c>
      <c r="D148">
        <f t="shared" si="8"/>
        <v>93.915818870935567</v>
      </c>
      <c r="E148">
        <f t="shared" si="9"/>
        <v>12.200000000000017</v>
      </c>
      <c r="F148">
        <f>_three_bathroom[[#This Row],[memory used]]</f>
        <v>12.97</v>
      </c>
      <c r="G148">
        <f>_three_bathroom[[#This Row],[ memory allocated]]</f>
        <v>30.88</v>
      </c>
      <c r="H148">
        <f t="shared" si="10"/>
        <v>42.001295336787571</v>
      </c>
      <c r="I148">
        <f t="shared" si="11"/>
        <v>17.909999999999997</v>
      </c>
    </row>
    <row r="149" spans="1:9" x14ac:dyDescent="0.25">
      <c r="A149">
        <f>FPS!A149</f>
        <v>148</v>
      </c>
      <c r="B149">
        <f>_babylon_bathroom[[#This Row],[memory used]]</f>
        <v>182.42</v>
      </c>
      <c r="C149">
        <f>_babylon_bathroom[[#This Row],[ memory allocated]]</f>
        <v>200.52</v>
      </c>
      <c r="D149">
        <f t="shared" si="8"/>
        <v>90.973468980650296</v>
      </c>
      <c r="E149">
        <f t="shared" si="9"/>
        <v>18.100000000000023</v>
      </c>
      <c r="F149">
        <f>_three_bathroom[[#This Row],[memory used]]</f>
        <v>17.510000000000002</v>
      </c>
      <c r="G149">
        <f>_three_bathroom[[#This Row],[ memory allocated]]</f>
        <v>30.88</v>
      </c>
      <c r="H149">
        <f t="shared" si="10"/>
        <v>56.703367875647672</v>
      </c>
      <c r="I149">
        <f t="shared" si="11"/>
        <v>13.369999999999997</v>
      </c>
    </row>
    <row r="150" spans="1:9" x14ac:dyDescent="0.25">
      <c r="A150">
        <f>FPS!A150</f>
        <v>149</v>
      </c>
      <c r="B150">
        <f>_babylon_bathroom[[#This Row],[memory used]]</f>
        <v>182.95</v>
      </c>
      <c r="C150">
        <f>_babylon_bathroom[[#This Row],[ memory allocated]]</f>
        <v>200.52</v>
      </c>
      <c r="D150">
        <f t="shared" si="8"/>
        <v>91.237781767404741</v>
      </c>
      <c r="E150">
        <f t="shared" si="9"/>
        <v>17.570000000000022</v>
      </c>
      <c r="F150">
        <f>_three_bathroom[[#This Row],[memory used]]</f>
        <v>9.44</v>
      </c>
      <c r="G150">
        <f>_three_bathroom[[#This Row],[ memory allocated]]</f>
        <v>30.88</v>
      </c>
      <c r="H150">
        <f t="shared" si="10"/>
        <v>30.569948186528496</v>
      </c>
      <c r="I150">
        <f t="shared" si="11"/>
        <v>21.439999999999998</v>
      </c>
    </row>
    <row r="151" spans="1:9" x14ac:dyDescent="0.25">
      <c r="A151">
        <f>FPS!A151</f>
        <v>150</v>
      </c>
      <c r="B151">
        <f>_babylon_bathroom[[#This Row],[memory used]]</f>
        <v>183.38</v>
      </c>
      <c r="C151">
        <f>_babylon_bathroom[[#This Row],[ memory allocated]]</f>
        <v>200.52</v>
      </c>
      <c r="D151">
        <f t="shared" si="8"/>
        <v>91.452224217035706</v>
      </c>
      <c r="E151">
        <f t="shared" si="9"/>
        <v>17.140000000000015</v>
      </c>
      <c r="F151">
        <f>_three_bathroom[[#This Row],[memory used]]</f>
        <v>13.48</v>
      </c>
      <c r="G151">
        <f>_three_bathroom[[#This Row],[ memory allocated]]</f>
        <v>30.88</v>
      </c>
      <c r="H151">
        <f t="shared" si="10"/>
        <v>43.652849740932645</v>
      </c>
      <c r="I151">
        <f t="shared" si="11"/>
        <v>17.399999999999999</v>
      </c>
    </row>
    <row r="152" spans="1:9" x14ac:dyDescent="0.25">
      <c r="A152">
        <f>FPS!A152</f>
        <v>151</v>
      </c>
      <c r="B152">
        <f>_babylon_bathroom[[#This Row],[memory used]]</f>
        <v>183.84</v>
      </c>
      <c r="C152">
        <f>_babylon_bathroom[[#This Row],[ memory allocated]]</f>
        <v>200.52</v>
      </c>
      <c r="D152">
        <f t="shared" si="8"/>
        <v>91.681627767803704</v>
      </c>
      <c r="E152">
        <f t="shared" si="9"/>
        <v>16.680000000000007</v>
      </c>
      <c r="F152">
        <f>_three_bathroom[[#This Row],[memory used]]</f>
        <v>17.72</v>
      </c>
      <c r="G152">
        <f>_three_bathroom[[#This Row],[ memory allocated]]</f>
        <v>30.88</v>
      </c>
      <c r="H152">
        <f t="shared" si="10"/>
        <v>57.383419689119165</v>
      </c>
      <c r="I152">
        <f t="shared" si="11"/>
        <v>13.16</v>
      </c>
    </row>
    <row r="153" spans="1:9" x14ac:dyDescent="0.25">
      <c r="A153">
        <f>FPS!A153</f>
        <v>152</v>
      </c>
      <c r="B153">
        <f>_babylon_bathroom[[#This Row],[memory used]]</f>
        <v>184.26</v>
      </c>
      <c r="C153">
        <f>_babylon_bathroom[[#This Row],[ memory allocated]]</f>
        <v>200.52</v>
      </c>
      <c r="D153">
        <f t="shared" si="8"/>
        <v>91.891083183722316</v>
      </c>
      <c r="E153">
        <f t="shared" si="9"/>
        <v>16.260000000000019</v>
      </c>
      <c r="F153">
        <f>_three_bathroom[[#This Row],[memory used]]</f>
        <v>10.01</v>
      </c>
      <c r="G153">
        <f>_three_bathroom[[#This Row],[ memory allocated]]</f>
        <v>30.88</v>
      </c>
      <c r="H153">
        <f t="shared" si="10"/>
        <v>32.415803108808291</v>
      </c>
      <c r="I153">
        <f t="shared" si="11"/>
        <v>20.869999999999997</v>
      </c>
    </row>
    <row r="154" spans="1:9" x14ac:dyDescent="0.25">
      <c r="A154">
        <f>FPS!A154</f>
        <v>153</v>
      </c>
      <c r="B154">
        <f>_babylon_bathroom[[#This Row],[memory used]]</f>
        <v>184.73</v>
      </c>
      <c r="C154">
        <f>_babylon_bathroom[[#This Row],[ memory allocated]]</f>
        <v>200.52</v>
      </c>
      <c r="D154">
        <f t="shared" si="8"/>
        <v>92.125473768202653</v>
      </c>
      <c r="E154">
        <f t="shared" si="9"/>
        <v>15.79000000000002</v>
      </c>
      <c r="F154">
        <f>_three_bathroom[[#This Row],[memory used]]</f>
        <v>12.23</v>
      </c>
      <c r="G154">
        <f>_three_bathroom[[#This Row],[ memory allocated]]</f>
        <v>30.88</v>
      </c>
      <c r="H154">
        <f t="shared" si="10"/>
        <v>39.604922279792746</v>
      </c>
      <c r="I154">
        <f t="shared" si="11"/>
        <v>18.649999999999999</v>
      </c>
    </row>
    <row r="155" spans="1:9" x14ac:dyDescent="0.25">
      <c r="A155">
        <f>FPS!A155</f>
        <v>154</v>
      </c>
      <c r="B155">
        <f>_babylon_bathroom[[#This Row],[memory used]]</f>
        <v>185.13</v>
      </c>
      <c r="C155">
        <f>_babylon_bathroom[[#This Row],[ memory allocated]]</f>
        <v>200.52</v>
      </c>
      <c r="D155">
        <f t="shared" si="8"/>
        <v>92.324955116696586</v>
      </c>
      <c r="E155">
        <f t="shared" si="9"/>
        <v>15.390000000000015</v>
      </c>
      <c r="F155">
        <f>_three_bathroom[[#This Row],[memory used]]</f>
        <v>16.71</v>
      </c>
      <c r="G155">
        <f>_three_bathroom[[#This Row],[ memory allocated]]</f>
        <v>30.88</v>
      </c>
      <c r="H155">
        <f t="shared" si="10"/>
        <v>54.112694300518136</v>
      </c>
      <c r="I155">
        <f t="shared" si="11"/>
        <v>14.169999999999998</v>
      </c>
    </row>
    <row r="156" spans="1:9" x14ac:dyDescent="0.25">
      <c r="A156">
        <f>FPS!A156</f>
        <v>155</v>
      </c>
      <c r="B156">
        <f>_babylon_bathroom[[#This Row],[memory used]]</f>
        <v>186.81</v>
      </c>
      <c r="C156">
        <f>_babylon_bathroom[[#This Row],[ memory allocated]]</f>
        <v>200.52</v>
      </c>
      <c r="D156">
        <f t="shared" si="8"/>
        <v>93.162776780371033</v>
      </c>
      <c r="E156">
        <f t="shared" si="9"/>
        <v>13.710000000000008</v>
      </c>
      <c r="F156">
        <f>_three_bathroom[[#This Row],[memory used]]</f>
        <v>14.93</v>
      </c>
      <c r="G156">
        <f>_three_bathroom[[#This Row],[ memory allocated]]</f>
        <v>30.88</v>
      </c>
      <c r="H156">
        <f t="shared" si="10"/>
        <v>48.348445595854919</v>
      </c>
      <c r="I156">
        <f t="shared" si="11"/>
        <v>15.95</v>
      </c>
    </row>
    <row r="157" spans="1:9" x14ac:dyDescent="0.25">
      <c r="A157">
        <f>FPS!A157</f>
        <v>156</v>
      </c>
      <c r="B157">
        <f>_babylon_bathroom[[#This Row],[memory used]]</f>
        <v>187.2</v>
      </c>
      <c r="C157">
        <f>_babylon_bathroom[[#This Row],[ memory allocated]]</f>
        <v>200.52</v>
      </c>
      <c r="D157">
        <f t="shared" si="8"/>
        <v>93.357271095152598</v>
      </c>
      <c r="E157">
        <f t="shared" si="9"/>
        <v>13.320000000000022</v>
      </c>
      <c r="F157">
        <f>_three_bathroom[[#This Row],[memory used]]</f>
        <v>13.21</v>
      </c>
      <c r="G157">
        <f>_three_bathroom[[#This Row],[ memory allocated]]</f>
        <v>30.88</v>
      </c>
      <c r="H157">
        <f t="shared" si="10"/>
        <v>42.778497409326427</v>
      </c>
      <c r="I157">
        <f t="shared" si="11"/>
        <v>17.669999999999998</v>
      </c>
    </row>
    <row r="158" spans="1:9" x14ac:dyDescent="0.25">
      <c r="A158">
        <f>FPS!A158</f>
        <v>157</v>
      </c>
      <c r="B158">
        <f>_babylon_bathroom[[#This Row],[memory used]]</f>
        <v>187.67</v>
      </c>
      <c r="C158">
        <f>_babylon_bathroom[[#This Row],[ memory allocated]]</f>
        <v>200.52</v>
      </c>
      <c r="D158">
        <f t="shared" si="8"/>
        <v>93.591661679632949</v>
      </c>
      <c r="E158">
        <f t="shared" si="9"/>
        <v>12.850000000000023</v>
      </c>
      <c r="F158">
        <f>_three_bathroom[[#This Row],[memory used]]</f>
        <v>17.329999999999998</v>
      </c>
      <c r="G158">
        <f>_three_bathroom[[#This Row],[ memory allocated]]</f>
        <v>30.88</v>
      </c>
      <c r="H158">
        <f t="shared" si="10"/>
        <v>56.120466321243526</v>
      </c>
      <c r="I158">
        <f t="shared" si="11"/>
        <v>13.55</v>
      </c>
    </row>
    <row r="159" spans="1:9" x14ac:dyDescent="0.25">
      <c r="A159">
        <f>FPS!A159</f>
        <v>158</v>
      </c>
      <c r="B159">
        <f>_babylon_bathroom[[#This Row],[memory used]]</f>
        <v>188.05</v>
      </c>
      <c r="C159">
        <f>_babylon_bathroom[[#This Row],[ memory allocated]]</f>
        <v>200.52</v>
      </c>
      <c r="D159">
        <f t="shared" si="8"/>
        <v>93.781168960702175</v>
      </c>
      <c r="E159">
        <f t="shared" si="9"/>
        <v>12.469999999999999</v>
      </c>
      <c r="F159">
        <f>_three_bathroom[[#This Row],[memory used]]</f>
        <v>14.18</v>
      </c>
      <c r="G159">
        <f>_three_bathroom[[#This Row],[ memory allocated]]</f>
        <v>30.88</v>
      </c>
      <c r="H159">
        <f t="shared" si="10"/>
        <v>45.919689119170989</v>
      </c>
      <c r="I159">
        <f t="shared" si="11"/>
        <v>16.7</v>
      </c>
    </row>
    <row r="160" spans="1:9" x14ac:dyDescent="0.25">
      <c r="A160">
        <f>FPS!A160</f>
        <v>159</v>
      </c>
      <c r="B160">
        <f>_babylon_bathroom[[#This Row],[memory used]]</f>
        <v>182.15</v>
      </c>
      <c r="C160">
        <f>_babylon_bathroom[[#This Row],[ memory allocated]]</f>
        <v>200.52</v>
      </c>
      <c r="D160">
        <f t="shared" si="8"/>
        <v>90.838819070416903</v>
      </c>
      <c r="E160">
        <f t="shared" si="9"/>
        <v>18.370000000000005</v>
      </c>
      <c r="F160">
        <f>_three_bathroom[[#This Row],[memory used]]</f>
        <v>13.18</v>
      </c>
      <c r="G160">
        <f>_three_bathroom[[#This Row],[ memory allocated]]</f>
        <v>30.88</v>
      </c>
      <c r="H160">
        <f t="shared" si="10"/>
        <v>42.681347150259072</v>
      </c>
      <c r="I160">
        <f t="shared" si="11"/>
        <v>17.7</v>
      </c>
    </row>
    <row r="161" spans="1:9" x14ac:dyDescent="0.25">
      <c r="A161">
        <f>FPS!A161</f>
        <v>160</v>
      </c>
      <c r="B161">
        <f>_babylon_bathroom[[#This Row],[memory used]]</f>
        <v>182.58</v>
      </c>
      <c r="C161">
        <f>_babylon_bathroom[[#This Row],[ memory allocated]]</f>
        <v>200.52</v>
      </c>
      <c r="D161">
        <f t="shared" si="8"/>
        <v>91.053261520047883</v>
      </c>
      <c r="E161">
        <f t="shared" si="9"/>
        <v>17.939999999999998</v>
      </c>
      <c r="F161">
        <f>_three_bathroom[[#This Row],[memory used]]</f>
        <v>15.94</v>
      </c>
      <c r="G161">
        <f>_three_bathroom[[#This Row],[ memory allocated]]</f>
        <v>30.88</v>
      </c>
      <c r="H161">
        <f t="shared" si="10"/>
        <v>51.619170984455955</v>
      </c>
      <c r="I161">
        <f t="shared" si="11"/>
        <v>14.94</v>
      </c>
    </row>
    <row r="162" spans="1:9" x14ac:dyDescent="0.25">
      <c r="A162">
        <f>FPS!A162</f>
        <v>161</v>
      </c>
      <c r="B162">
        <f>_babylon_bathroom[[#This Row],[memory used]]</f>
        <v>183.07</v>
      </c>
      <c r="C162">
        <f>_babylon_bathroom[[#This Row],[ memory allocated]]</f>
        <v>200.52</v>
      </c>
      <c r="D162">
        <f t="shared" si="8"/>
        <v>91.297626171952913</v>
      </c>
      <c r="E162">
        <f t="shared" si="9"/>
        <v>17.450000000000017</v>
      </c>
      <c r="F162">
        <f>_three_bathroom[[#This Row],[memory used]]</f>
        <v>15.99</v>
      </c>
      <c r="G162">
        <f>_three_bathroom[[#This Row],[ memory allocated]]</f>
        <v>30.88</v>
      </c>
      <c r="H162">
        <f t="shared" si="10"/>
        <v>51.781088082901562</v>
      </c>
      <c r="I162">
        <f t="shared" si="11"/>
        <v>14.889999999999999</v>
      </c>
    </row>
    <row r="163" spans="1:9" x14ac:dyDescent="0.25">
      <c r="A163">
        <f>FPS!A163</f>
        <v>162</v>
      </c>
      <c r="B163">
        <f>_babylon_bathroom[[#This Row],[memory used]]</f>
        <v>183.51</v>
      </c>
      <c r="C163">
        <f>_babylon_bathroom[[#This Row],[ memory allocated]]</f>
        <v>200.52</v>
      </c>
      <c r="D163">
        <f t="shared" si="8"/>
        <v>91.517055655296218</v>
      </c>
      <c r="E163">
        <f t="shared" si="9"/>
        <v>17.010000000000019</v>
      </c>
      <c r="F163">
        <f>_three_bathroom[[#This Row],[memory used]]</f>
        <v>13.14</v>
      </c>
      <c r="G163">
        <f>_three_bathroom[[#This Row],[ memory allocated]]</f>
        <v>30.88</v>
      </c>
      <c r="H163">
        <f t="shared" si="10"/>
        <v>42.551813471502591</v>
      </c>
      <c r="I163">
        <f t="shared" si="11"/>
        <v>17.739999999999998</v>
      </c>
    </row>
    <row r="164" spans="1:9" x14ac:dyDescent="0.25">
      <c r="A164">
        <f>FPS!A164</f>
        <v>163</v>
      </c>
      <c r="B164">
        <f>_babylon_bathroom[[#This Row],[memory used]]</f>
        <v>184</v>
      </c>
      <c r="C164">
        <f>_babylon_bathroom[[#This Row],[ memory allocated]]</f>
        <v>200.52</v>
      </c>
      <c r="D164">
        <f t="shared" si="8"/>
        <v>91.761420307201263</v>
      </c>
      <c r="E164">
        <f t="shared" si="9"/>
        <v>16.52000000000001</v>
      </c>
      <c r="F164">
        <f>_three_bathroom[[#This Row],[memory used]]</f>
        <v>18.350000000000001</v>
      </c>
      <c r="G164">
        <f>_three_bathroom[[#This Row],[ memory allocated]]</f>
        <v>30.88</v>
      </c>
      <c r="H164">
        <f t="shared" si="10"/>
        <v>59.423575129533688</v>
      </c>
      <c r="I164">
        <f t="shared" si="11"/>
        <v>12.529999999999998</v>
      </c>
    </row>
    <row r="165" spans="1:9" x14ac:dyDescent="0.25">
      <c r="A165">
        <f>FPS!A165</f>
        <v>164</v>
      </c>
      <c r="B165">
        <f>_babylon_bathroom[[#This Row],[memory used]]</f>
        <v>184.39</v>
      </c>
      <c r="C165">
        <f>_babylon_bathroom[[#This Row],[ memory allocated]]</f>
        <v>200.52</v>
      </c>
      <c r="D165">
        <f t="shared" si="8"/>
        <v>91.955914621982842</v>
      </c>
      <c r="E165">
        <f t="shared" si="9"/>
        <v>16.130000000000024</v>
      </c>
      <c r="F165">
        <f>_three_bathroom[[#This Row],[memory used]]</f>
        <v>16.12</v>
      </c>
      <c r="G165">
        <f>_three_bathroom[[#This Row],[ memory allocated]]</f>
        <v>30.88</v>
      </c>
      <c r="H165">
        <f t="shared" si="10"/>
        <v>52.202072538860108</v>
      </c>
      <c r="I165">
        <f t="shared" si="11"/>
        <v>14.759999999999998</v>
      </c>
    </row>
    <row r="166" spans="1:9" x14ac:dyDescent="0.25">
      <c r="A166">
        <f>FPS!A166</f>
        <v>165</v>
      </c>
      <c r="B166">
        <f>_babylon_bathroom[[#This Row],[memory used]]</f>
        <v>184.81</v>
      </c>
      <c r="C166">
        <f>_babylon_bathroom[[#This Row],[ memory allocated]]</f>
        <v>200.52</v>
      </c>
      <c r="D166">
        <f t="shared" si="8"/>
        <v>92.165370037901454</v>
      </c>
      <c r="E166">
        <f t="shared" si="9"/>
        <v>15.710000000000008</v>
      </c>
      <c r="F166">
        <f>_three_bathroom[[#This Row],[memory used]]</f>
        <v>13.98</v>
      </c>
      <c r="G166">
        <f>_three_bathroom[[#This Row],[ memory allocated]]</f>
        <v>30.88</v>
      </c>
      <c r="H166">
        <f t="shared" si="10"/>
        <v>45.272020725388607</v>
      </c>
      <c r="I166">
        <f t="shared" si="11"/>
        <v>16.899999999999999</v>
      </c>
    </row>
    <row r="167" spans="1:9" x14ac:dyDescent="0.25">
      <c r="A167">
        <f>FPS!A167</f>
        <v>166</v>
      </c>
      <c r="B167">
        <f>_babylon_bathroom[[#This Row],[memory used]]</f>
        <v>185.22</v>
      </c>
      <c r="C167">
        <f>_babylon_bathroom[[#This Row],[ memory allocated]]</f>
        <v>200.52</v>
      </c>
      <c r="D167">
        <f t="shared" si="8"/>
        <v>92.369838420107726</v>
      </c>
      <c r="E167">
        <f t="shared" si="9"/>
        <v>15.300000000000011</v>
      </c>
      <c r="F167">
        <f>_three_bathroom[[#This Row],[memory used]]</f>
        <v>14.21</v>
      </c>
      <c r="G167">
        <f>_three_bathroom[[#This Row],[ memory allocated]]</f>
        <v>30.88</v>
      </c>
      <c r="H167">
        <f t="shared" si="10"/>
        <v>46.016839378238345</v>
      </c>
      <c r="I167">
        <f t="shared" si="11"/>
        <v>16.669999999999998</v>
      </c>
    </row>
    <row r="168" spans="1:9" x14ac:dyDescent="0.25">
      <c r="A168">
        <f>FPS!A168</f>
        <v>167</v>
      </c>
      <c r="B168">
        <f>_babylon_bathroom[[#This Row],[memory used]]</f>
        <v>185.72</v>
      </c>
      <c r="C168">
        <f>_babylon_bathroom[[#This Row],[ memory allocated]]</f>
        <v>200.52</v>
      </c>
      <c r="D168">
        <f t="shared" si="8"/>
        <v>92.61919010572511</v>
      </c>
      <c r="E168">
        <f t="shared" si="9"/>
        <v>14.800000000000011</v>
      </c>
      <c r="F168">
        <f>_three_bathroom[[#This Row],[memory used]]</f>
        <v>11.74</v>
      </c>
      <c r="G168">
        <f>_three_bathroom[[#This Row],[ memory allocated]]</f>
        <v>30.88</v>
      </c>
      <c r="H168">
        <f t="shared" si="10"/>
        <v>38.018134715025909</v>
      </c>
      <c r="I168">
        <f t="shared" si="11"/>
        <v>19.14</v>
      </c>
    </row>
    <row r="169" spans="1:9" x14ac:dyDescent="0.25">
      <c r="A169">
        <f>FPS!A169</f>
        <v>168</v>
      </c>
      <c r="B169">
        <f>_babylon_bathroom[[#This Row],[memory used]]</f>
        <v>186.19</v>
      </c>
      <c r="C169">
        <f>_babylon_bathroom[[#This Row],[ memory allocated]]</f>
        <v>200.52</v>
      </c>
      <c r="D169">
        <f t="shared" si="8"/>
        <v>92.853580690205462</v>
      </c>
      <c r="E169">
        <f t="shared" si="9"/>
        <v>14.330000000000013</v>
      </c>
      <c r="F169">
        <f>_three_bathroom[[#This Row],[memory used]]</f>
        <v>17.12</v>
      </c>
      <c r="G169">
        <f>_three_bathroom[[#This Row],[ memory allocated]]</f>
        <v>30.88</v>
      </c>
      <c r="H169">
        <f t="shared" si="10"/>
        <v>55.440414507772026</v>
      </c>
      <c r="I169">
        <f t="shared" si="11"/>
        <v>13.759999999999998</v>
      </c>
    </row>
    <row r="170" spans="1:9" x14ac:dyDescent="0.25">
      <c r="A170">
        <f>FPS!A170</f>
        <v>169</v>
      </c>
      <c r="B170">
        <f>_babylon_bathroom[[#This Row],[memory used]]</f>
        <v>186.69</v>
      </c>
      <c r="C170">
        <f>_babylon_bathroom[[#This Row],[ memory allocated]]</f>
        <v>200.52</v>
      </c>
      <c r="D170">
        <f t="shared" si="8"/>
        <v>93.10293237582286</v>
      </c>
      <c r="E170">
        <f t="shared" si="9"/>
        <v>13.830000000000013</v>
      </c>
      <c r="F170">
        <f>_three_bathroom[[#This Row],[memory used]]</f>
        <v>14.4</v>
      </c>
      <c r="G170">
        <f>_three_bathroom[[#This Row],[ memory allocated]]</f>
        <v>30.88</v>
      </c>
      <c r="H170">
        <f t="shared" si="10"/>
        <v>46.632124352331608</v>
      </c>
      <c r="I170">
        <f t="shared" si="11"/>
        <v>16.479999999999997</v>
      </c>
    </row>
    <row r="171" spans="1:9" x14ac:dyDescent="0.25">
      <c r="A171">
        <f>FPS!A171</f>
        <v>170</v>
      </c>
      <c r="B171">
        <f>_babylon_bathroom[[#This Row],[memory used]]</f>
        <v>187.18</v>
      </c>
      <c r="C171">
        <f>_babylon_bathroom[[#This Row],[ memory allocated]]</f>
        <v>200.52</v>
      </c>
      <c r="D171">
        <f t="shared" si="8"/>
        <v>93.347297027727905</v>
      </c>
      <c r="E171">
        <f t="shared" si="9"/>
        <v>13.340000000000003</v>
      </c>
      <c r="F171">
        <f>_three_bathroom[[#This Row],[memory used]]</f>
        <v>11.54</v>
      </c>
      <c r="G171">
        <f>_three_bathroom[[#This Row],[ memory allocated]]</f>
        <v>30.88</v>
      </c>
      <c r="H171">
        <f t="shared" si="10"/>
        <v>37.370466321243526</v>
      </c>
      <c r="I171">
        <f t="shared" si="11"/>
        <v>19.34</v>
      </c>
    </row>
    <row r="172" spans="1:9" x14ac:dyDescent="0.25">
      <c r="A172">
        <f>FPS!A172</f>
        <v>171</v>
      </c>
      <c r="B172">
        <f>_babylon_bathroom[[#This Row],[memory used]]</f>
        <v>187.62</v>
      </c>
      <c r="C172">
        <f>_babylon_bathroom[[#This Row],[ memory allocated]]</f>
        <v>200.52</v>
      </c>
      <c r="D172">
        <f t="shared" si="8"/>
        <v>93.566726511071209</v>
      </c>
      <c r="E172">
        <f t="shared" si="9"/>
        <v>12.900000000000006</v>
      </c>
      <c r="F172">
        <f>_three_bathroom[[#This Row],[memory used]]</f>
        <v>15.87</v>
      </c>
      <c r="G172">
        <f>_three_bathroom[[#This Row],[ memory allocated]]</f>
        <v>30.88</v>
      </c>
      <c r="H172">
        <f t="shared" si="10"/>
        <v>51.39248704663212</v>
      </c>
      <c r="I172">
        <f t="shared" si="11"/>
        <v>15.01</v>
      </c>
    </row>
    <row r="173" spans="1:9" x14ac:dyDescent="0.25">
      <c r="A173">
        <f>FPS!A173</f>
        <v>172</v>
      </c>
      <c r="B173">
        <f>_babylon_bathroom[[#This Row],[memory used]]</f>
        <v>188.09</v>
      </c>
      <c r="C173">
        <f>_babylon_bathroom[[#This Row],[ memory allocated]]</f>
        <v>200.52</v>
      </c>
      <c r="D173">
        <f t="shared" si="8"/>
        <v>93.801117095551561</v>
      </c>
      <c r="E173">
        <f t="shared" si="9"/>
        <v>12.430000000000007</v>
      </c>
      <c r="F173">
        <f>_three_bathroom[[#This Row],[memory used]]</f>
        <v>13.57</v>
      </c>
      <c r="G173">
        <f>_three_bathroom[[#This Row],[ memory allocated]]</f>
        <v>30.88</v>
      </c>
      <c r="H173">
        <f t="shared" si="10"/>
        <v>43.944300518134717</v>
      </c>
      <c r="I173">
        <f t="shared" si="11"/>
        <v>17.309999999999999</v>
      </c>
    </row>
    <row r="174" spans="1:9" x14ac:dyDescent="0.25">
      <c r="A174">
        <f>FPS!A174</f>
        <v>173</v>
      </c>
      <c r="B174">
        <f>_babylon_bathroom[[#This Row],[memory used]]</f>
        <v>183.38</v>
      </c>
      <c r="C174">
        <f>_babylon_bathroom[[#This Row],[ memory allocated]]</f>
        <v>200.52</v>
      </c>
      <c r="D174">
        <f t="shared" si="8"/>
        <v>91.452224217035706</v>
      </c>
      <c r="E174">
        <f t="shared" si="9"/>
        <v>17.140000000000015</v>
      </c>
      <c r="F174">
        <f>_three_bathroom[[#This Row],[memory used]]</f>
        <v>12.75</v>
      </c>
      <c r="G174">
        <f>_three_bathroom[[#This Row],[ memory allocated]]</f>
        <v>30.88</v>
      </c>
      <c r="H174">
        <f t="shared" si="10"/>
        <v>41.288860103626945</v>
      </c>
      <c r="I174">
        <f t="shared" si="11"/>
        <v>18.13</v>
      </c>
    </row>
    <row r="175" spans="1:9" x14ac:dyDescent="0.25">
      <c r="A175">
        <f>FPS!A175</f>
        <v>174</v>
      </c>
      <c r="B175">
        <f>_babylon_bathroom[[#This Row],[memory used]]</f>
        <v>183.85</v>
      </c>
      <c r="C175">
        <f>_babylon_bathroom[[#This Row],[ memory allocated]]</f>
        <v>200.52</v>
      </c>
      <c r="D175">
        <f t="shared" si="8"/>
        <v>91.686614801516058</v>
      </c>
      <c r="E175">
        <f t="shared" si="9"/>
        <v>16.670000000000016</v>
      </c>
      <c r="F175">
        <f>_three_bathroom[[#This Row],[memory used]]</f>
        <v>16.97</v>
      </c>
      <c r="G175">
        <f>_three_bathroom[[#This Row],[ memory allocated]]</f>
        <v>30.88</v>
      </c>
      <c r="H175">
        <f t="shared" si="10"/>
        <v>54.954663212435229</v>
      </c>
      <c r="I175">
        <f t="shared" si="11"/>
        <v>13.91</v>
      </c>
    </row>
    <row r="176" spans="1:9" x14ac:dyDescent="0.25">
      <c r="A176">
        <f>FPS!A176</f>
        <v>175</v>
      </c>
      <c r="B176">
        <f>_babylon_bathroom[[#This Row],[memory used]]</f>
        <v>184.29</v>
      </c>
      <c r="C176">
        <f>_babylon_bathroom[[#This Row],[ memory allocated]]</f>
        <v>200.52</v>
      </c>
      <c r="D176">
        <f t="shared" si="8"/>
        <v>91.906044284859362</v>
      </c>
      <c r="E176">
        <f t="shared" si="9"/>
        <v>16.230000000000018</v>
      </c>
      <c r="F176">
        <f>_three_bathroom[[#This Row],[memory used]]</f>
        <v>13.77</v>
      </c>
      <c r="G176">
        <f>_three_bathroom[[#This Row],[ memory allocated]]</f>
        <v>30.88</v>
      </c>
      <c r="H176">
        <f t="shared" si="10"/>
        <v>44.591968911917093</v>
      </c>
      <c r="I176">
        <f t="shared" si="11"/>
        <v>17.11</v>
      </c>
    </row>
    <row r="177" spans="1:9" x14ac:dyDescent="0.25">
      <c r="A177">
        <f>FPS!A177</f>
        <v>176</v>
      </c>
      <c r="B177">
        <f>_babylon_bathroom[[#This Row],[memory used]]</f>
        <v>184.63</v>
      </c>
      <c r="C177">
        <f>_babylon_bathroom[[#This Row],[ memory allocated]]</f>
        <v>200.52</v>
      </c>
      <c r="D177">
        <f t="shared" si="8"/>
        <v>92.075603431079188</v>
      </c>
      <c r="E177">
        <f t="shared" si="9"/>
        <v>15.890000000000015</v>
      </c>
      <c r="F177">
        <f>_three_bathroom[[#This Row],[memory used]]</f>
        <v>11.31</v>
      </c>
      <c r="G177">
        <f>_three_bathroom[[#This Row],[ memory allocated]]</f>
        <v>30.88</v>
      </c>
      <c r="H177">
        <f t="shared" si="10"/>
        <v>36.625647668393782</v>
      </c>
      <c r="I177">
        <f t="shared" si="11"/>
        <v>19.57</v>
      </c>
    </row>
    <row r="178" spans="1:9" x14ac:dyDescent="0.25">
      <c r="A178">
        <f>FPS!A178</f>
        <v>177</v>
      </c>
      <c r="B178">
        <f>_babylon_bathroom[[#This Row],[memory used]]</f>
        <v>185.09</v>
      </c>
      <c r="C178">
        <f>_babylon_bathroom[[#This Row],[ memory allocated]]</f>
        <v>200.52</v>
      </c>
      <c r="D178">
        <f t="shared" si="8"/>
        <v>92.3050069818472</v>
      </c>
      <c r="E178">
        <f t="shared" si="9"/>
        <v>15.430000000000007</v>
      </c>
      <c r="F178">
        <f>_three_bathroom[[#This Row],[memory used]]</f>
        <v>16.43</v>
      </c>
      <c r="G178">
        <f>_three_bathroom[[#This Row],[ memory allocated]]</f>
        <v>30.88</v>
      </c>
      <c r="H178">
        <f t="shared" si="10"/>
        <v>53.2059585492228</v>
      </c>
      <c r="I178">
        <f t="shared" si="11"/>
        <v>14.45</v>
      </c>
    </row>
    <row r="179" spans="1:9" x14ac:dyDescent="0.25">
      <c r="A179">
        <f>FPS!A179</f>
        <v>178</v>
      </c>
      <c r="B179">
        <f>_babylon_bathroom[[#This Row],[memory used]]</f>
        <v>185.53</v>
      </c>
      <c r="C179">
        <f>_babylon_bathroom[[#This Row],[ memory allocated]]</f>
        <v>200.52</v>
      </c>
      <c r="D179">
        <f t="shared" si="8"/>
        <v>92.52443646519049</v>
      </c>
      <c r="E179">
        <f t="shared" si="9"/>
        <v>14.990000000000009</v>
      </c>
      <c r="F179">
        <f>_three_bathroom[[#This Row],[memory used]]</f>
        <v>14.43</v>
      </c>
      <c r="G179">
        <f>_three_bathroom[[#This Row],[ memory allocated]]</f>
        <v>30.88</v>
      </c>
      <c r="H179">
        <f t="shared" si="10"/>
        <v>46.729274611398964</v>
      </c>
      <c r="I179">
        <f t="shared" si="11"/>
        <v>16.45</v>
      </c>
    </row>
    <row r="180" spans="1:9" x14ac:dyDescent="0.25">
      <c r="A180">
        <f>FPS!A180</f>
        <v>179</v>
      </c>
      <c r="B180">
        <f>_babylon_bathroom[[#This Row],[memory used]]</f>
        <v>185.95</v>
      </c>
      <c r="C180">
        <f>_babylon_bathroom[[#This Row],[ memory allocated]]</f>
        <v>200.52</v>
      </c>
      <c r="D180">
        <f t="shared" si="8"/>
        <v>92.733891881109116</v>
      </c>
      <c r="E180">
        <f t="shared" si="9"/>
        <v>14.570000000000022</v>
      </c>
      <c r="F180">
        <f>_three_bathroom[[#This Row],[memory used]]</f>
        <v>11.8</v>
      </c>
      <c r="G180">
        <f>_three_bathroom[[#This Row],[ memory allocated]]</f>
        <v>30.88</v>
      </c>
      <c r="H180">
        <f t="shared" si="10"/>
        <v>38.212435233160626</v>
      </c>
      <c r="I180">
        <f t="shared" si="11"/>
        <v>19.079999999999998</v>
      </c>
    </row>
    <row r="181" spans="1:9" x14ac:dyDescent="0.25">
      <c r="A181">
        <f>FPS!A181</f>
        <v>180</v>
      </c>
      <c r="B181">
        <f>_babylon_bathroom[[#This Row],[memory used]]</f>
        <v>186.46</v>
      </c>
      <c r="C181">
        <f>_babylon_bathroom[[#This Row],[ memory allocated]]</f>
        <v>200.52</v>
      </c>
      <c r="D181">
        <f t="shared" si="8"/>
        <v>92.988230600438854</v>
      </c>
      <c r="E181">
        <f t="shared" si="9"/>
        <v>14.060000000000002</v>
      </c>
      <c r="F181">
        <f>_three_bathroom[[#This Row],[memory used]]</f>
        <v>16.32</v>
      </c>
      <c r="G181">
        <f>_three_bathroom[[#This Row],[ memory allocated]]</f>
        <v>30.88</v>
      </c>
      <c r="H181">
        <f t="shared" si="10"/>
        <v>52.849740932642483</v>
      </c>
      <c r="I181">
        <f t="shared" si="11"/>
        <v>14.559999999999999</v>
      </c>
    </row>
    <row r="182" spans="1:9" x14ac:dyDescent="0.25">
      <c r="A182">
        <f>FPS!A182</f>
        <v>181</v>
      </c>
      <c r="B182">
        <f>_babylon_bathroom[[#This Row],[memory used]]</f>
        <v>186.89</v>
      </c>
      <c r="C182">
        <f>_babylon_bathroom[[#This Row],[ memory allocated]]</f>
        <v>200.52</v>
      </c>
      <c r="D182">
        <f t="shared" si="8"/>
        <v>93.202673050069805</v>
      </c>
      <c r="E182">
        <f t="shared" si="9"/>
        <v>13.630000000000024</v>
      </c>
      <c r="F182">
        <f>_three_bathroom[[#This Row],[memory used]]</f>
        <v>15.09</v>
      </c>
      <c r="G182">
        <f>_three_bathroom[[#This Row],[ memory allocated]]</f>
        <v>30.88</v>
      </c>
      <c r="H182">
        <f t="shared" si="10"/>
        <v>48.866580310880828</v>
      </c>
      <c r="I182">
        <f t="shared" si="11"/>
        <v>15.79</v>
      </c>
    </row>
    <row r="183" spans="1:9" x14ac:dyDescent="0.25">
      <c r="A183">
        <f>FPS!A183</f>
        <v>182</v>
      </c>
      <c r="B183">
        <f>_babylon_bathroom[[#This Row],[memory used]]</f>
        <v>187.38</v>
      </c>
      <c r="C183">
        <f>_babylon_bathroom[[#This Row],[ memory allocated]]</f>
        <v>200.52</v>
      </c>
      <c r="D183">
        <f t="shared" si="8"/>
        <v>93.44703770197485</v>
      </c>
      <c r="E183">
        <f t="shared" si="9"/>
        <v>13.140000000000015</v>
      </c>
      <c r="F183">
        <f>_three_bathroom[[#This Row],[memory used]]</f>
        <v>13.45</v>
      </c>
      <c r="G183">
        <f>_three_bathroom[[#This Row],[ memory allocated]]</f>
        <v>30.88</v>
      </c>
      <c r="H183">
        <f t="shared" si="10"/>
        <v>43.555699481865283</v>
      </c>
      <c r="I183">
        <f t="shared" si="11"/>
        <v>17.43</v>
      </c>
    </row>
    <row r="184" spans="1:9" x14ac:dyDescent="0.25">
      <c r="A184">
        <f>FPS!A184</f>
        <v>183</v>
      </c>
      <c r="B184">
        <f>_babylon_bathroom[[#This Row],[memory used]]</f>
        <v>187.82</v>
      </c>
      <c r="C184">
        <f>_babylon_bathroom[[#This Row],[ memory allocated]]</f>
        <v>200.52</v>
      </c>
      <c r="D184">
        <f t="shared" si="8"/>
        <v>93.666467185318169</v>
      </c>
      <c r="E184">
        <f t="shared" si="9"/>
        <v>12.700000000000017</v>
      </c>
      <c r="F184">
        <f>_three_bathroom[[#This Row],[memory used]]</f>
        <v>17.43</v>
      </c>
      <c r="G184">
        <f>_three_bathroom[[#This Row],[ memory allocated]]</f>
        <v>30.88</v>
      </c>
      <c r="H184">
        <f t="shared" si="10"/>
        <v>56.444300518134717</v>
      </c>
      <c r="I184">
        <f t="shared" si="11"/>
        <v>13.45</v>
      </c>
    </row>
    <row r="185" spans="1:9" x14ac:dyDescent="0.25">
      <c r="A185">
        <f>FPS!A185</f>
        <v>184</v>
      </c>
      <c r="B185">
        <f>_babylon_bathroom[[#This Row],[memory used]]</f>
        <v>188.34</v>
      </c>
      <c r="C185">
        <f>_babylon_bathroom[[#This Row],[ memory allocated]]</f>
        <v>200.52</v>
      </c>
      <c r="D185">
        <f t="shared" si="8"/>
        <v>93.92579293836026</v>
      </c>
      <c r="E185">
        <f t="shared" si="9"/>
        <v>12.180000000000007</v>
      </c>
      <c r="F185">
        <f>_three_bathroom[[#This Row],[memory used]]</f>
        <v>9.33</v>
      </c>
      <c r="G185">
        <f>_three_bathroom[[#This Row],[ memory allocated]]</f>
        <v>30.88</v>
      </c>
      <c r="H185">
        <f t="shared" si="10"/>
        <v>30.21373056994819</v>
      </c>
      <c r="I185">
        <f t="shared" si="11"/>
        <v>21.549999999999997</v>
      </c>
    </row>
    <row r="186" spans="1:9" x14ac:dyDescent="0.25">
      <c r="A186">
        <f>FPS!A186</f>
        <v>185</v>
      </c>
      <c r="B186">
        <f>_babylon_bathroom[[#This Row],[memory used]]</f>
        <v>182.38</v>
      </c>
      <c r="C186">
        <f>_babylon_bathroom[[#This Row],[ memory allocated]]</f>
        <v>200.52</v>
      </c>
      <c r="D186">
        <f t="shared" si="8"/>
        <v>90.953520845800909</v>
      </c>
      <c r="E186">
        <f t="shared" si="9"/>
        <v>18.140000000000015</v>
      </c>
      <c r="F186">
        <f>_three_bathroom[[#This Row],[memory used]]</f>
        <v>13.58</v>
      </c>
      <c r="G186">
        <f>_three_bathroom[[#This Row],[ memory allocated]]</f>
        <v>30.88</v>
      </c>
      <c r="H186">
        <f t="shared" si="10"/>
        <v>43.976683937823836</v>
      </c>
      <c r="I186">
        <f t="shared" si="11"/>
        <v>17.299999999999997</v>
      </c>
    </row>
    <row r="187" spans="1:9" x14ac:dyDescent="0.25">
      <c r="A187">
        <f>FPS!A187</f>
        <v>186</v>
      </c>
      <c r="B187">
        <f>_babylon_bathroom[[#This Row],[memory used]]</f>
        <v>182.78</v>
      </c>
      <c r="C187">
        <f>_babylon_bathroom[[#This Row],[ memory allocated]]</f>
        <v>200.52</v>
      </c>
      <c r="D187">
        <f t="shared" si="8"/>
        <v>91.153002194294828</v>
      </c>
      <c r="E187">
        <f t="shared" si="9"/>
        <v>17.740000000000009</v>
      </c>
      <c r="F187">
        <f>_three_bathroom[[#This Row],[memory used]]</f>
        <v>17.190000000000001</v>
      </c>
      <c r="G187">
        <f>_three_bathroom[[#This Row],[ memory allocated]]</f>
        <v>30.88</v>
      </c>
      <c r="H187">
        <f t="shared" si="10"/>
        <v>55.667098445595862</v>
      </c>
      <c r="I187">
        <f t="shared" si="11"/>
        <v>13.689999999999998</v>
      </c>
    </row>
    <row r="188" spans="1:9" x14ac:dyDescent="0.25">
      <c r="A188">
        <f>FPS!A188</f>
        <v>187</v>
      </c>
      <c r="B188">
        <f>_babylon_bathroom[[#This Row],[memory used]]</f>
        <v>183.26</v>
      </c>
      <c r="C188">
        <f>_babylon_bathroom[[#This Row],[ memory allocated]]</f>
        <v>200.52</v>
      </c>
      <c r="D188">
        <f t="shared" si="8"/>
        <v>91.392379812487519</v>
      </c>
      <c r="E188">
        <f t="shared" si="9"/>
        <v>17.260000000000019</v>
      </c>
      <c r="F188">
        <f>_three_bathroom[[#This Row],[memory used]]</f>
        <v>15.31</v>
      </c>
      <c r="G188">
        <f>_three_bathroom[[#This Row],[ memory allocated]]</f>
        <v>30.88</v>
      </c>
      <c r="H188">
        <f t="shared" si="10"/>
        <v>49.579015544041454</v>
      </c>
      <c r="I188">
        <f t="shared" si="11"/>
        <v>15.569999999999999</v>
      </c>
    </row>
    <row r="189" spans="1:9" x14ac:dyDescent="0.25">
      <c r="A189">
        <f>FPS!A189</f>
        <v>188</v>
      </c>
      <c r="B189">
        <f>_babylon_bathroom[[#This Row],[memory used]]</f>
        <v>183.82</v>
      </c>
      <c r="C189">
        <f>_babylon_bathroom[[#This Row],[ memory allocated]]</f>
        <v>200.52</v>
      </c>
      <c r="D189">
        <f t="shared" si="8"/>
        <v>91.671653700379011</v>
      </c>
      <c r="E189">
        <f t="shared" si="9"/>
        <v>16.700000000000017</v>
      </c>
      <c r="F189">
        <f>_three_bathroom[[#This Row],[memory used]]</f>
        <v>13.11</v>
      </c>
      <c r="G189">
        <f>_three_bathroom[[#This Row],[ memory allocated]]</f>
        <v>30.88</v>
      </c>
      <c r="H189">
        <f t="shared" si="10"/>
        <v>42.454663212435236</v>
      </c>
      <c r="I189">
        <f t="shared" si="11"/>
        <v>17.77</v>
      </c>
    </row>
    <row r="190" spans="1:9" x14ac:dyDescent="0.25">
      <c r="A190">
        <f>FPS!A190</f>
        <v>189</v>
      </c>
      <c r="B190">
        <f>_babylon_bathroom[[#This Row],[memory used]]</f>
        <v>184.2</v>
      </c>
      <c r="C190">
        <f>_babylon_bathroom[[#This Row],[ memory allocated]]</f>
        <v>200.52</v>
      </c>
      <c r="D190">
        <f t="shared" si="8"/>
        <v>91.861160981448222</v>
      </c>
      <c r="E190">
        <f t="shared" si="9"/>
        <v>16.320000000000022</v>
      </c>
      <c r="F190">
        <f>_three_bathroom[[#This Row],[memory used]]</f>
        <v>17.059999999999999</v>
      </c>
      <c r="G190">
        <f>_three_bathroom[[#This Row],[ memory allocated]]</f>
        <v>30.88</v>
      </c>
      <c r="H190">
        <f t="shared" si="10"/>
        <v>55.246113989637301</v>
      </c>
      <c r="I190">
        <f t="shared" si="11"/>
        <v>13.82</v>
      </c>
    </row>
    <row r="191" spans="1:9" x14ac:dyDescent="0.25">
      <c r="A191">
        <f>FPS!A191</f>
        <v>190</v>
      </c>
      <c r="B191">
        <f>_babylon_bathroom[[#This Row],[memory used]]</f>
        <v>184.7</v>
      </c>
      <c r="C191">
        <f>_babylon_bathroom[[#This Row],[ memory allocated]]</f>
        <v>200.52</v>
      </c>
      <c r="D191">
        <f t="shared" si="8"/>
        <v>92.11051266706562</v>
      </c>
      <c r="E191">
        <f t="shared" si="9"/>
        <v>15.820000000000022</v>
      </c>
      <c r="F191">
        <f>_three_bathroom[[#This Row],[memory used]]</f>
        <v>13.47</v>
      </c>
      <c r="G191">
        <f>_three_bathroom[[#This Row],[ memory allocated]]</f>
        <v>30.88</v>
      </c>
      <c r="H191">
        <f t="shared" si="10"/>
        <v>43.620466321243526</v>
      </c>
      <c r="I191">
        <f t="shared" si="11"/>
        <v>17.409999999999997</v>
      </c>
    </row>
    <row r="192" spans="1:9" x14ac:dyDescent="0.25">
      <c r="A192">
        <f>FPS!A192</f>
        <v>191</v>
      </c>
      <c r="B192">
        <f>_babylon_bathroom[[#This Row],[memory used]]</f>
        <v>185.12</v>
      </c>
      <c r="C192">
        <f>_babylon_bathroom[[#This Row],[ memory allocated]]</f>
        <v>200.52</v>
      </c>
      <c r="D192">
        <f t="shared" si="8"/>
        <v>92.319968082984232</v>
      </c>
      <c r="E192">
        <f t="shared" si="9"/>
        <v>15.400000000000006</v>
      </c>
      <c r="F192">
        <f>_three_bathroom[[#This Row],[memory used]]</f>
        <v>11.15</v>
      </c>
      <c r="G192">
        <f>_three_bathroom[[#This Row],[ memory allocated]]</f>
        <v>30.88</v>
      </c>
      <c r="H192">
        <f t="shared" si="10"/>
        <v>36.107512953367873</v>
      </c>
      <c r="I192">
        <f t="shared" si="11"/>
        <v>19.729999999999997</v>
      </c>
    </row>
    <row r="193" spans="1:9" x14ac:dyDescent="0.25">
      <c r="A193">
        <f>FPS!A193</f>
        <v>192</v>
      </c>
      <c r="B193">
        <f>_babylon_bathroom[[#This Row],[memory used]]</f>
        <v>186.44</v>
      </c>
      <c r="C193">
        <f>_babylon_bathroom[[#This Row],[ memory allocated]]</f>
        <v>200.02</v>
      </c>
      <c r="D193">
        <f t="shared" si="8"/>
        <v>93.210678932106788</v>
      </c>
      <c r="E193">
        <f t="shared" si="9"/>
        <v>13.580000000000013</v>
      </c>
      <c r="F193">
        <f>_three_bathroom[[#This Row],[memory used]]</f>
        <v>14.62</v>
      </c>
      <c r="G193">
        <f>_three_bathroom[[#This Row],[ memory allocated]]</f>
        <v>30.88</v>
      </c>
      <c r="H193">
        <f t="shared" si="10"/>
        <v>47.344559585492227</v>
      </c>
      <c r="I193">
        <f t="shared" si="11"/>
        <v>16.259999999999998</v>
      </c>
    </row>
    <row r="194" spans="1:9" x14ac:dyDescent="0.25">
      <c r="A194">
        <f>FPS!A194</f>
        <v>193</v>
      </c>
      <c r="B194">
        <f>_babylon_bathroom[[#This Row],[memory used]]</f>
        <v>186.78</v>
      </c>
      <c r="C194">
        <f>_babylon_bathroom[[#This Row],[ memory allocated]]</f>
        <v>200.02</v>
      </c>
      <c r="D194">
        <f t="shared" si="8"/>
        <v>93.380661933806621</v>
      </c>
      <c r="E194">
        <f t="shared" si="9"/>
        <v>13.240000000000009</v>
      </c>
      <c r="F194">
        <f>_three_bathroom[[#This Row],[memory used]]</f>
        <v>17.86</v>
      </c>
      <c r="G194">
        <f>_three_bathroom[[#This Row],[ memory allocated]]</f>
        <v>30.88</v>
      </c>
      <c r="H194">
        <f t="shared" si="10"/>
        <v>57.836787564766837</v>
      </c>
      <c r="I194">
        <f t="shared" si="11"/>
        <v>13.02</v>
      </c>
    </row>
    <row r="195" spans="1:9" x14ac:dyDescent="0.25">
      <c r="A195">
        <f>FPS!A195</f>
        <v>194</v>
      </c>
      <c r="B195">
        <f>_babylon_bathroom[[#This Row],[memory used]]</f>
        <v>187.23</v>
      </c>
      <c r="C195">
        <f>_babylon_bathroom[[#This Row],[ memory allocated]]</f>
        <v>200.02</v>
      </c>
      <c r="D195">
        <f t="shared" ref="D195:D258" si="12">B195/C195*100</f>
        <v>93.605639436056393</v>
      </c>
      <c r="E195">
        <f t="shared" ref="E195:E258" si="13">C195-B195</f>
        <v>12.79000000000002</v>
      </c>
      <c r="F195">
        <f>_three_bathroom[[#This Row],[memory used]]</f>
        <v>10.17</v>
      </c>
      <c r="G195">
        <f>_three_bathroom[[#This Row],[ memory allocated]]</f>
        <v>30.88</v>
      </c>
      <c r="H195">
        <f t="shared" ref="H195:H258" si="14">F195/G195*100</f>
        <v>32.933937823834199</v>
      </c>
      <c r="I195">
        <f t="shared" ref="I195:I258" si="15">G195-F195</f>
        <v>20.71</v>
      </c>
    </row>
    <row r="196" spans="1:9" x14ac:dyDescent="0.25">
      <c r="A196">
        <f>FPS!A196</f>
        <v>195</v>
      </c>
      <c r="B196">
        <f>_babylon_bathroom[[#This Row],[memory used]]</f>
        <v>187.6</v>
      </c>
      <c r="C196">
        <f>_babylon_bathroom[[#This Row],[ memory allocated]]</f>
        <v>200.02</v>
      </c>
      <c r="D196">
        <f t="shared" si="12"/>
        <v>93.790620937906198</v>
      </c>
      <c r="E196">
        <f t="shared" si="13"/>
        <v>12.420000000000016</v>
      </c>
      <c r="F196">
        <f>_three_bathroom[[#This Row],[memory used]]</f>
        <v>13.46</v>
      </c>
      <c r="G196">
        <f>_three_bathroom[[#This Row],[ memory allocated]]</f>
        <v>30.88</v>
      </c>
      <c r="H196">
        <f t="shared" si="14"/>
        <v>43.588082901554408</v>
      </c>
      <c r="I196">
        <f t="shared" si="15"/>
        <v>17.419999999999998</v>
      </c>
    </row>
    <row r="197" spans="1:9" x14ac:dyDescent="0.25">
      <c r="A197">
        <f>FPS!A197</f>
        <v>196</v>
      </c>
      <c r="B197">
        <f>_babylon_bathroom[[#This Row],[memory used]]</f>
        <v>187.97</v>
      </c>
      <c r="C197">
        <f>_babylon_bathroom[[#This Row],[ memory allocated]]</f>
        <v>200.02</v>
      </c>
      <c r="D197">
        <f t="shared" si="12"/>
        <v>93.975602439756017</v>
      </c>
      <c r="E197">
        <f t="shared" si="13"/>
        <v>12.050000000000011</v>
      </c>
      <c r="F197">
        <f>_three_bathroom[[#This Row],[memory used]]</f>
        <v>19.2</v>
      </c>
      <c r="G197">
        <f>_three_bathroom[[#This Row],[ memory allocated]]</f>
        <v>30.88</v>
      </c>
      <c r="H197">
        <f t="shared" si="14"/>
        <v>62.176165803108809</v>
      </c>
      <c r="I197">
        <f t="shared" si="15"/>
        <v>11.68</v>
      </c>
    </row>
    <row r="198" spans="1:9" x14ac:dyDescent="0.25">
      <c r="A198">
        <f>FPS!A198</f>
        <v>197</v>
      </c>
      <c r="B198">
        <f>_babylon_bathroom[[#This Row],[memory used]]</f>
        <v>188.35</v>
      </c>
      <c r="C198">
        <f>_babylon_bathroom[[#This Row],[ memory allocated]]</f>
        <v>200.02</v>
      </c>
      <c r="D198">
        <f t="shared" si="12"/>
        <v>94.165583441655826</v>
      </c>
      <c r="E198">
        <f t="shared" si="13"/>
        <v>11.670000000000016</v>
      </c>
      <c r="F198">
        <f>_three_bathroom[[#This Row],[memory used]]</f>
        <v>16.010000000000002</v>
      </c>
      <c r="G198">
        <f>_three_bathroom[[#This Row],[ memory allocated]]</f>
        <v>30.88</v>
      </c>
      <c r="H198">
        <f t="shared" si="14"/>
        <v>51.845854922279798</v>
      </c>
      <c r="I198">
        <f t="shared" si="15"/>
        <v>14.869999999999997</v>
      </c>
    </row>
    <row r="199" spans="1:9" x14ac:dyDescent="0.25">
      <c r="A199">
        <f>FPS!A199</f>
        <v>198</v>
      </c>
      <c r="B199">
        <f>_babylon_bathroom[[#This Row],[memory used]]</f>
        <v>182.42</v>
      </c>
      <c r="C199">
        <f>_babylon_bathroom[[#This Row],[ memory allocated]]</f>
        <v>200.02</v>
      </c>
      <c r="D199">
        <f t="shared" si="12"/>
        <v>91.200879912008787</v>
      </c>
      <c r="E199">
        <f t="shared" si="13"/>
        <v>17.600000000000023</v>
      </c>
      <c r="F199">
        <f>_three_bathroom[[#This Row],[memory used]]</f>
        <v>14.42</v>
      </c>
      <c r="G199">
        <f>_three_bathroom[[#This Row],[ memory allocated]]</f>
        <v>30.88</v>
      </c>
      <c r="H199">
        <f t="shared" si="14"/>
        <v>46.696891191709845</v>
      </c>
      <c r="I199">
        <f t="shared" si="15"/>
        <v>16.46</v>
      </c>
    </row>
    <row r="200" spans="1:9" x14ac:dyDescent="0.25">
      <c r="A200">
        <f>FPS!A200</f>
        <v>199</v>
      </c>
      <c r="B200">
        <f>_babylon_bathroom[[#This Row],[memory used]]</f>
        <v>182.75</v>
      </c>
      <c r="C200">
        <f>_babylon_bathroom[[#This Row],[ memory allocated]]</f>
        <v>200.02</v>
      </c>
      <c r="D200">
        <f t="shared" si="12"/>
        <v>91.36586341365863</v>
      </c>
      <c r="E200">
        <f t="shared" si="13"/>
        <v>17.27000000000001</v>
      </c>
      <c r="F200">
        <f>_three_bathroom[[#This Row],[memory used]]</f>
        <v>16.79</v>
      </c>
      <c r="G200">
        <f>_three_bathroom[[#This Row],[ memory allocated]]</f>
        <v>30.88</v>
      </c>
      <c r="H200">
        <f t="shared" si="14"/>
        <v>54.37176165803109</v>
      </c>
      <c r="I200">
        <f t="shared" si="15"/>
        <v>14.09</v>
      </c>
    </row>
    <row r="201" spans="1:9" x14ac:dyDescent="0.25">
      <c r="A201">
        <f>FPS!A201</f>
        <v>200</v>
      </c>
      <c r="B201">
        <f>_babylon_bathroom[[#This Row],[memory used]]</f>
        <v>183.2</v>
      </c>
      <c r="C201">
        <f>_babylon_bathroom[[#This Row],[ memory allocated]]</f>
        <v>200.02</v>
      </c>
      <c r="D201">
        <f t="shared" si="12"/>
        <v>91.590840915908402</v>
      </c>
      <c r="E201">
        <f t="shared" si="13"/>
        <v>16.820000000000022</v>
      </c>
      <c r="F201">
        <f>_three_bathroom[[#This Row],[memory used]]</f>
        <v>14.42</v>
      </c>
      <c r="G201">
        <f>_three_bathroom[[#This Row],[ memory allocated]]</f>
        <v>30.88</v>
      </c>
      <c r="H201">
        <f t="shared" si="14"/>
        <v>46.696891191709845</v>
      </c>
      <c r="I201">
        <f t="shared" si="15"/>
        <v>16.46</v>
      </c>
    </row>
    <row r="202" spans="1:9" x14ac:dyDescent="0.25">
      <c r="A202">
        <f>FPS!A202</f>
        <v>201</v>
      </c>
      <c r="B202">
        <f>_babylon_bathroom[[#This Row],[memory used]]</f>
        <v>183.55</v>
      </c>
      <c r="C202">
        <f>_babylon_bathroom[[#This Row],[ memory allocated]]</f>
        <v>200.02</v>
      </c>
      <c r="D202">
        <f t="shared" si="12"/>
        <v>91.765823417658225</v>
      </c>
      <c r="E202">
        <f t="shared" si="13"/>
        <v>16.47</v>
      </c>
      <c r="F202">
        <f>_three_bathroom[[#This Row],[memory used]]</f>
        <v>12.65</v>
      </c>
      <c r="G202">
        <f>_three_bathroom[[#This Row],[ memory allocated]]</f>
        <v>30.88</v>
      </c>
      <c r="H202">
        <f t="shared" si="14"/>
        <v>40.965025906735754</v>
      </c>
      <c r="I202">
        <f t="shared" si="15"/>
        <v>18.229999999999997</v>
      </c>
    </row>
    <row r="203" spans="1:9" x14ac:dyDescent="0.25">
      <c r="A203">
        <f>FPS!A203</f>
        <v>202</v>
      </c>
      <c r="B203">
        <f>_babylon_bathroom[[#This Row],[memory used]]</f>
        <v>184.02</v>
      </c>
      <c r="C203">
        <f>_babylon_bathroom[[#This Row],[ memory allocated]]</f>
        <v>200.02</v>
      </c>
      <c r="D203">
        <f t="shared" si="12"/>
        <v>92.000799920008006</v>
      </c>
      <c r="E203">
        <f t="shared" si="13"/>
        <v>16</v>
      </c>
      <c r="F203">
        <f>_three_bathroom[[#This Row],[memory used]]</f>
        <v>16.36</v>
      </c>
      <c r="G203">
        <f>_three_bathroom[[#This Row],[ memory allocated]]</f>
        <v>30.88</v>
      </c>
      <c r="H203">
        <f t="shared" si="14"/>
        <v>52.979274611398964</v>
      </c>
      <c r="I203">
        <f t="shared" si="15"/>
        <v>14.52</v>
      </c>
    </row>
    <row r="204" spans="1:9" x14ac:dyDescent="0.25">
      <c r="A204">
        <f>FPS!A204</f>
        <v>203</v>
      </c>
      <c r="B204">
        <f>_babylon_bathroom[[#This Row],[memory used]]</f>
        <v>184.33</v>
      </c>
      <c r="C204">
        <f>_babylon_bathroom[[#This Row],[ memory allocated]]</f>
        <v>200.02</v>
      </c>
      <c r="D204">
        <f t="shared" si="12"/>
        <v>92.15578442155784</v>
      </c>
      <c r="E204">
        <f t="shared" si="13"/>
        <v>15.689999999999998</v>
      </c>
      <c r="F204">
        <f>_three_bathroom[[#This Row],[memory used]]</f>
        <v>16.22</v>
      </c>
      <c r="G204">
        <f>_three_bathroom[[#This Row],[ memory allocated]]</f>
        <v>30.88</v>
      </c>
      <c r="H204">
        <f t="shared" si="14"/>
        <v>52.525906735751292</v>
      </c>
      <c r="I204">
        <f t="shared" si="15"/>
        <v>14.66</v>
      </c>
    </row>
    <row r="205" spans="1:9" x14ac:dyDescent="0.25">
      <c r="A205">
        <f>FPS!A205</f>
        <v>204</v>
      </c>
      <c r="B205">
        <f>_babylon_bathroom[[#This Row],[memory used]]</f>
        <v>184.77</v>
      </c>
      <c r="C205">
        <f>_babylon_bathroom[[#This Row],[ memory allocated]]</f>
        <v>200.02</v>
      </c>
      <c r="D205">
        <f t="shared" si="12"/>
        <v>92.375762423757621</v>
      </c>
      <c r="E205">
        <f t="shared" si="13"/>
        <v>15.25</v>
      </c>
      <c r="F205">
        <f>_three_bathroom[[#This Row],[memory used]]</f>
        <v>13.07</v>
      </c>
      <c r="G205">
        <f>_three_bathroom[[#This Row],[ memory allocated]]</f>
        <v>30.88</v>
      </c>
      <c r="H205">
        <f t="shared" si="14"/>
        <v>42.325129533678755</v>
      </c>
      <c r="I205">
        <f t="shared" si="15"/>
        <v>17.809999999999999</v>
      </c>
    </row>
    <row r="206" spans="1:9" x14ac:dyDescent="0.25">
      <c r="A206">
        <f>FPS!A206</f>
        <v>205</v>
      </c>
      <c r="B206">
        <f>_babylon_bathroom[[#This Row],[memory used]]</f>
        <v>185.03</v>
      </c>
      <c r="C206">
        <f>_babylon_bathroom[[#This Row],[ memory allocated]]</f>
        <v>200.02</v>
      </c>
      <c r="D206">
        <f t="shared" si="12"/>
        <v>92.505749425057488</v>
      </c>
      <c r="E206">
        <f t="shared" si="13"/>
        <v>14.990000000000009</v>
      </c>
      <c r="F206">
        <f>_three_bathroom[[#This Row],[memory used]]</f>
        <v>11.81</v>
      </c>
      <c r="G206">
        <f>_three_bathroom[[#This Row],[ memory allocated]]</f>
        <v>30.88</v>
      </c>
      <c r="H206">
        <f t="shared" si="14"/>
        <v>38.244818652849744</v>
      </c>
      <c r="I206">
        <f t="shared" si="15"/>
        <v>19.07</v>
      </c>
    </row>
    <row r="207" spans="1:9" x14ac:dyDescent="0.25">
      <c r="A207">
        <f>FPS!A207</f>
        <v>206</v>
      </c>
      <c r="B207">
        <f>_babylon_bathroom[[#This Row],[memory used]]</f>
        <v>185.33</v>
      </c>
      <c r="C207">
        <f>_babylon_bathroom[[#This Row],[ memory allocated]]</f>
        <v>200.02</v>
      </c>
      <c r="D207">
        <f t="shared" si="12"/>
        <v>92.655734426557345</v>
      </c>
      <c r="E207">
        <f t="shared" si="13"/>
        <v>14.689999999999998</v>
      </c>
      <c r="F207">
        <f>_three_bathroom[[#This Row],[memory used]]</f>
        <v>11.66</v>
      </c>
      <c r="G207">
        <f>_three_bathroom[[#This Row],[ memory allocated]]</f>
        <v>30.88</v>
      </c>
      <c r="H207">
        <f t="shared" si="14"/>
        <v>37.759067357512954</v>
      </c>
      <c r="I207">
        <f t="shared" si="15"/>
        <v>19.22</v>
      </c>
    </row>
    <row r="208" spans="1:9" x14ac:dyDescent="0.25">
      <c r="A208">
        <f>FPS!A208</f>
        <v>207</v>
      </c>
      <c r="B208">
        <f>_babylon_bathroom[[#This Row],[memory used]]</f>
        <v>185.77</v>
      </c>
      <c r="C208">
        <f>_babylon_bathroom[[#This Row],[ memory allocated]]</f>
        <v>200.02</v>
      </c>
      <c r="D208">
        <f t="shared" si="12"/>
        <v>92.875712428757126</v>
      </c>
      <c r="E208">
        <f t="shared" si="13"/>
        <v>14.25</v>
      </c>
      <c r="F208">
        <f>_three_bathroom[[#This Row],[memory used]]</f>
        <v>17.559999999999999</v>
      </c>
      <c r="G208">
        <f>_three_bathroom[[#This Row],[ memory allocated]]</f>
        <v>30.88</v>
      </c>
      <c r="H208">
        <f t="shared" si="14"/>
        <v>56.865284974093264</v>
      </c>
      <c r="I208">
        <f t="shared" si="15"/>
        <v>13.32</v>
      </c>
    </row>
    <row r="209" spans="1:9" x14ac:dyDescent="0.25">
      <c r="A209">
        <f>FPS!A209</f>
        <v>208</v>
      </c>
      <c r="B209">
        <f>_babylon_bathroom[[#This Row],[memory used]]</f>
        <v>186.21</v>
      </c>
      <c r="C209">
        <f>_babylon_bathroom[[#This Row],[ memory allocated]]</f>
        <v>200.02</v>
      </c>
      <c r="D209">
        <f t="shared" si="12"/>
        <v>93.095690430956907</v>
      </c>
      <c r="E209">
        <f t="shared" si="13"/>
        <v>13.810000000000002</v>
      </c>
      <c r="F209">
        <f>_three_bathroom[[#This Row],[memory used]]</f>
        <v>12.05</v>
      </c>
      <c r="G209">
        <f>_three_bathroom[[#This Row],[ memory allocated]]</f>
        <v>30.88</v>
      </c>
      <c r="H209">
        <f t="shared" si="14"/>
        <v>39.022020725388607</v>
      </c>
      <c r="I209">
        <f t="shared" si="15"/>
        <v>18.829999999999998</v>
      </c>
    </row>
    <row r="210" spans="1:9" x14ac:dyDescent="0.25">
      <c r="A210">
        <f>FPS!A210</f>
        <v>209</v>
      </c>
      <c r="B210">
        <f>_babylon_bathroom[[#This Row],[memory used]]</f>
        <v>186.66</v>
      </c>
      <c r="C210">
        <f>_babylon_bathroom[[#This Row],[ memory allocated]]</f>
        <v>200.02</v>
      </c>
      <c r="D210">
        <f t="shared" si="12"/>
        <v>93.320667933206664</v>
      </c>
      <c r="E210">
        <f t="shared" si="13"/>
        <v>13.360000000000014</v>
      </c>
      <c r="F210">
        <f>_three_bathroom[[#This Row],[memory used]]</f>
        <v>10.75</v>
      </c>
      <c r="G210">
        <f>_three_bathroom[[#This Row],[ memory allocated]]</f>
        <v>30.88</v>
      </c>
      <c r="H210">
        <f t="shared" si="14"/>
        <v>34.812176165803109</v>
      </c>
      <c r="I210">
        <f t="shared" si="15"/>
        <v>20.13</v>
      </c>
    </row>
    <row r="211" spans="1:9" x14ac:dyDescent="0.25">
      <c r="A211">
        <f>FPS!A211</f>
        <v>210</v>
      </c>
      <c r="B211">
        <f>_babylon_bathroom[[#This Row],[memory used]]</f>
        <v>187.07</v>
      </c>
      <c r="C211">
        <f>_babylon_bathroom[[#This Row],[ memory allocated]]</f>
        <v>200.02</v>
      </c>
      <c r="D211">
        <f t="shared" si="12"/>
        <v>93.52564743525646</v>
      </c>
      <c r="E211">
        <f t="shared" si="13"/>
        <v>12.950000000000017</v>
      </c>
      <c r="F211">
        <f>_three_bathroom[[#This Row],[memory used]]</f>
        <v>14.89</v>
      </c>
      <c r="G211">
        <f>_three_bathroom[[#This Row],[ memory allocated]]</f>
        <v>30.88</v>
      </c>
      <c r="H211">
        <f t="shared" si="14"/>
        <v>48.218911917098453</v>
      </c>
      <c r="I211">
        <f t="shared" si="15"/>
        <v>15.989999999999998</v>
      </c>
    </row>
    <row r="212" spans="1:9" x14ac:dyDescent="0.25">
      <c r="A212">
        <f>FPS!A212</f>
        <v>211</v>
      </c>
      <c r="B212">
        <f>_babylon_bathroom[[#This Row],[memory used]]</f>
        <v>188.38</v>
      </c>
      <c r="C212">
        <f>_babylon_bathroom[[#This Row],[ memory allocated]]</f>
        <v>200.02</v>
      </c>
      <c r="D212">
        <f t="shared" si="12"/>
        <v>94.180581941805812</v>
      </c>
      <c r="E212">
        <f t="shared" si="13"/>
        <v>11.640000000000015</v>
      </c>
      <c r="F212">
        <f>_three_bathroom[[#This Row],[memory used]]</f>
        <v>12.73</v>
      </c>
      <c r="G212">
        <f>_three_bathroom[[#This Row],[ memory allocated]]</f>
        <v>30.88</v>
      </c>
      <c r="H212">
        <f t="shared" si="14"/>
        <v>41.224093264248708</v>
      </c>
      <c r="I212">
        <f t="shared" si="15"/>
        <v>18.149999999999999</v>
      </c>
    </row>
    <row r="213" spans="1:9" x14ac:dyDescent="0.25">
      <c r="A213">
        <f>FPS!A213</f>
        <v>212</v>
      </c>
      <c r="B213">
        <f>_babylon_bathroom[[#This Row],[memory used]]</f>
        <v>182.39</v>
      </c>
      <c r="C213">
        <f>_babylon_bathroom[[#This Row],[ memory allocated]]</f>
        <v>200.02</v>
      </c>
      <c r="D213">
        <f t="shared" si="12"/>
        <v>91.185881411858801</v>
      </c>
      <c r="E213">
        <f t="shared" si="13"/>
        <v>17.630000000000024</v>
      </c>
      <c r="F213">
        <f>_three_bathroom[[#This Row],[memory used]]</f>
        <v>11.2</v>
      </c>
      <c r="G213">
        <f>_three_bathroom[[#This Row],[ memory allocated]]</f>
        <v>30.88</v>
      </c>
      <c r="H213">
        <f t="shared" si="14"/>
        <v>36.269430051813472</v>
      </c>
      <c r="I213">
        <f t="shared" si="15"/>
        <v>19.68</v>
      </c>
    </row>
    <row r="214" spans="1:9" x14ac:dyDescent="0.25">
      <c r="A214">
        <f>FPS!A214</f>
        <v>213</v>
      </c>
      <c r="B214">
        <f>_babylon_bathroom[[#This Row],[memory used]]</f>
        <v>182.81</v>
      </c>
      <c r="C214">
        <f>_babylon_bathroom[[#This Row],[ memory allocated]]</f>
        <v>200.02</v>
      </c>
      <c r="D214">
        <f t="shared" si="12"/>
        <v>91.395860413958601</v>
      </c>
      <c r="E214">
        <f t="shared" si="13"/>
        <v>17.210000000000008</v>
      </c>
      <c r="F214">
        <f>_three_bathroom[[#This Row],[memory used]]</f>
        <v>14.62</v>
      </c>
      <c r="G214">
        <f>_three_bathroom[[#This Row],[ memory allocated]]</f>
        <v>30.88</v>
      </c>
      <c r="H214">
        <f t="shared" si="14"/>
        <v>47.344559585492227</v>
      </c>
      <c r="I214">
        <f t="shared" si="15"/>
        <v>16.259999999999998</v>
      </c>
    </row>
    <row r="215" spans="1:9" x14ac:dyDescent="0.25">
      <c r="A215">
        <f>FPS!A215</f>
        <v>214</v>
      </c>
      <c r="B215">
        <f>_babylon_bathroom[[#This Row],[memory used]]</f>
        <v>183.23</v>
      </c>
      <c r="C215">
        <f>_babylon_bathroom[[#This Row],[ memory allocated]]</f>
        <v>200.02</v>
      </c>
      <c r="D215">
        <f t="shared" si="12"/>
        <v>91.605839416058387</v>
      </c>
      <c r="E215">
        <f t="shared" si="13"/>
        <v>16.79000000000002</v>
      </c>
      <c r="F215">
        <f>_three_bathroom[[#This Row],[memory used]]</f>
        <v>14.51</v>
      </c>
      <c r="G215">
        <f>_three_bathroom[[#This Row],[ memory allocated]]</f>
        <v>30.88</v>
      </c>
      <c r="H215">
        <f t="shared" si="14"/>
        <v>46.988341968911918</v>
      </c>
      <c r="I215">
        <f t="shared" si="15"/>
        <v>16.369999999999997</v>
      </c>
    </row>
    <row r="216" spans="1:9" x14ac:dyDescent="0.25">
      <c r="A216">
        <f>FPS!A216</f>
        <v>215</v>
      </c>
      <c r="B216">
        <f>_babylon_bathroom[[#This Row],[memory used]]</f>
        <v>183.58</v>
      </c>
      <c r="C216">
        <f>_babylon_bathroom[[#This Row],[ memory allocated]]</f>
        <v>200.02</v>
      </c>
      <c r="D216">
        <f t="shared" si="12"/>
        <v>91.780821917808225</v>
      </c>
      <c r="E216">
        <f t="shared" si="13"/>
        <v>16.439999999999998</v>
      </c>
      <c r="F216">
        <f>_three_bathroom[[#This Row],[memory used]]</f>
        <v>11.51</v>
      </c>
      <c r="G216">
        <f>_three_bathroom[[#This Row],[ memory allocated]]</f>
        <v>30.88</v>
      </c>
      <c r="H216">
        <f t="shared" si="14"/>
        <v>37.273316062176164</v>
      </c>
      <c r="I216">
        <f t="shared" si="15"/>
        <v>19.369999999999997</v>
      </c>
    </row>
    <row r="217" spans="1:9" x14ac:dyDescent="0.25">
      <c r="A217">
        <f>FPS!A217</f>
        <v>216</v>
      </c>
      <c r="B217">
        <f>_babylon_bathroom[[#This Row],[memory used]]</f>
        <v>183.87</v>
      </c>
      <c r="C217">
        <f>_babylon_bathroom[[#This Row],[ memory allocated]]</f>
        <v>200.02</v>
      </c>
      <c r="D217">
        <f t="shared" si="12"/>
        <v>91.925807419258078</v>
      </c>
      <c r="E217">
        <f t="shared" si="13"/>
        <v>16.150000000000006</v>
      </c>
      <c r="F217">
        <f>_three_bathroom[[#This Row],[memory used]]</f>
        <v>17.079999999999998</v>
      </c>
      <c r="G217">
        <f>_three_bathroom[[#This Row],[ memory allocated]]</f>
        <v>30.88</v>
      </c>
      <c r="H217">
        <f t="shared" si="14"/>
        <v>55.310880829015538</v>
      </c>
      <c r="I217">
        <f t="shared" si="15"/>
        <v>13.8</v>
      </c>
    </row>
    <row r="218" spans="1:9" x14ac:dyDescent="0.25">
      <c r="A218">
        <f>FPS!A218</f>
        <v>217</v>
      </c>
      <c r="B218">
        <f>_babylon_bathroom[[#This Row],[memory used]]</f>
        <v>184.3</v>
      </c>
      <c r="C218">
        <f>_babylon_bathroom[[#This Row],[ memory allocated]]</f>
        <v>200.02</v>
      </c>
      <c r="D218">
        <f t="shared" si="12"/>
        <v>92.140785921407868</v>
      </c>
      <c r="E218">
        <f t="shared" si="13"/>
        <v>15.719999999999999</v>
      </c>
      <c r="F218">
        <f>_three_bathroom[[#This Row],[memory used]]</f>
        <v>13.99</v>
      </c>
      <c r="G218">
        <f>_three_bathroom[[#This Row],[ memory allocated]]</f>
        <v>30.88</v>
      </c>
      <c r="H218">
        <f t="shared" si="14"/>
        <v>45.304404145077719</v>
      </c>
      <c r="I218">
        <f t="shared" si="15"/>
        <v>16.89</v>
      </c>
    </row>
    <row r="219" spans="1:9" x14ac:dyDescent="0.25">
      <c r="A219">
        <f>FPS!A219</f>
        <v>218</v>
      </c>
      <c r="B219">
        <f>_babylon_bathroom[[#This Row],[memory used]]</f>
        <v>184.65</v>
      </c>
      <c r="C219">
        <f>_babylon_bathroom[[#This Row],[ memory allocated]]</f>
        <v>200.02</v>
      </c>
      <c r="D219">
        <f t="shared" si="12"/>
        <v>92.315768423157678</v>
      </c>
      <c r="E219">
        <f t="shared" si="13"/>
        <v>15.370000000000005</v>
      </c>
      <c r="F219">
        <f>_three_bathroom[[#This Row],[memory used]]</f>
        <v>11.99</v>
      </c>
      <c r="G219">
        <f>_three_bathroom[[#This Row],[ memory allocated]]</f>
        <v>30.88</v>
      </c>
      <c r="H219">
        <f t="shared" si="14"/>
        <v>38.82772020725389</v>
      </c>
      <c r="I219">
        <f t="shared" si="15"/>
        <v>18.89</v>
      </c>
    </row>
    <row r="220" spans="1:9" x14ac:dyDescent="0.25">
      <c r="A220">
        <f>FPS!A220</f>
        <v>219</v>
      </c>
      <c r="B220">
        <f>_babylon_bathroom[[#This Row],[memory used]]</f>
        <v>185.07</v>
      </c>
      <c r="C220">
        <f>_babylon_bathroom[[#This Row],[ memory allocated]]</f>
        <v>200.02</v>
      </c>
      <c r="D220">
        <f t="shared" si="12"/>
        <v>92.525747425257464</v>
      </c>
      <c r="E220">
        <f t="shared" si="13"/>
        <v>14.950000000000017</v>
      </c>
      <c r="F220">
        <f>_three_bathroom[[#This Row],[memory used]]</f>
        <v>17.559999999999999</v>
      </c>
      <c r="G220">
        <f>_three_bathroom[[#This Row],[ memory allocated]]</f>
        <v>30.88</v>
      </c>
      <c r="H220">
        <f t="shared" si="14"/>
        <v>56.865284974093264</v>
      </c>
      <c r="I220">
        <f t="shared" si="15"/>
        <v>13.32</v>
      </c>
    </row>
    <row r="221" spans="1:9" x14ac:dyDescent="0.25">
      <c r="A221">
        <f>FPS!A221</f>
        <v>220</v>
      </c>
      <c r="B221">
        <f>_babylon_bathroom[[#This Row],[memory used]]</f>
        <v>185.42</v>
      </c>
      <c r="C221">
        <f>_babylon_bathroom[[#This Row],[ memory allocated]]</f>
        <v>200.02</v>
      </c>
      <c r="D221">
        <f t="shared" si="12"/>
        <v>92.700729927007288</v>
      </c>
      <c r="E221">
        <f t="shared" si="13"/>
        <v>14.600000000000023</v>
      </c>
      <c r="F221">
        <f>_three_bathroom[[#This Row],[memory used]]</f>
        <v>14.63</v>
      </c>
      <c r="G221">
        <f>_three_bathroom[[#This Row],[ memory allocated]]</f>
        <v>30.88</v>
      </c>
      <c r="H221">
        <f t="shared" si="14"/>
        <v>47.376943005181346</v>
      </c>
      <c r="I221">
        <f t="shared" si="15"/>
        <v>16.25</v>
      </c>
    </row>
    <row r="222" spans="1:9" x14ac:dyDescent="0.25">
      <c r="A222">
        <f>FPS!A222</f>
        <v>221</v>
      </c>
      <c r="B222">
        <f>_babylon_bathroom[[#This Row],[memory used]]</f>
        <v>185.88</v>
      </c>
      <c r="C222">
        <f>_babylon_bathroom[[#This Row],[ memory allocated]]</f>
        <v>200.02</v>
      </c>
      <c r="D222">
        <f t="shared" si="12"/>
        <v>92.930706929307064</v>
      </c>
      <c r="E222">
        <f t="shared" si="13"/>
        <v>14.140000000000015</v>
      </c>
      <c r="F222">
        <f>_three_bathroom[[#This Row],[memory used]]</f>
        <v>13.91</v>
      </c>
      <c r="G222">
        <f>_three_bathroom[[#This Row],[ memory allocated]]</f>
        <v>30.88</v>
      </c>
      <c r="H222">
        <f t="shared" si="14"/>
        <v>45.045336787564771</v>
      </c>
      <c r="I222">
        <f t="shared" si="15"/>
        <v>16.97</v>
      </c>
    </row>
    <row r="223" spans="1:9" x14ac:dyDescent="0.25">
      <c r="A223">
        <f>FPS!A223</f>
        <v>222</v>
      </c>
      <c r="B223">
        <f>_babylon_bathroom[[#This Row],[memory used]]</f>
        <v>186.26</v>
      </c>
      <c r="C223">
        <f>_babylon_bathroom[[#This Row],[ memory allocated]]</f>
        <v>200.02</v>
      </c>
      <c r="D223">
        <f t="shared" si="12"/>
        <v>93.120687931206874</v>
      </c>
      <c r="E223">
        <f t="shared" si="13"/>
        <v>13.760000000000019</v>
      </c>
      <c r="F223">
        <f>_three_bathroom[[#This Row],[memory used]]</f>
        <v>17.41</v>
      </c>
      <c r="G223">
        <f>_three_bathroom[[#This Row],[ memory allocated]]</f>
        <v>30.88</v>
      </c>
      <c r="H223">
        <f t="shared" si="14"/>
        <v>56.379533678756474</v>
      </c>
      <c r="I223">
        <f t="shared" si="15"/>
        <v>13.469999999999999</v>
      </c>
    </row>
    <row r="224" spans="1:9" x14ac:dyDescent="0.25">
      <c r="A224">
        <f>FPS!A224</f>
        <v>223</v>
      </c>
      <c r="B224">
        <f>_babylon_bathroom[[#This Row],[memory used]]</f>
        <v>186.7</v>
      </c>
      <c r="C224">
        <f>_babylon_bathroom[[#This Row],[ memory allocated]]</f>
        <v>200.02</v>
      </c>
      <c r="D224">
        <f t="shared" si="12"/>
        <v>93.340665933406655</v>
      </c>
      <c r="E224">
        <f t="shared" si="13"/>
        <v>13.320000000000022</v>
      </c>
      <c r="F224">
        <f>_three_bathroom[[#This Row],[memory used]]</f>
        <v>10.039999999999999</v>
      </c>
      <c r="G224">
        <f>_three_bathroom[[#This Row],[ memory allocated]]</f>
        <v>30.88</v>
      </c>
      <c r="H224">
        <f t="shared" si="14"/>
        <v>32.512953367875646</v>
      </c>
      <c r="I224">
        <f t="shared" si="15"/>
        <v>20.84</v>
      </c>
    </row>
    <row r="225" spans="1:9" x14ac:dyDescent="0.25">
      <c r="A225">
        <f>FPS!A225</f>
        <v>224</v>
      </c>
      <c r="B225">
        <f>_babylon_bathroom[[#This Row],[memory used]]</f>
        <v>187.09</v>
      </c>
      <c r="C225">
        <f>_babylon_bathroom[[#This Row],[ memory allocated]]</f>
        <v>200.02</v>
      </c>
      <c r="D225">
        <f t="shared" si="12"/>
        <v>93.535646435356455</v>
      </c>
      <c r="E225">
        <f t="shared" si="13"/>
        <v>12.930000000000007</v>
      </c>
      <c r="F225">
        <f>_three_bathroom[[#This Row],[memory used]]</f>
        <v>13.88</v>
      </c>
      <c r="G225">
        <f>_three_bathroom[[#This Row],[ memory allocated]]</f>
        <v>30.88</v>
      </c>
      <c r="H225">
        <f t="shared" si="14"/>
        <v>44.948186528497416</v>
      </c>
      <c r="I225">
        <f t="shared" si="15"/>
        <v>17</v>
      </c>
    </row>
    <row r="226" spans="1:9" x14ac:dyDescent="0.25">
      <c r="A226">
        <f>FPS!A226</f>
        <v>225</v>
      </c>
      <c r="B226">
        <f>_babylon_bathroom[[#This Row],[memory used]]</f>
        <v>187.55</v>
      </c>
      <c r="C226">
        <f>_babylon_bathroom[[#This Row],[ memory allocated]]</f>
        <v>200.02</v>
      </c>
      <c r="D226">
        <f t="shared" si="12"/>
        <v>93.765623437656231</v>
      </c>
      <c r="E226">
        <f t="shared" si="13"/>
        <v>12.469999999999999</v>
      </c>
      <c r="F226">
        <f>_three_bathroom[[#This Row],[memory used]]</f>
        <v>18.75</v>
      </c>
      <c r="G226">
        <f>_three_bathroom[[#This Row],[ memory allocated]]</f>
        <v>30.88</v>
      </c>
      <c r="H226">
        <f t="shared" si="14"/>
        <v>60.718911917098453</v>
      </c>
      <c r="I226">
        <f t="shared" si="15"/>
        <v>12.129999999999999</v>
      </c>
    </row>
    <row r="227" spans="1:9" x14ac:dyDescent="0.25">
      <c r="A227">
        <f>FPS!A227</f>
        <v>226</v>
      </c>
      <c r="B227">
        <f>_babylon_bathroom[[#This Row],[memory used]]</f>
        <v>187.83</v>
      </c>
      <c r="C227">
        <f>_babylon_bathroom[[#This Row],[ memory allocated]]</f>
        <v>200.02</v>
      </c>
      <c r="D227">
        <f t="shared" si="12"/>
        <v>93.905609439056093</v>
      </c>
      <c r="E227">
        <f t="shared" si="13"/>
        <v>12.189999999999998</v>
      </c>
      <c r="F227">
        <f>_three_bathroom[[#This Row],[memory used]]</f>
        <v>11.55</v>
      </c>
      <c r="G227">
        <f>_three_bathroom[[#This Row],[ memory allocated]]</f>
        <v>30.88</v>
      </c>
      <c r="H227">
        <f t="shared" si="14"/>
        <v>37.402849740932645</v>
      </c>
      <c r="I227">
        <f t="shared" si="15"/>
        <v>19.329999999999998</v>
      </c>
    </row>
    <row r="228" spans="1:9" x14ac:dyDescent="0.25">
      <c r="A228">
        <f>FPS!A228</f>
        <v>227</v>
      </c>
      <c r="B228">
        <f>_babylon_bathroom[[#This Row],[memory used]]</f>
        <v>188.29</v>
      </c>
      <c r="C228">
        <f>_babylon_bathroom[[#This Row],[ memory allocated]]</f>
        <v>200.02</v>
      </c>
      <c r="D228">
        <f t="shared" si="12"/>
        <v>94.135586441355855</v>
      </c>
      <c r="E228">
        <f t="shared" si="13"/>
        <v>11.730000000000018</v>
      </c>
      <c r="F228">
        <f>_three_bathroom[[#This Row],[memory used]]</f>
        <v>15.34</v>
      </c>
      <c r="G228">
        <f>_three_bathroom[[#This Row],[ memory allocated]]</f>
        <v>30.88</v>
      </c>
      <c r="H228">
        <f t="shared" si="14"/>
        <v>49.676165803108809</v>
      </c>
      <c r="I228">
        <f t="shared" si="15"/>
        <v>15.54</v>
      </c>
    </row>
    <row r="229" spans="1:9" x14ac:dyDescent="0.25">
      <c r="A229">
        <f>FPS!A229</f>
        <v>228</v>
      </c>
      <c r="B229">
        <f>_babylon_bathroom[[#This Row],[memory used]]</f>
        <v>182.31</v>
      </c>
      <c r="C229">
        <f>_babylon_bathroom[[#This Row],[ memory allocated]]</f>
        <v>200.02</v>
      </c>
      <c r="D229">
        <f t="shared" si="12"/>
        <v>91.145885411458849</v>
      </c>
      <c r="E229">
        <f t="shared" si="13"/>
        <v>17.710000000000008</v>
      </c>
      <c r="F229">
        <f>_three_bathroom[[#This Row],[memory used]]</f>
        <v>13.8</v>
      </c>
      <c r="G229">
        <f>_three_bathroom[[#This Row],[ memory allocated]]</f>
        <v>30.88</v>
      </c>
      <c r="H229">
        <f t="shared" si="14"/>
        <v>44.689119170984462</v>
      </c>
      <c r="I229">
        <f t="shared" si="15"/>
        <v>17.079999999999998</v>
      </c>
    </row>
    <row r="230" spans="1:9" x14ac:dyDescent="0.25">
      <c r="A230">
        <f>FPS!A230</f>
        <v>229</v>
      </c>
      <c r="B230">
        <f>_babylon_bathroom[[#This Row],[memory used]]</f>
        <v>183.67</v>
      </c>
      <c r="C230">
        <f>_babylon_bathroom[[#This Row],[ memory allocated]]</f>
        <v>200.02</v>
      </c>
      <c r="D230">
        <f t="shared" si="12"/>
        <v>91.825817418258154</v>
      </c>
      <c r="E230">
        <f t="shared" si="13"/>
        <v>16.350000000000023</v>
      </c>
      <c r="F230">
        <f>_three_bathroom[[#This Row],[memory used]]</f>
        <v>11.86</v>
      </c>
      <c r="G230">
        <f>_three_bathroom[[#This Row],[ memory allocated]]</f>
        <v>30.88</v>
      </c>
      <c r="H230">
        <f t="shared" si="14"/>
        <v>38.406735751295336</v>
      </c>
      <c r="I230">
        <f t="shared" si="15"/>
        <v>19.02</v>
      </c>
    </row>
    <row r="231" spans="1:9" x14ac:dyDescent="0.25">
      <c r="A231">
        <f>FPS!A231</f>
        <v>230</v>
      </c>
      <c r="B231">
        <f>_babylon_bathroom[[#This Row],[memory used]]</f>
        <v>184.07</v>
      </c>
      <c r="C231">
        <f>_babylon_bathroom[[#This Row],[ memory allocated]]</f>
        <v>200.02</v>
      </c>
      <c r="D231">
        <f t="shared" si="12"/>
        <v>92.025797420257973</v>
      </c>
      <c r="E231">
        <f t="shared" si="13"/>
        <v>15.950000000000017</v>
      </c>
      <c r="F231">
        <f>_three_bathroom[[#This Row],[memory used]]</f>
        <v>16.95</v>
      </c>
      <c r="G231">
        <f>_three_bathroom[[#This Row],[ memory allocated]]</f>
        <v>30.88</v>
      </c>
      <c r="H231">
        <f t="shared" si="14"/>
        <v>54.889896373056992</v>
      </c>
      <c r="I231">
        <f t="shared" si="15"/>
        <v>13.93</v>
      </c>
    </row>
    <row r="232" spans="1:9" x14ac:dyDescent="0.25">
      <c r="A232">
        <f>FPS!A232</f>
        <v>231</v>
      </c>
      <c r="B232">
        <f>_babylon_bathroom[[#This Row],[memory used]]</f>
        <v>184.56</v>
      </c>
      <c r="C232">
        <f>_babylon_bathroom[[#This Row],[ memory allocated]]</f>
        <v>200.02</v>
      </c>
      <c r="D232">
        <f t="shared" si="12"/>
        <v>92.270772922707721</v>
      </c>
      <c r="E232">
        <f t="shared" si="13"/>
        <v>15.460000000000008</v>
      </c>
      <c r="F232">
        <f>_three_bathroom[[#This Row],[memory used]]</f>
        <v>14.13</v>
      </c>
      <c r="G232">
        <f>_three_bathroom[[#This Row],[ memory allocated]]</f>
        <v>30.88</v>
      </c>
      <c r="H232">
        <f t="shared" si="14"/>
        <v>45.75777202072539</v>
      </c>
      <c r="I232">
        <f t="shared" si="15"/>
        <v>16.75</v>
      </c>
    </row>
    <row r="233" spans="1:9" x14ac:dyDescent="0.25">
      <c r="A233">
        <f>FPS!A233</f>
        <v>232</v>
      </c>
      <c r="B233">
        <f>_babylon_bathroom[[#This Row],[memory used]]</f>
        <v>184.94</v>
      </c>
      <c r="C233">
        <f>_babylon_bathroom[[#This Row],[ memory allocated]]</f>
        <v>200.02</v>
      </c>
      <c r="D233">
        <f t="shared" si="12"/>
        <v>92.460753924607531</v>
      </c>
      <c r="E233">
        <f t="shared" si="13"/>
        <v>15.080000000000013</v>
      </c>
      <c r="F233">
        <f>_three_bathroom[[#This Row],[memory used]]</f>
        <v>13.55</v>
      </c>
      <c r="G233">
        <f>_three_bathroom[[#This Row],[ memory allocated]]</f>
        <v>30.88</v>
      </c>
      <c r="H233">
        <f t="shared" si="14"/>
        <v>43.879533678756481</v>
      </c>
      <c r="I233">
        <f t="shared" si="15"/>
        <v>17.329999999999998</v>
      </c>
    </row>
    <row r="234" spans="1:9" x14ac:dyDescent="0.25">
      <c r="A234">
        <f>FPS!A234</f>
        <v>233</v>
      </c>
      <c r="B234">
        <f>_babylon_bathroom[[#This Row],[memory used]]</f>
        <v>185.41</v>
      </c>
      <c r="C234">
        <f>_babylon_bathroom[[#This Row],[ memory allocated]]</f>
        <v>200.02</v>
      </c>
      <c r="D234">
        <f t="shared" si="12"/>
        <v>92.695730426957297</v>
      </c>
      <c r="E234">
        <f t="shared" si="13"/>
        <v>14.610000000000014</v>
      </c>
      <c r="F234">
        <f>_three_bathroom[[#This Row],[memory used]]</f>
        <v>17.93</v>
      </c>
      <c r="G234">
        <f>_three_bathroom[[#This Row],[ memory allocated]]</f>
        <v>30.88</v>
      </c>
      <c r="H234">
        <f t="shared" si="14"/>
        <v>58.06347150259068</v>
      </c>
      <c r="I234">
        <f t="shared" si="15"/>
        <v>12.95</v>
      </c>
    </row>
    <row r="235" spans="1:9" x14ac:dyDescent="0.25">
      <c r="A235">
        <f>FPS!A235</f>
        <v>234</v>
      </c>
      <c r="B235">
        <f>_babylon_bathroom[[#This Row],[memory used]]</f>
        <v>185.8</v>
      </c>
      <c r="C235">
        <f>_babylon_bathroom[[#This Row],[ memory allocated]]</f>
        <v>200.02</v>
      </c>
      <c r="D235">
        <f t="shared" si="12"/>
        <v>92.890710928907112</v>
      </c>
      <c r="E235">
        <f t="shared" si="13"/>
        <v>14.219999999999999</v>
      </c>
      <c r="F235">
        <f>_three_bathroom[[#This Row],[memory used]]</f>
        <v>16.329999999999998</v>
      </c>
      <c r="G235">
        <f>_three_bathroom[[#This Row],[ memory allocated]]</f>
        <v>30.88</v>
      </c>
      <c r="H235">
        <f t="shared" si="14"/>
        <v>52.882124352331608</v>
      </c>
      <c r="I235">
        <f t="shared" si="15"/>
        <v>14.55</v>
      </c>
    </row>
    <row r="236" spans="1:9" x14ac:dyDescent="0.25">
      <c r="A236">
        <f>FPS!A236</f>
        <v>235</v>
      </c>
      <c r="B236">
        <f>_babylon_bathroom[[#This Row],[memory used]]</f>
        <v>186.23</v>
      </c>
      <c r="C236">
        <f>_babylon_bathroom[[#This Row],[ memory allocated]]</f>
        <v>200.02</v>
      </c>
      <c r="D236">
        <f t="shared" si="12"/>
        <v>93.105689431056888</v>
      </c>
      <c r="E236">
        <f t="shared" si="13"/>
        <v>13.79000000000002</v>
      </c>
      <c r="F236">
        <f>_three_bathroom[[#This Row],[memory used]]</f>
        <v>15.39</v>
      </c>
      <c r="G236">
        <f>_three_bathroom[[#This Row],[ memory allocated]]</f>
        <v>30.88</v>
      </c>
      <c r="H236">
        <f t="shared" si="14"/>
        <v>49.838082901554408</v>
      </c>
      <c r="I236">
        <f t="shared" si="15"/>
        <v>15.489999999999998</v>
      </c>
    </row>
    <row r="237" spans="1:9" x14ac:dyDescent="0.25">
      <c r="A237">
        <f>FPS!A237</f>
        <v>236</v>
      </c>
      <c r="B237">
        <f>_babylon_bathroom[[#This Row],[memory used]]</f>
        <v>186.52</v>
      </c>
      <c r="C237">
        <f>_babylon_bathroom[[#This Row],[ memory allocated]]</f>
        <v>200.02</v>
      </c>
      <c r="D237">
        <f t="shared" si="12"/>
        <v>93.250674932506755</v>
      </c>
      <c r="E237">
        <f t="shared" si="13"/>
        <v>13.5</v>
      </c>
      <c r="F237">
        <f>_three_bathroom[[#This Row],[memory used]]</f>
        <v>12.75</v>
      </c>
      <c r="G237">
        <f>_three_bathroom[[#This Row],[ memory allocated]]</f>
        <v>30.88</v>
      </c>
      <c r="H237">
        <f t="shared" si="14"/>
        <v>41.288860103626945</v>
      </c>
      <c r="I237">
        <f t="shared" si="15"/>
        <v>18.13</v>
      </c>
    </row>
    <row r="238" spans="1:9" x14ac:dyDescent="0.25">
      <c r="A238">
        <f>FPS!A238</f>
        <v>237</v>
      </c>
      <c r="B238">
        <f>_babylon_bathroom[[#This Row],[memory used]]</f>
        <v>186.99</v>
      </c>
      <c r="C238">
        <f>_babylon_bathroom[[#This Row],[ memory allocated]]</f>
        <v>200.02</v>
      </c>
      <c r="D238">
        <f t="shared" si="12"/>
        <v>93.485651434856507</v>
      </c>
      <c r="E238">
        <f t="shared" si="13"/>
        <v>13.030000000000001</v>
      </c>
      <c r="F238">
        <f>_three_bathroom[[#This Row],[memory used]]</f>
        <v>18.23</v>
      </c>
      <c r="G238">
        <f>_three_bathroom[[#This Row],[ memory allocated]]</f>
        <v>30.88</v>
      </c>
      <c r="H238">
        <f t="shared" si="14"/>
        <v>59.034974093264246</v>
      </c>
      <c r="I238">
        <f t="shared" si="15"/>
        <v>12.649999999999999</v>
      </c>
    </row>
    <row r="239" spans="1:9" x14ac:dyDescent="0.25">
      <c r="A239">
        <f>FPS!A239</f>
        <v>238</v>
      </c>
      <c r="B239">
        <f>_babylon_bathroom[[#This Row],[memory used]]</f>
        <v>187.35</v>
      </c>
      <c r="C239">
        <f>_babylon_bathroom[[#This Row],[ memory allocated]]</f>
        <v>200.02</v>
      </c>
      <c r="D239">
        <f t="shared" si="12"/>
        <v>93.665633436656321</v>
      </c>
      <c r="E239">
        <f t="shared" si="13"/>
        <v>12.670000000000016</v>
      </c>
      <c r="F239">
        <f>_three_bathroom[[#This Row],[memory used]]</f>
        <v>14.85</v>
      </c>
      <c r="G239">
        <f>_three_bathroom[[#This Row],[ memory allocated]]</f>
        <v>31.13</v>
      </c>
      <c r="H239">
        <f t="shared" si="14"/>
        <v>47.703180212014132</v>
      </c>
      <c r="I239">
        <f t="shared" si="15"/>
        <v>16.28</v>
      </c>
    </row>
    <row r="240" spans="1:9" x14ac:dyDescent="0.25">
      <c r="A240">
        <f>FPS!A240</f>
        <v>239</v>
      </c>
      <c r="B240">
        <f>_babylon_bathroom[[#This Row],[memory used]]</f>
        <v>187.81</v>
      </c>
      <c r="C240">
        <f>_babylon_bathroom[[#This Row],[ memory allocated]]</f>
        <v>200.02</v>
      </c>
      <c r="D240">
        <f t="shared" si="12"/>
        <v>93.895610438956098</v>
      </c>
      <c r="E240">
        <f t="shared" si="13"/>
        <v>12.210000000000008</v>
      </c>
      <c r="F240">
        <f>_three_bathroom[[#This Row],[memory used]]</f>
        <v>13.83</v>
      </c>
      <c r="G240">
        <f>_three_bathroom[[#This Row],[ memory allocated]]</f>
        <v>31.13</v>
      </c>
      <c r="H240">
        <f t="shared" si="14"/>
        <v>44.426598136845492</v>
      </c>
      <c r="I240">
        <f t="shared" si="15"/>
        <v>17.299999999999997</v>
      </c>
    </row>
    <row r="241" spans="1:9" x14ac:dyDescent="0.25">
      <c r="A241">
        <f>FPS!A241</f>
        <v>240</v>
      </c>
      <c r="B241">
        <f>_babylon_bathroom[[#This Row],[memory used]]</f>
        <v>188.19</v>
      </c>
      <c r="C241">
        <f>_babylon_bathroom[[#This Row],[ memory allocated]]</f>
        <v>200.02</v>
      </c>
      <c r="D241">
        <f t="shared" si="12"/>
        <v>94.085591440855907</v>
      </c>
      <c r="E241">
        <f t="shared" si="13"/>
        <v>11.830000000000013</v>
      </c>
      <c r="F241">
        <f>_three_bathroom[[#This Row],[memory used]]</f>
        <v>17.02</v>
      </c>
      <c r="G241">
        <f>_three_bathroom[[#This Row],[ memory allocated]]</f>
        <v>31.13</v>
      </c>
      <c r="H241">
        <f t="shared" si="14"/>
        <v>54.673947960167048</v>
      </c>
      <c r="I241">
        <f t="shared" si="15"/>
        <v>14.11</v>
      </c>
    </row>
    <row r="242" spans="1:9" x14ac:dyDescent="0.25">
      <c r="A242">
        <f>FPS!A242</f>
        <v>241</v>
      </c>
      <c r="B242">
        <f>_babylon_bathroom[[#This Row],[memory used]]</f>
        <v>182.23</v>
      </c>
      <c r="C242">
        <f>_babylon_bathroom[[#This Row],[ memory allocated]]</f>
        <v>200.02</v>
      </c>
      <c r="D242">
        <f t="shared" si="12"/>
        <v>91.105889411058882</v>
      </c>
      <c r="E242">
        <f t="shared" si="13"/>
        <v>17.79000000000002</v>
      </c>
      <c r="F242">
        <f>_three_bathroom[[#This Row],[memory used]]</f>
        <v>13.79</v>
      </c>
      <c r="G242">
        <f>_three_bathroom[[#This Row],[ memory allocated]]</f>
        <v>31.13</v>
      </c>
      <c r="H242">
        <f t="shared" si="14"/>
        <v>44.29810472213299</v>
      </c>
      <c r="I242">
        <f t="shared" si="15"/>
        <v>17.34</v>
      </c>
    </row>
    <row r="243" spans="1:9" x14ac:dyDescent="0.25">
      <c r="A243">
        <f>FPS!A243</f>
        <v>242</v>
      </c>
      <c r="B243">
        <f>_babylon_bathroom[[#This Row],[memory used]]</f>
        <v>182.58</v>
      </c>
      <c r="C243">
        <f>_babylon_bathroom[[#This Row],[ memory allocated]]</f>
        <v>200.02</v>
      </c>
      <c r="D243">
        <f t="shared" si="12"/>
        <v>91.28087191280872</v>
      </c>
      <c r="E243">
        <f t="shared" si="13"/>
        <v>17.439999999999998</v>
      </c>
      <c r="F243">
        <f>_three_bathroom[[#This Row],[memory used]]</f>
        <v>18.29</v>
      </c>
      <c r="G243">
        <f>_three_bathroom[[#This Row],[ memory allocated]]</f>
        <v>31.13</v>
      </c>
      <c r="H243">
        <f t="shared" si="14"/>
        <v>58.753613877288792</v>
      </c>
      <c r="I243">
        <f t="shared" si="15"/>
        <v>12.84</v>
      </c>
    </row>
    <row r="244" spans="1:9" x14ac:dyDescent="0.25">
      <c r="A244">
        <f>FPS!A244</f>
        <v>243</v>
      </c>
      <c r="B244">
        <f>_babylon_bathroom[[#This Row],[memory used]]</f>
        <v>182.84</v>
      </c>
      <c r="C244">
        <f>_babylon_bathroom[[#This Row],[ memory allocated]]</f>
        <v>200.02</v>
      </c>
      <c r="D244">
        <f t="shared" si="12"/>
        <v>91.410858914108587</v>
      </c>
      <c r="E244">
        <f t="shared" si="13"/>
        <v>17.180000000000007</v>
      </c>
      <c r="F244">
        <f>_three_bathroom[[#This Row],[memory used]]</f>
        <v>19.079999999999998</v>
      </c>
      <c r="G244">
        <f>_three_bathroom[[#This Row],[ memory allocated]]</f>
        <v>31.13</v>
      </c>
      <c r="H244">
        <f t="shared" si="14"/>
        <v>61.291358817860583</v>
      </c>
      <c r="I244">
        <f t="shared" si="15"/>
        <v>12.05</v>
      </c>
    </row>
    <row r="245" spans="1:9" x14ac:dyDescent="0.25">
      <c r="A245">
        <f>FPS!A245</f>
        <v>244</v>
      </c>
      <c r="B245">
        <f>_babylon_bathroom[[#This Row],[memory used]]</f>
        <v>183.2</v>
      </c>
      <c r="C245">
        <f>_babylon_bathroom[[#This Row],[ memory allocated]]</f>
        <v>200.02</v>
      </c>
      <c r="D245">
        <f t="shared" si="12"/>
        <v>91.590840915908402</v>
      </c>
      <c r="E245">
        <f t="shared" si="13"/>
        <v>16.820000000000022</v>
      </c>
      <c r="F245">
        <f>_three_bathroom[[#This Row],[memory used]]</f>
        <v>11.84</v>
      </c>
      <c r="G245">
        <f>_three_bathroom[[#This Row],[ memory allocated]]</f>
        <v>31.13</v>
      </c>
      <c r="H245">
        <f t="shared" si="14"/>
        <v>38.034050754898814</v>
      </c>
      <c r="I245">
        <f t="shared" si="15"/>
        <v>19.29</v>
      </c>
    </row>
    <row r="246" spans="1:9" x14ac:dyDescent="0.25">
      <c r="A246">
        <f>FPS!A246</f>
        <v>245</v>
      </c>
      <c r="B246">
        <f>_babylon_bathroom[[#This Row],[memory used]]</f>
        <v>183.72</v>
      </c>
      <c r="C246">
        <f>_babylon_bathroom[[#This Row],[ memory allocated]]</f>
        <v>200.02</v>
      </c>
      <c r="D246">
        <f t="shared" si="12"/>
        <v>91.850814918508135</v>
      </c>
      <c r="E246">
        <f t="shared" si="13"/>
        <v>16.300000000000011</v>
      </c>
      <c r="F246">
        <f>_three_bathroom[[#This Row],[memory used]]</f>
        <v>15.47</v>
      </c>
      <c r="G246">
        <f>_three_bathroom[[#This Row],[ memory allocated]]</f>
        <v>31.13</v>
      </c>
      <c r="H246">
        <f t="shared" si="14"/>
        <v>49.69482814005783</v>
      </c>
      <c r="I246">
        <f t="shared" si="15"/>
        <v>15.659999999999998</v>
      </c>
    </row>
    <row r="247" spans="1:9" x14ac:dyDescent="0.25">
      <c r="A247">
        <f>FPS!A247</f>
        <v>246</v>
      </c>
      <c r="B247">
        <f>_babylon_bathroom[[#This Row],[memory used]]</f>
        <v>184.03</v>
      </c>
      <c r="C247">
        <f>_babylon_bathroom[[#This Row],[ memory allocated]]</f>
        <v>200.02</v>
      </c>
      <c r="D247">
        <f t="shared" si="12"/>
        <v>92.005799420057983</v>
      </c>
      <c r="E247">
        <f t="shared" si="13"/>
        <v>15.990000000000009</v>
      </c>
      <c r="F247">
        <f>_three_bathroom[[#This Row],[memory used]]</f>
        <v>11.51</v>
      </c>
      <c r="G247">
        <f>_three_bathroom[[#This Row],[ memory allocated]]</f>
        <v>31.13</v>
      </c>
      <c r="H247">
        <f t="shared" si="14"/>
        <v>36.973980083520722</v>
      </c>
      <c r="I247">
        <f t="shared" si="15"/>
        <v>19.619999999999997</v>
      </c>
    </row>
    <row r="248" spans="1:9" x14ac:dyDescent="0.25">
      <c r="A248">
        <f>FPS!A248</f>
        <v>247</v>
      </c>
      <c r="B248">
        <f>_babylon_bathroom[[#This Row],[memory used]]</f>
        <v>184.56</v>
      </c>
      <c r="C248">
        <f>_babylon_bathroom[[#This Row],[ memory allocated]]</f>
        <v>200.02</v>
      </c>
      <c r="D248">
        <f t="shared" si="12"/>
        <v>92.270772922707721</v>
      </c>
      <c r="E248">
        <f t="shared" si="13"/>
        <v>15.460000000000008</v>
      </c>
      <c r="F248">
        <f>_three_bathroom[[#This Row],[memory used]]</f>
        <v>14.65</v>
      </c>
      <c r="G248">
        <f>_three_bathroom[[#This Row],[ memory allocated]]</f>
        <v>31.13</v>
      </c>
      <c r="H248">
        <f t="shared" si="14"/>
        <v>47.060713138451661</v>
      </c>
      <c r="I248">
        <f t="shared" si="15"/>
        <v>16.479999999999997</v>
      </c>
    </row>
    <row r="249" spans="1:9" x14ac:dyDescent="0.25">
      <c r="A249">
        <f>FPS!A249</f>
        <v>248</v>
      </c>
      <c r="B249">
        <f>_babylon_bathroom[[#This Row],[memory used]]</f>
        <v>185.57</v>
      </c>
      <c r="C249">
        <f>_babylon_bathroom[[#This Row],[ memory allocated]]</f>
        <v>200.02</v>
      </c>
      <c r="D249">
        <f t="shared" si="12"/>
        <v>92.775722427757216</v>
      </c>
      <c r="E249">
        <f t="shared" si="13"/>
        <v>14.450000000000017</v>
      </c>
      <c r="F249">
        <f>_three_bathroom[[#This Row],[memory used]]</f>
        <v>13.08</v>
      </c>
      <c r="G249">
        <f>_three_bathroom[[#This Row],[ memory allocated]]</f>
        <v>31.13</v>
      </c>
      <c r="H249">
        <f t="shared" si="14"/>
        <v>42.017346610986188</v>
      </c>
      <c r="I249">
        <f t="shared" si="15"/>
        <v>18.049999999999997</v>
      </c>
    </row>
    <row r="250" spans="1:9" x14ac:dyDescent="0.25">
      <c r="A250">
        <f>FPS!A250</f>
        <v>249</v>
      </c>
      <c r="B250">
        <f>_babylon_bathroom[[#This Row],[memory used]]</f>
        <v>186.06</v>
      </c>
      <c r="C250">
        <f>_babylon_bathroom[[#This Row],[ memory allocated]]</f>
        <v>200.02</v>
      </c>
      <c r="D250">
        <f t="shared" si="12"/>
        <v>93.020697930206978</v>
      </c>
      <c r="E250">
        <f t="shared" si="13"/>
        <v>13.960000000000008</v>
      </c>
      <c r="F250">
        <f>_three_bathroom[[#This Row],[memory used]]</f>
        <v>13.86</v>
      </c>
      <c r="G250">
        <f>_three_bathroom[[#This Row],[ memory allocated]]</f>
        <v>31.13</v>
      </c>
      <c r="H250">
        <f t="shared" si="14"/>
        <v>44.522968197879855</v>
      </c>
      <c r="I250">
        <f t="shared" si="15"/>
        <v>17.27</v>
      </c>
    </row>
    <row r="251" spans="1:9" x14ac:dyDescent="0.25">
      <c r="A251">
        <f>FPS!A251</f>
        <v>250</v>
      </c>
      <c r="B251">
        <f>_babylon_bathroom[[#This Row],[memory used]]</f>
        <v>186.44</v>
      </c>
      <c r="C251">
        <f>_babylon_bathroom[[#This Row],[ memory allocated]]</f>
        <v>200.02</v>
      </c>
      <c r="D251">
        <f t="shared" si="12"/>
        <v>93.210678932106788</v>
      </c>
      <c r="E251">
        <f t="shared" si="13"/>
        <v>13.580000000000013</v>
      </c>
      <c r="F251">
        <f>_three_bathroom[[#This Row],[memory used]]</f>
        <v>12.28</v>
      </c>
      <c r="G251">
        <f>_three_bathroom[[#This Row],[ memory allocated]]</f>
        <v>31.13</v>
      </c>
      <c r="H251">
        <f t="shared" si="14"/>
        <v>39.447478316736266</v>
      </c>
      <c r="I251">
        <f t="shared" si="15"/>
        <v>18.850000000000001</v>
      </c>
    </row>
    <row r="252" spans="1:9" x14ac:dyDescent="0.25">
      <c r="A252">
        <f>FPS!A252</f>
        <v>251</v>
      </c>
      <c r="B252">
        <f>_babylon_bathroom[[#This Row],[memory used]]</f>
        <v>186.89</v>
      </c>
      <c r="C252">
        <f>_babylon_bathroom[[#This Row],[ memory allocated]]</f>
        <v>200.02</v>
      </c>
      <c r="D252">
        <f t="shared" si="12"/>
        <v>93.435656434356545</v>
      </c>
      <c r="E252">
        <f t="shared" si="13"/>
        <v>13.130000000000024</v>
      </c>
      <c r="F252">
        <f>_three_bathroom[[#This Row],[memory used]]</f>
        <v>16.7</v>
      </c>
      <c r="G252">
        <f>_three_bathroom[[#This Row],[ memory allocated]]</f>
        <v>31.13</v>
      </c>
      <c r="H252">
        <f t="shared" si="14"/>
        <v>53.646000642467072</v>
      </c>
      <c r="I252">
        <f t="shared" si="15"/>
        <v>14.43</v>
      </c>
    </row>
    <row r="253" spans="1:9" x14ac:dyDescent="0.25">
      <c r="A253">
        <f>FPS!A253</f>
        <v>252</v>
      </c>
      <c r="B253">
        <f>_babylon_bathroom[[#This Row],[memory used]]</f>
        <v>187.25</v>
      </c>
      <c r="C253">
        <f>_babylon_bathroom[[#This Row],[ memory allocated]]</f>
        <v>200.02</v>
      </c>
      <c r="D253">
        <f t="shared" si="12"/>
        <v>93.615638436156374</v>
      </c>
      <c r="E253">
        <f t="shared" si="13"/>
        <v>12.77000000000001</v>
      </c>
      <c r="F253">
        <f>_three_bathroom[[#This Row],[memory used]]</f>
        <v>14.29</v>
      </c>
      <c r="G253">
        <f>_three_bathroom[[#This Row],[ memory allocated]]</f>
        <v>31.13</v>
      </c>
      <c r="H253">
        <f t="shared" si="14"/>
        <v>45.90427240603919</v>
      </c>
      <c r="I253">
        <f t="shared" si="15"/>
        <v>16.84</v>
      </c>
    </row>
    <row r="254" spans="1:9" x14ac:dyDescent="0.25">
      <c r="A254">
        <f>FPS!A254</f>
        <v>253</v>
      </c>
      <c r="B254">
        <f>_babylon_bathroom[[#This Row],[memory used]]</f>
        <v>187.74</v>
      </c>
      <c r="C254">
        <f>_babylon_bathroom[[#This Row],[ memory allocated]]</f>
        <v>200.02</v>
      </c>
      <c r="D254">
        <f t="shared" si="12"/>
        <v>93.860613938606136</v>
      </c>
      <c r="E254">
        <f t="shared" si="13"/>
        <v>12.280000000000001</v>
      </c>
      <c r="F254">
        <f>_three_bathroom[[#This Row],[memory used]]</f>
        <v>13.78</v>
      </c>
      <c r="G254">
        <f>_three_bathroom[[#This Row],[ memory allocated]]</f>
        <v>31.13</v>
      </c>
      <c r="H254">
        <f t="shared" si="14"/>
        <v>44.265981368454867</v>
      </c>
      <c r="I254">
        <f t="shared" si="15"/>
        <v>17.350000000000001</v>
      </c>
    </row>
    <row r="255" spans="1:9" x14ac:dyDescent="0.25">
      <c r="A255">
        <f>FPS!A255</f>
        <v>254</v>
      </c>
      <c r="B255">
        <f>_babylon_bathroom[[#This Row],[memory used]]</f>
        <v>188.12</v>
      </c>
      <c r="C255">
        <f>_babylon_bathroom[[#This Row],[ memory allocated]]</f>
        <v>200.02</v>
      </c>
      <c r="D255">
        <f t="shared" si="12"/>
        <v>94.050594940505945</v>
      </c>
      <c r="E255">
        <f t="shared" si="13"/>
        <v>11.900000000000006</v>
      </c>
      <c r="F255">
        <f>_three_bathroom[[#This Row],[memory used]]</f>
        <v>17.84</v>
      </c>
      <c r="G255">
        <f>_three_bathroom[[#This Row],[ memory allocated]]</f>
        <v>31.13</v>
      </c>
      <c r="H255">
        <f t="shared" si="14"/>
        <v>57.30806296177321</v>
      </c>
      <c r="I255">
        <f t="shared" si="15"/>
        <v>13.29</v>
      </c>
    </row>
    <row r="256" spans="1:9" x14ac:dyDescent="0.25">
      <c r="A256">
        <f>FPS!A256</f>
        <v>255</v>
      </c>
      <c r="B256">
        <f>_babylon_bathroom[[#This Row],[memory used]]</f>
        <v>182.2</v>
      </c>
      <c r="C256">
        <f>_babylon_bathroom[[#This Row],[ memory allocated]]</f>
        <v>200.02</v>
      </c>
      <c r="D256">
        <f t="shared" si="12"/>
        <v>91.090890910908897</v>
      </c>
      <c r="E256">
        <f t="shared" si="13"/>
        <v>17.820000000000022</v>
      </c>
      <c r="F256">
        <f>_three_bathroom[[#This Row],[memory used]]</f>
        <v>12.1</v>
      </c>
      <c r="G256">
        <f>_three_bathroom[[#This Row],[ memory allocated]]</f>
        <v>31.13</v>
      </c>
      <c r="H256">
        <f t="shared" si="14"/>
        <v>38.869257950530034</v>
      </c>
      <c r="I256">
        <f t="shared" si="15"/>
        <v>19.03</v>
      </c>
    </row>
    <row r="257" spans="1:9" x14ac:dyDescent="0.25">
      <c r="A257">
        <f>FPS!A257</f>
        <v>256</v>
      </c>
      <c r="B257">
        <f>_babylon_bathroom[[#This Row],[memory used]]</f>
        <v>182.5</v>
      </c>
      <c r="C257">
        <f>_babylon_bathroom[[#This Row],[ memory allocated]]</f>
        <v>200.02</v>
      </c>
      <c r="D257">
        <f t="shared" si="12"/>
        <v>91.240875912408754</v>
      </c>
      <c r="E257">
        <f t="shared" si="13"/>
        <v>17.52000000000001</v>
      </c>
      <c r="F257">
        <f>_three_bathroom[[#This Row],[memory used]]</f>
        <v>15.37</v>
      </c>
      <c r="G257">
        <f>_three_bathroom[[#This Row],[ memory allocated]]</f>
        <v>31.13</v>
      </c>
      <c r="H257">
        <f t="shared" si="14"/>
        <v>49.37359460327658</v>
      </c>
      <c r="I257">
        <f t="shared" si="15"/>
        <v>15.76</v>
      </c>
    </row>
    <row r="258" spans="1:9" x14ac:dyDescent="0.25">
      <c r="A258">
        <f>FPS!A258</f>
        <v>257</v>
      </c>
      <c r="B258">
        <f>_babylon_bathroom[[#This Row],[memory used]]</f>
        <v>182.98</v>
      </c>
      <c r="C258">
        <f>_babylon_bathroom[[#This Row],[ memory allocated]]</f>
        <v>200.02</v>
      </c>
      <c r="D258">
        <f t="shared" si="12"/>
        <v>91.480851914808511</v>
      </c>
      <c r="E258">
        <f t="shared" si="13"/>
        <v>17.04000000000002</v>
      </c>
      <c r="F258">
        <f>_three_bathroom[[#This Row],[memory used]]</f>
        <v>13.61</v>
      </c>
      <c r="G258">
        <f>_three_bathroom[[#This Row],[ memory allocated]]</f>
        <v>31.13</v>
      </c>
      <c r="H258">
        <f t="shared" si="14"/>
        <v>43.719884355926759</v>
      </c>
      <c r="I258">
        <f t="shared" si="15"/>
        <v>17.52</v>
      </c>
    </row>
    <row r="259" spans="1:9" x14ac:dyDescent="0.25">
      <c r="A259">
        <f>FPS!A259</f>
        <v>258</v>
      </c>
      <c r="B259">
        <f>_babylon_bathroom[[#This Row],[memory used]]</f>
        <v>183.37</v>
      </c>
      <c r="C259">
        <f>_babylon_bathroom[[#This Row],[ memory allocated]]</f>
        <v>200.02</v>
      </c>
      <c r="D259">
        <f t="shared" ref="D259:D299" si="16">B259/C259*100</f>
        <v>91.675832416758311</v>
      </c>
      <c r="E259">
        <f t="shared" ref="E259:E299" si="17">C259-B259</f>
        <v>16.650000000000006</v>
      </c>
      <c r="F259">
        <f>_three_bathroom[[#This Row],[memory used]]</f>
        <v>12.56</v>
      </c>
      <c r="G259">
        <f>_three_bathroom[[#This Row],[ memory allocated]]</f>
        <v>31.13</v>
      </c>
      <c r="H259">
        <f t="shared" ref="H259:H299" si="18">F259/G259*100</f>
        <v>40.34693221972374</v>
      </c>
      <c r="I259">
        <f t="shared" ref="I259:I299" si="19">G259-F259</f>
        <v>18.57</v>
      </c>
    </row>
    <row r="260" spans="1:9" x14ac:dyDescent="0.25">
      <c r="A260">
        <f>FPS!A260</f>
        <v>259</v>
      </c>
      <c r="B260">
        <f>_babylon_bathroom[[#This Row],[memory used]]</f>
        <v>183.86</v>
      </c>
      <c r="C260">
        <f>_babylon_bathroom[[#This Row],[ memory allocated]]</f>
        <v>200.02</v>
      </c>
      <c r="D260">
        <f t="shared" si="16"/>
        <v>91.920807919208087</v>
      </c>
      <c r="E260">
        <f t="shared" si="17"/>
        <v>16.159999999999997</v>
      </c>
      <c r="F260">
        <f>_three_bathroom[[#This Row],[memory used]]</f>
        <v>16.420000000000002</v>
      </c>
      <c r="G260">
        <f>_three_bathroom[[#This Row],[ memory allocated]]</f>
        <v>31.13</v>
      </c>
      <c r="H260">
        <f t="shared" si="18"/>
        <v>52.746546739479605</v>
      </c>
      <c r="I260">
        <f t="shared" si="19"/>
        <v>14.709999999999997</v>
      </c>
    </row>
    <row r="261" spans="1:9" x14ac:dyDescent="0.25">
      <c r="A261">
        <f>FPS!A261</f>
        <v>260</v>
      </c>
      <c r="B261">
        <f>_babylon_bathroom[[#This Row],[memory used]]</f>
        <v>184.2</v>
      </c>
      <c r="C261">
        <f>_babylon_bathroom[[#This Row],[ memory allocated]]</f>
        <v>200.02</v>
      </c>
      <c r="D261">
        <f t="shared" si="16"/>
        <v>92.090790920907892</v>
      </c>
      <c r="E261">
        <f t="shared" si="17"/>
        <v>15.820000000000022</v>
      </c>
      <c r="F261">
        <f>_three_bathroom[[#This Row],[memory used]]</f>
        <v>15.7</v>
      </c>
      <c r="G261">
        <f>_three_bathroom[[#This Row],[ memory allocated]]</f>
        <v>31.13</v>
      </c>
      <c r="H261">
        <f t="shared" si="18"/>
        <v>50.433665274654672</v>
      </c>
      <c r="I261">
        <f t="shared" si="19"/>
        <v>15.43</v>
      </c>
    </row>
    <row r="262" spans="1:9" x14ac:dyDescent="0.25">
      <c r="A262">
        <f>FPS!A262</f>
        <v>261</v>
      </c>
      <c r="B262">
        <f>_babylon_bathroom[[#This Row],[memory used]]</f>
        <v>184.65</v>
      </c>
      <c r="C262">
        <f>_babylon_bathroom[[#This Row],[ memory allocated]]</f>
        <v>200.02</v>
      </c>
      <c r="D262">
        <f t="shared" si="16"/>
        <v>92.315768423157678</v>
      </c>
      <c r="E262">
        <f t="shared" si="17"/>
        <v>15.370000000000005</v>
      </c>
      <c r="F262">
        <f>_three_bathroom[[#This Row],[memory used]]</f>
        <v>11.47</v>
      </c>
      <c r="G262">
        <f>_three_bathroom[[#This Row],[ memory allocated]]</f>
        <v>31.13</v>
      </c>
      <c r="H262">
        <f t="shared" si="18"/>
        <v>36.845486668808228</v>
      </c>
      <c r="I262">
        <f t="shared" si="19"/>
        <v>19.659999999999997</v>
      </c>
    </row>
    <row r="263" spans="1:9" x14ac:dyDescent="0.25">
      <c r="A263">
        <f>FPS!A263</f>
        <v>262</v>
      </c>
      <c r="B263">
        <f>_babylon_bathroom[[#This Row],[memory used]]</f>
        <v>185.08</v>
      </c>
      <c r="C263">
        <f>_babylon_bathroom[[#This Row],[ memory allocated]]</f>
        <v>200.02</v>
      </c>
      <c r="D263">
        <f t="shared" si="16"/>
        <v>92.530746925307469</v>
      </c>
      <c r="E263">
        <f t="shared" si="17"/>
        <v>14.939999999999998</v>
      </c>
      <c r="F263">
        <f>_three_bathroom[[#This Row],[memory used]]</f>
        <v>15.87</v>
      </c>
      <c r="G263">
        <f>_three_bathroom[[#This Row],[ memory allocated]]</f>
        <v>31.13</v>
      </c>
      <c r="H263">
        <f t="shared" si="18"/>
        <v>50.979762287182787</v>
      </c>
      <c r="I263">
        <f t="shared" si="19"/>
        <v>15.26</v>
      </c>
    </row>
    <row r="264" spans="1:9" x14ac:dyDescent="0.25">
      <c r="A264">
        <f>FPS!A264</f>
        <v>263</v>
      </c>
      <c r="B264">
        <f>_babylon_bathroom[[#This Row],[memory used]]</f>
        <v>185.54</v>
      </c>
      <c r="C264">
        <f>_babylon_bathroom[[#This Row],[ memory allocated]]</f>
        <v>200.02</v>
      </c>
      <c r="D264">
        <f t="shared" si="16"/>
        <v>92.760723927607231</v>
      </c>
      <c r="E264">
        <f t="shared" si="17"/>
        <v>14.480000000000018</v>
      </c>
      <c r="F264">
        <f>_three_bathroom[[#This Row],[memory used]]</f>
        <v>18.7</v>
      </c>
      <c r="G264">
        <f>_three_bathroom[[#This Row],[ memory allocated]]</f>
        <v>31.13</v>
      </c>
      <c r="H264">
        <f t="shared" si="18"/>
        <v>60.07067137809188</v>
      </c>
      <c r="I264">
        <f t="shared" si="19"/>
        <v>12.43</v>
      </c>
    </row>
    <row r="265" spans="1:9" x14ac:dyDescent="0.25">
      <c r="A265">
        <f>FPS!A265</f>
        <v>264</v>
      </c>
      <c r="B265">
        <f>_babylon_bathroom[[#This Row],[memory used]]</f>
        <v>185.92</v>
      </c>
      <c r="C265">
        <f>_babylon_bathroom[[#This Row],[ memory allocated]]</f>
        <v>200.02</v>
      </c>
      <c r="D265">
        <f t="shared" si="16"/>
        <v>92.950704929507026</v>
      </c>
      <c r="E265">
        <f t="shared" si="17"/>
        <v>14.100000000000023</v>
      </c>
      <c r="F265">
        <f>_three_bathroom[[#This Row],[memory used]]</f>
        <v>10.51</v>
      </c>
      <c r="G265">
        <f>_three_bathroom[[#This Row],[ memory allocated]]</f>
        <v>31.13</v>
      </c>
      <c r="H265">
        <f t="shared" si="18"/>
        <v>33.761644715708321</v>
      </c>
      <c r="I265">
        <f t="shared" si="19"/>
        <v>20.619999999999997</v>
      </c>
    </row>
    <row r="266" spans="1:9" x14ac:dyDescent="0.25">
      <c r="A266">
        <f>FPS!A266</f>
        <v>265</v>
      </c>
      <c r="B266">
        <f>_babylon_bathroom[[#This Row],[memory used]]</f>
        <v>186.41</v>
      </c>
      <c r="C266">
        <f>_babylon_bathroom[[#This Row],[ memory allocated]]</f>
        <v>200.02</v>
      </c>
      <c r="D266">
        <f t="shared" si="16"/>
        <v>93.195680431956802</v>
      </c>
      <c r="E266">
        <f t="shared" si="17"/>
        <v>13.610000000000014</v>
      </c>
      <c r="F266">
        <f>_three_bathroom[[#This Row],[memory used]]</f>
        <v>15.17</v>
      </c>
      <c r="G266">
        <f>_three_bathroom[[#This Row],[ memory allocated]]</f>
        <v>31.13</v>
      </c>
      <c r="H266">
        <f t="shared" si="18"/>
        <v>48.731127529714101</v>
      </c>
      <c r="I266">
        <f t="shared" si="19"/>
        <v>15.959999999999999</v>
      </c>
    </row>
    <row r="267" spans="1:9" x14ac:dyDescent="0.25">
      <c r="A267">
        <f>FPS!A267</f>
        <v>266</v>
      </c>
      <c r="B267">
        <f>_babylon_bathroom[[#This Row],[memory used]]</f>
        <v>186.62</v>
      </c>
      <c r="C267">
        <f>_babylon_bathroom[[#This Row],[ memory allocated]]</f>
        <v>200.02</v>
      </c>
      <c r="D267">
        <f t="shared" si="16"/>
        <v>93.300669933006702</v>
      </c>
      <c r="E267">
        <f t="shared" si="17"/>
        <v>13.400000000000006</v>
      </c>
      <c r="F267">
        <f>_three_bathroom[[#This Row],[memory used]]</f>
        <v>19.52</v>
      </c>
      <c r="G267">
        <f>_three_bathroom[[#This Row],[ memory allocated]]</f>
        <v>31.13</v>
      </c>
      <c r="H267">
        <f t="shared" si="18"/>
        <v>62.704786379698042</v>
      </c>
      <c r="I267">
        <f t="shared" si="19"/>
        <v>11.61</v>
      </c>
    </row>
    <row r="268" spans="1:9" x14ac:dyDescent="0.25">
      <c r="A268">
        <f>FPS!A268</f>
        <v>267</v>
      </c>
      <c r="B268">
        <f>_babylon_bathroom[[#This Row],[memory used]]</f>
        <v>182.01</v>
      </c>
      <c r="C268">
        <f>_babylon_bathroom[[#This Row],[ memory allocated]]</f>
        <v>200.02</v>
      </c>
      <c r="D268">
        <f t="shared" si="16"/>
        <v>90.995900409958992</v>
      </c>
      <c r="E268">
        <f t="shared" si="17"/>
        <v>18.010000000000019</v>
      </c>
      <c r="F268">
        <f>_three_bathroom[[#This Row],[memory used]]</f>
        <v>13.07</v>
      </c>
      <c r="G268">
        <f>_three_bathroom[[#This Row],[ memory allocated]]</f>
        <v>31.13</v>
      </c>
      <c r="H268">
        <f t="shared" si="18"/>
        <v>41.985223257308064</v>
      </c>
      <c r="I268">
        <f t="shared" si="19"/>
        <v>18.059999999999999</v>
      </c>
    </row>
    <row r="269" spans="1:9" x14ac:dyDescent="0.25">
      <c r="A269">
        <f>FPS!A269</f>
        <v>268</v>
      </c>
      <c r="B269">
        <f>_babylon_bathroom[[#This Row],[memory used]]</f>
        <v>182.38</v>
      </c>
      <c r="C269">
        <f>_babylon_bathroom[[#This Row],[ memory allocated]]</f>
        <v>200.02</v>
      </c>
      <c r="D269">
        <f t="shared" si="16"/>
        <v>91.180881911808811</v>
      </c>
      <c r="E269">
        <f t="shared" si="17"/>
        <v>17.640000000000015</v>
      </c>
      <c r="F269">
        <f>_three_bathroom[[#This Row],[memory used]]</f>
        <v>16.96</v>
      </c>
      <c r="G269">
        <f>_three_bathroom[[#This Row],[ memory allocated]]</f>
        <v>31.13</v>
      </c>
      <c r="H269">
        <f t="shared" si="18"/>
        <v>54.4812078380983</v>
      </c>
      <c r="I269">
        <f t="shared" si="19"/>
        <v>14.169999999999998</v>
      </c>
    </row>
    <row r="270" spans="1:9" x14ac:dyDescent="0.25">
      <c r="A270">
        <f>FPS!A270</f>
        <v>269</v>
      </c>
      <c r="B270">
        <f>_babylon_bathroom[[#This Row],[memory used]]</f>
        <v>182.87</v>
      </c>
      <c r="C270">
        <f>_babylon_bathroom[[#This Row],[ memory allocated]]</f>
        <v>200.02</v>
      </c>
      <c r="D270">
        <f t="shared" si="16"/>
        <v>91.425857414258573</v>
      </c>
      <c r="E270">
        <f t="shared" si="17"/>
        <v>17.150000000000006</v>
      </c>
      <c r="F270">
        <f>_three_bathroom[[#This Row],[memory used]]</f>
        <v>16.559999999999999</v>
      </c>
      <c r="G270">
        <f>_three_bathroom[[#This Row],[ memory allocated]]</f>
        <v>31.13</v>
      </c>
      <c r="H270">
        <f t="shared" si="18"/>
        <v>53.196273690973342</v>
      </c>
      <c r="I270">
        <f t="shared" si="19"/>
        <v>14.57</v>
      </c>
    </row>
    <row r="271" spans="1:9" x14ac:dyDescent="0.25">
      <c r="A271">
        <f>FPS!A271</f>
        <v>270</v>
      </c>
      <c r="B271">
        <f>_babylon_bathroom[[#This Row],[memory used]]</f>
        <v>183.26</v>
      </c>
      <c r="C271">
        <f>_babylon_bathroom[[#This Row],[ memory allocated]]</f>
        <v>200.02</v>
      </c>
      <c r="D271">
        <f t="shared" si="16"/>
        <v>91.620837916208373</v>
      </c>
      <c r="E271">
        <f t="shared" si="17"/>
        <v>16.760000000000019</v>
      </c>
      <c r="F271">
        <f>_three_bathroom[[#This Row],[memory used]]</f>
        <v>14.62</v>
      </c>
      <c r="G271">
        <f>_three_bathroom[[#This Row],[ memory allocated]]</f>
        <v>31.13</v>
      </c>
      <c r="H271">
        <f t="shared" si="18"/>
        <v>46.964343077417283</v>
      </c>
      <c r="I271">
        <f t="shared" si="19"/>
        <v>16.509999999999998</v>
      </c>
    </row>
    <row r="272" spans="1:9" x14ac:dyDescent="0.25">
      <c r="A272">
        <f>FPS!A272</f>
        <v>271</v>
      </c>
      <c r="B272">
        <f>_babylon_bathroom[[#This Row],[memory used]]</f>
        <v>183.74</v>
      </c>
      <c r="C272">
        <f>_babylon_bathroom[[#This Row],[ memory allocated]]</f>
        <v>200.02</v>
      </c>
      <c r="D272">
        <f t="shared" si="16"/>
        <v>91.860813918608144</v>
      </c>
      <c r="E272">
        <f t="shared" si="17"/>
        <v>16.28</v>
      </c>
      <c r="F272">
        <f>_three_bathroom[[#This Row],[memory used]]</f>
        <v>12.88</v>
      </c>
      <c r="G272">
        <f>_three_bathroom[[#This Row],[ memory allocated]]</f>
        <v>31.13</v>
      </c>
      <c r="H272">
        <f t="shared" si="18"/>
        <v>41.374879537423709</v>
      </c>
      <c r="I272">
        <f t="shared" si="19"/>
        <v>18.25</v>
      </c>
    </row>
    <row r="273" spans="1:9" x14ac:dyDescent="0.25">
      <c r="A273">
        <f>FPS!A273</f>
        <v>272</v>
      </c>
      <c r="B273">
        <f>_babylon_bathroom[[#This Row],[memory used]]</f>
        <v>184.1</v>
      </c>
      <c r="C273">
        <f>_babylon_bathroom[[#This Row],[ memory allocated]]</f>
        <v>200.02</v>
      </c>
      <c r="D273">
        <f t="shared" si="16"/>
        <v>92.040795920407945</v>
      </c>
      <c r="E273">
        <f t="shared" si="17"/>
        <v>15.920000000000016</v>
      </c>
      <c r="F273">
        <f>_three_bathroom[[#This Row],[memory used]]</f>
        <v>17.38</v>
      </c>
      <c r="G273">
        <f>_three_bathroom[[#This Row],[ memory allocated]]</f>
        <v>31.13</v>
      </c>
      <c r="H273">
        <f t="shared" si="18"/>
        <v>55.830388692579504</v>
      </c>
      <c r="I273">
        <f t="shared" si="19"/>
        <v>13.75</v>
      </c>
    </row>
    <row r="274" spans="1:9" x14ac:dyDescent="0.25">
      <c r="A274">
        <f>FPS!A274</f>
        <v>273</v>
      </c>
      <c r="B274">
        <f>_babylon_bathroom[[#This Row],[memory used]]</f>
        <v>184.61</v>
      </c>
      <c r="C274">
        <f>_babylon_bathroom[[#This Row],[ memory allocated]]</f>
        <v>200.02</v>
      </c>
      <c r="D274">
        <f t="shared" si="16"/>
        <v>92.295770422957702</v>
      </c>
      <c r="E274">
        <f t="shared" si="17"/>
        <v>15.409999999999997</v>
      </c>
      <c r="F274">
        <f>_three_bathroom[[#This Row],[memory used]]</f>
        <v>14.46</v>
      </c>
      <c r="G274">
        <f>_three_bathroom[[#This Row],[ memory allocated]]</f>
        <v>31.13</v>
      </c>
      <c r="H274">
        <f t="shared" si="18"/>
        <v>46.450369418567298</v>
      </c>
      <c r="I274">
        <f t="shared" si="19"/>
        <v>16.669999999999998</v>
      </c>
    </row>
    <row r="275" spans="1:9" x14ac:dyDescent="0.25">
      <c r="A275">
        <f>FPS!A275</f>
        <v>274</v>
      </c>
      <c r="B275">
        <f>_babylon_bathroom[[#This Row],[memory used]]</f>
        <v>184.89</v>
      </c>
      <c r="C275">
        <f>_babylon_bathroom[[#This Row],[ memory allocated]]</f>
        <v>200.02</v>
      </c>
      <c r="D275">
        <f t="shared" si="16"/>
        <v>92.43575642435755</v>
      </c>
      <c r="E275">
        <f t="shared" si="17"/>
        <v>15.130000000000024</v>
      </c>
      <c r="F275">
        <f>_three_bathroom[[#This Row],[memory used]]</f>
        <v>13.32</v>
      </c>
      <c r="G275">
        <f>_three_bathroom[[#This Row],[ memory allocated]]</f>
        <v>31.13</v>
      </c>
      <c r="H275">
        <f t="shared" si="18"/>
        <v>42.788307099261161</v>
      </c>
      <c r="I275">
        <f t="shared" si="19"/>
        <v>17.809999999999999</v>
      </c>
    </row>
    <row r="276" spans="1:9" x14ac:dyDescent="0.25">
      <c r="A276">
        <f>FPS!A276</f>
        <v>275</v>
      </c>
      <c r="B276">
        <f>_babylon_bathroom[[#This Row],[memory used]]</f>
        <v>185.35</v>
      </c>
      <c r="C276">
        <f>_babylon_bathroom[[#This Row],[ memory allocated]]</f>
        <v>200.02</v>
      </c>
      <c r="D276">
        <f t="shared" si="16"/>
        <v>92.665733426657326</v>
      </c>
      <c r="E276">
        <f t="shared" si="17"/>
        <v>14.670000000000016</v>
      </c>
      <c r="F276">
        <f>_three_bathroom[[#This Row],[memory used]]</f>
        <v>16.61</v>
      </c>
      <c r="G276">
        <f>_three_bathroom[[#This Row],[ memory allocated]]</f>
        <v>31.13</v>
      </c>
      <c r="H276">
        <f t="shared" si="18"/>
        <v>53.35689045936396</v>
      </c>
      <c r="I276">
        <f t="shared" si="19"/>
        <v>14.52</v>
      </c>
    </row>
    <row r="277" spans="1:9" x14ac:dyDescent="0.25">
      <c r="A277">
        <f>FPS!A277</f>
        <v>276</v>
      </c>
      <c r="B277">
        <f>_babylon_bathroom[[#This Row],[memory used]]</f>
        <v>185.57</v>
      </c>
      <c r="C277">
        <f>_babylon_bathroom[[#This Row],[ memory allocated]]</f>
        <v>200.02</v>
      </c>
      <c r="D277">
        <f t="shared" si="16"/>
        <v>92.775722427757216</v>
      </c>
      <c r="E277">
        <f t="shared" si="17"/>
        <v>14.450000000000017</v>
      </c>
      <c r="F277">
        <f>_three_bathroom[[#This Row],[memory used]]</f>
        <v>15.33</v>
      </c>
      <c r="G277">
        <f>_three_bathroom[[#This Row],[ memory allocated]]</f>
        <v>31.13</v>
      </c>
      <c r="H277">
        <f t="shared" si="18"/>
        <v>49.245101188564092</v>
      </c>
      <c r="I277">
        <f t="shared" si="19"/>
        <v>15.799999999999999</v>
      </c>
    </row>
    <row r="278" spans="1:9" x14ac:dyDescent="0.25">
      <c r="A278">
        <f>FPS!A278</f>
        <v>277</v>
      </c>
      <c r="B278">
        <f>_babylon_bathroom[[#This Row],[memory used]]</f>
        <v>186.07</v>
      </c>
      <c r="C278">
        <f>_babylon_bathroom[[#This Row],[ memory allocated]]</f>
        <v>200.02</v>
      </c>
      <c r="D278">
        <f t="shared" si="16"/>
        <v>93.025697430256969</v>
      </c>
      <c r="E278">
        <f t="shared" si="17"/>
        <v>13.950000000000017</v>
      </c>
      <c r="F278">
        <f>_three_bathroom[[#This Row],[memory used]]</f>
        <v>18.41</v>
      </c>
      <c r="G278">
        <f>_three_bathroom[[#This Row],[ memory allocated]]</f>
        <v>31.13</v>
      </c>
      <c r="H278">
        <f t="shared" si="18"/>
        <v>59.139094121426282</v>
      </c>
      <c r="I278">
        <f t="shared" si="19"/>
        <v>12.719999999999999</v>
      </c>
    </row>
    <row r="279" spans="1:9" x14ac:dyDescent="0.25">
      <c r="A279">
        <f>FPS!A279</f>
        <v>278</v>
      </c>
      <c r="B279">
        <f>_babylon_bathroom[[#This Row],[memory used]]</f>
        <v>186.43</v>
      </c>
      <c r="C279">
        <f>_babylon_bathroom[[#This Row],[ memory allocated]]</f>
        <v>200.02</v>
      </c>
      <c r="D279">
        <f t="shared" si="16"/>
        <v>93.205679432056797</v>
      </c>
      <c r="E279">
        <f t="shared" si="17"/>
        <v>13.590000000000003</v>
      </c>
      <c r="F279">
        <f>_three_bathroom[[#This Row],[memory used]]</f>
        <v>10.32</v>
      </c>
      <c r="G279">
        <f>_three_bathroom[[#This Row],[ memory allocated]]</f>
        <v>31.13</v>
      </c>
      <c r="H279">
        <f t="shared" si="18"/>
        <v>33.151300995823966</v>
      </c>
      <c r="I279">
        <f t="shared" si="19"/>
        <v>20.81</v>
      </c>
    </row>
    <row r="280" spans="1:9" x14ac:dyDescent="0.25">
      <c r="A280">
        <f>FPS!A280</f>
        <v>279</v>
      </c>
      <c r="B280">
        <f>_babylon_bathroom[[#This Row],[memory used]]</f>
        <v>186.87</v>
      </c>
      <c r="C280">
        <f>_babylon_bathroom[[#This Row],[ memory allocated]]</f>
        <v>200.02</v>
      </c>
      <c r="D280">
        <f t="shared" si="16"/>
        <v>93.425657434256564</v>
      </c>
      <c r="E280">
        <f t="shared" si="17"/>
        <v>13.150000000000006</v>
      </c>
      <c r="F280">
        <f>_three_bathroom[[#This Row],[memory used]]</f>
        <v>14.21</v>
      </c>
      <c r="G280">
        <f>_three_bathroom[[#This Row],[ memory allocated]]</f>
        <v>31.13</v>
      </c>
      <c r="H280">
        <f t="shared" si="18"/>
        <v>45.647285576614202</v>
      </c>
      <c r="I280">
        <f t="shared" si="19"/>
        <v>16.919999999999998</v>
      </c>
    </row>
    <row r="281" spans="1:9" x14ac:dyDescent="0.25">
      <c r="A281">
        <f>FPS!A281</f>
        <v>280</v>
      </c>
      <c r="B281">
        <f>_babylon_bathroom[[#This Row],[memory used]]</f>
        <v>187.21</v>
      </c>
      <c r="C281">
        <f>_babylon_bathroom[[#This Row],[ memory allocated]]</f>
        <v>200.02</v>
      </c>
      <c r="D281">
        <f t="shared" si="16"/>
        <v>93.595640435956412</v>
      </c>
      <c r="E281">
        <f t="shared" si="17"/>
        <v>12.810000000000002</v>
      </c>
      <c r="F281">
        <f>_three_bathroom[[#This Row],[memory used]]</f>
        <v>18.57</v>
      </c>
      <c r="G281">
        <f>_three_bathroom[[#This Row],[ memory allocated]]</f>
        <v>31.13</v>
      </c>
      <c r="H281">
        <f t="shared" si="18"/>
        <v>59.65306778027626</v>
      </c>
      <c r="I281">
        <f t="shared" si="19"/>
        <v>12.559999999999999</v>
      </c>
    </row>
    <row r="282" spans="1:9" x14ac:dyDescent="0.25">
      <c r="A282">
        <f>FPS!A282</f>
        <v>281</v>
      </c>
      <c r="B282">
        <f>_babylon_bathroom[[#This Row],[memory used]]</f>
        <v>187.72</v>
      </c>
      <c r="C282">
        <f>_babylon_bathroom[[#This Row],[ memory allocated]]</f>
        <v>200.02</v>
      </c>
      <c r="D282">
        <f t="shared" si="16"/>
        <v>93.850614938506155</v>
      </c>
      <c r="E282">
        <f t="shared" si="17"/>
        <v>12.300000000000011</v>
      </c>
      <c r="F282">
        <f>_three_bathroom[[#This Row],[memory used]]</f>
        <v>10.32</v>
      </c>
      <c r="G282">
        <f>_three_bathroom[[#This Row],[ memory allocated]]</f>
        <v>31.13</v>
      </c>
      <c r="H282">
        <f t="shared" si="18"/>
        <v>33.151300995823966</v>
      </c>
      <c r="I282">
        <f t="shared" si="19"/>
        <v>20.81</v>
      </c>
    </row>
    <row r="283" spans="1:9" x14ac:dyDescent="0.25">
      <c r="A283">
        <f>FPS!A283</f>
        <v>282</v>
      </c>
      <c r="B283">
        <f>_babylon_bathroom[[#This Row],[memory used]]</f>
        <v>188.14</v>
      </c>
      <c r="C283">
        <f>_babylon_bathroom[[#This Row],[ memory allocated]]</f>
        <v>200.02</v>
      </c>
      <c r="D283">
        <f t="shared" si="16"/>
        <v>94.060593940605926</v>
      </c>
      <c r="E283">
        <f t="shared" si="17"/>
        <v>11.880000000000024</v>
      </c>
      <c r="F283">
        <f>_three_bathroom[[#This Row],[memory used]]</f>
        <v>13.87</v>
      </c>
      <c r="G283">
        <f>_three_bathroom[[#This Row],[ memory allocated]]</f>
        <v>31.13</v>
      </c>
      <c r="H283">
        <f t="shared" si="18"/>
        <v>44.555091551557979</v>
      </c>
      <c r="I283">
        <f t="shared" si="19"/>
        <v>17.259999999999998</v>
      </c>
    </row>
    <row r="284" spans="1:9" x14ac:dyDescent="0.25">
      <c r="A284">
        <f>FPS!A284</f>
        <v>283</v>
      </c>
      <c r="B284">
        <f>_babylon_bathroom[[#This Row],[memory used]]</f>
        <v>182.27</v>
      </c>
      <c r="C284">
        <f>_babylon_bathroom[[#This Row],[ memory allocated]]</f>
        <v>200.02</v>
      </c>
      <c r="D284">
        <f t="shared" si="16"/>
        <v>91.125887411258873</v>
      </c>
      <c r="E284">
        <f t="shared" si="17"/>
        <v>17.75</v>
      </c>
      <c r="F284">
        <f>_three_bathroom[[#This Row],[memory used]]</f>
        <v>13.44</v>
      </c>
      <c r="G284">
        <f>_three_bathroom[[#This Row],[ memory allocated]]</f>
        <v>31.13</v>
      </c>
      <c r="H284">
        <f t="shared" si="18"/>
        <v>43.173787343398651</v>
      </c>
      <c r="I284">
        <f t="shared" si="19"/>
        <v>17.689999999999998</v>
      </c>
    </row>
    <row r="285" spans="1:9" x14ac:dyDescent="0.25">
      <c r="A285">
        <f>FPS!A285</f>
        <v>284</v>
      </c>
      <c r="B285">
        <f>_babylon_bathroom[[#This Row],[memory used]]</f>
        <v>182.7</v>
      </c>
      <c r="C285">
        <f>_babylon_bathroom[[#This Row],[ memory allocated]]</f>
        <v>200.02</v>
      </c>
      <c r="D285">
        <f t="shared" si="16"/>
        <v>91.340865913408649</v>
      </c>
      <c r="E285">
        <f t="shared" si="17"/>
        <v>17.320000000000022</v>
      </c>
      <c r="F285">
        <f>_three_bathroom[[#This Row],[memory used]]</f>
        <v>11.73</v>
      </c>
      <c r="G285">
        <f>_three_bathroom[[#This Row],[ memory allocated]]</f>
        <v>31.13</v>
      </c>
      <c r="H285">
        <f t="shared" si="18"/>
        <v>37.680693864439455</v>
      </c>
      <c r="I285">
        <f t="shared" si="19"/>
        <v>19.399999999999999</v>
      </c>
    </row>
    <row r="286" spans="1:9" x14ac:dyDescent="0.25">
      <c r="A286">
        <f>FPS!A286</f>
        <v>285</v>
      </c>
      <c r="B286">
        <f>_babylon_bathroom[[#This Row],[memory used]]</f>
        <v>184.39</v>
      </c>
      <c r="C286">
        <f>_babylon_bathroom[[#This Row],[ memory allocated]]</f>
        <v>200.02</v>
      </c>
      <c r="D286">
        <f t="shared" si="16"/>
        <v>92.185781421857797</v>
      </c>
      <c r="E286">
        <f t="shared" si="17"/>
        <v>15.630000000000024</v>
      </c>
      <c r="F286">
        <f>_three_bathroom[[#This Row],[memory used]]</f>
        <v>16.7</v>
      </c>
      <c r="G286">
        <f>_three_bathroom[[#This Row],[ memory allocated]]</f>
        <v>31.13</v>
      </c>
      <c r="H286">
        <f t="shared" si="18"/>
        <v>53.646000642467072</v>
      </c>
      <c r="I286">
        <f t="shared" si="19"/>
        <v>14.43</v>
      </c>
    </row>
    <row r="287" spans="1:9" x14ac:dyDescent="0.25">
      <c r="A287">
        <f>FPS!A287</f>
        <v>286</v>
      </c>
      <c r="B287">
        <f>_babylon_bathroom[[#This Row],[memory used]]</f>
        <v>184.69</v>
      </c>
      <c r="C287">
        <f>_babylon_bathroom[[#This Row],[ memory allocated]]</f>
        <v>200.02</v>
      </c>
      <c r="D287">
        <f t="shared" si="16"/>
        <v>92.335766423357654</v>
      </c>
      <c r="E287">
        <f t="shared" si="17"/>
        <v>15.330000000000013</v>
      </c>
      <c r="F287">
        <f>_three_bathroom[[#This Row],[memory used]]</f>
        <v>17.02</v>
      </c>
      <c r="G287">
        <f>_three_bathroom[[#This Row],[ memory allocated]]</f>
        <v>31.13</v>
      </c>
      <c r="H287">
        <f t="shared" si="18"/>
        <v>54.673947960167048</v>
      </c>
      <c r="I287">
        <f t="shared" si="19"/>
        <v>14.11</v>
      </c>
    </row>
    <row r="288" spans="1:9" x14ac:dyDescent="0.25">
      <c r="A288">
        <f>FPS!A288</f>
        <v>287</v>
      </c>
      <c r="B288">
        <f>_babylon_bathroom[[#This Row],[memory used]]</f>
        <v>185.17</v>
      </c>
      <c r="C288">
        <f>_babylon_bathroom[[#This Row],[ memory allocated]]</f>
        <v>200.02</v>
      </c>
      <c r="D288">
        <f t="shared" si="16"/>
        <v>92.575742425757412</v>
      </c>
      <c r="E288">
        <f t="shared" si="17"/>
        <v>14.850000000000023</v>
      </c>
      <c r="F288">
        <f>_three_bathroom[[#This Row],[memory used]]</f>
        <v>12</v>
      </c>
      <c r="G288">
        <f>_three_bathroom[[#This Row],[ memory allocated]]</f>
        <v>31.13</v>
      </c>
      <c r="H288">
        <f t="shared" si="18"/>
        <v>38.548024413748799</v>
      </c>
      <c r="I288">
        <f t="shared" si="19"/>
        <v>19.13</v>
      </c>
    </row>
    <row r="289" spans="1:9" x14ac:dyDescent="0.25">
      <c r="A289">
        <f>FPS!A289</f>
        <v>288</v>
      </c>
      <c r="B289">
        <f>_babylon_bathroom[[#This Row],[memory used]]</f>
        <v>185.52</v>
      </c>
      <c r="C289">
        <f>_babylon_bathroom[[#This Row],[ memory allocated]]</f>
        <v>200.02</v>
      </c>
      <c r="D289">
        <f t="shared" si="16"/>
        <v>92.75072492750725</v>
      </c>
      <c r="E289">
        <f t="shared" si="17"/>
        <v>14.5</v>
      </c>
      <c r="F289">
        <f>_three_bathroom[[#This Row],[memory used]]</f>
        <v>13.12</v>
      </c>
      <c r="G289">
        <f>_three_bathroom[[#This Row],[ memory allocated]]</f>
        <v>31.13</v>
      </c>
      <c r="H289">
        <f t="shared" si="18"/>
        <v>42.145840025698682</v>
      </c>
      <c r="I289">
        <f t="shared" si="19"/>
        <v>18.009999999999998</v>
      </c>
    </row>
    <row r="290" spans="1:9" x14ac:dyDescent="0.25">
      <c r="A290">
        <f>FPS!A290</f>
        <v>289</v>
      </c>
      <c r="B290">
        <f>_babylon_bathroom[[#This Row],[memory used]]</f>
        <v>186.02</v>
      </c>
      <c r="C290">
        <f>_babylon_bathroom[[#This Row],[ memory allocated]]</f>
        <v>200.02</v>
      </c>
      <c r="D290">
        <f t="shared" si="16"/>
        <v>93.000699930007002</v>
      </c>
      <c r="E290">
        <f t="shared" si="17"/>
        <v>14</v>
      </c>
      <c r="F290">
        <f>_three_bathroom[[#This Row],[memory used]]</f>
        <v>14.14</v>
      </c>
      <c r="G290">
        <f>_three_bathroom[[#This Row],[ memory allocated]]</f>
        <v>31.13</v>
      </c>
      <c r="H290">
        <f t="shared" si="18"/>
        <v>45.42242210086733</v>
      </c>
      <c r="I290">
        <f t="shared" si="19"/>
        <v>16.989999999999998</v>
      </c>
    </row>
    <row r="291" spans="1:9" x14ac:dyDescent="0.25">
      <c r="A291">
        <f>FPS!A291</f>
        <v>290</v>
      </c>
      <c r="B291">
        <f>_babylon_bathroom[[#This Row],[memory used]]</f>
        <v>186.41</v>
      </c>
      <c r="C291">
        <f>_babylon_bathroom[[#This Row],[ memory allocated]]</f>
        <v>200.02</v>
      </c>
      <c r="D291">
        <f t="shared" si="16"/>
        <v>93.195680431956802</v>
      </c>
      <c r="E291">
        <f t="shared" si="17"/>
        <v>13.610000000000014</v>
      </c>
      <c r="F291">
        <f>_three_bathroom[[#This Row],[memory used]]</f>
        <v>9.92</v>
      </c>
      <c r="G291">
        <f>_three_bathroom[[#This Row],[ memory allocated]]</f>
        <v>31.13</v>
      </c>
      <c r="H291">
        <f t="shared" si="18"/>
        <v>31.866366848699005</v>
      </c>
      <c r="I291">
        <f t="shared" si="19"/>
        <v>21.21</v>
      </c>
    </row>
    <row r="292" spans="1:9" x14ac:dyDescent="0.25">
      <c r="A292">
        <f>FPS!A292</f>
        <v>291</v>
      </c>
      <c r="B292">
        <f>_babylon_bathroom[[#This Row],[memory used]]</f>
        <v>186.93</v>
      </c>
      <c r="C292">
        <f>_babylon_bathroom[[#This Row],[ memory allocated]]</f>
        <v>200.02</v>
      </c>
      <c r="D292">
        <f t="shared" si="16"/>
        <v>93.45565443455655</v>
      </c>
      <c r="E292">
        <f t="shared" si="17"/>
        <v>13.090000000000003</v>
      </c>
      <c r="F292">
        <f>_three_bathroom[[#This Row],[memory used]]</f>
        <v>14.04</v>
      </c>
      <c r="G292">
        <f>_three_bathroom[[#This Row],[ memory allocated]]</f>
        <v>31.13</v>
      </c>
      <c r="H292">
        <f t="shared" si="18"/>
        <v>45.101188564086087</v>
      </c>
      <c r="I292">
        <f t="shared" si="19"/>
        <v>17.09</v>
      </c>
    </row>
    <row r="293" spans="1:9" x14ac:dyDescent="0.25">
      <c r="A293">
        <f>FPS!A293</f>
        <v>292</v>
      </c>
      <c r="B293">
        <f>_babylon_bathroom[[#This Row],[memory used]]</f>
        <v>187.3</v>
      </c>
      <c r="C293">
        <f>_babylon_bathroom[[#This Row],[ memory allocated]]</f>
        <v>200.02</v>
      </c>
      <c r="D293">
        <f t="shared" si="16"/>
        <v>93.640635936406355</v>
      </c>
      <c r="E293">
        <f t="shared" si="17"/>
        <v>12.719999999999999</v>
      </c>
      <c r="F293">
        <f>_three_bathroom[[#This Row],[memory used]]</f>
        <v>18.97</v>
      </c>
      <c r="G293">
        <f>_three_bathroom[[#This Row],[ memory allocated]]</f>
        <v>31.13</v>
      </c>
      <c r="H293">
        <f t="shared" si="18"/>
        <v>60.938001927401217</v>
      </c>
      <c r="I293">
        <f t="shared" si="19"/>
        <v>12.16</v>
      </c>
    </row>
    <row r="294" spans="1:9" x14ac:dyDescent="0.25">
      <c r="A294">
        <f>FPS!A294</f>
        <v>293</v>
      </c>
      <c r="B294">
        <f>_babylon_bathroom[[#This Row],[memory used]]</f>
        <v>187.75</v>
      </c>
      <c r="C294">
        <f>_babylon_bathroom[[#This Row],[ memory allocated]]</f>
        <v>200.02</v>
      </c>
      <c r="D294">
        <f t="shared" si="16"/>
        <v>93.865613438656126</v>
      </c>
      <c r="E294">
        <f t="shared" si="17"/>
        <v>12.27000000000001</v>
      </c>
      <c r="F294">
        <f>_three_bathroom[[#This Row],[memory used]]</f>
        <v>10.27</v>
      </c>
      <c r="G294">
        <f>_three_bathroom[[#This Row],[ memory allocated]]</f>
        <v>31.13</v>
      </c>
      <c r="H294">
        <f t="shared" si="18"/>
        <v>32.990684227433341</v>
      </c>
      <c r="I294">
        <f t="shared" si="19"/>
        <v>20.86</v>
      </c>
    </row>
    <row r="295" spans="1:9" x14ac:dyDescent="0.25">
      <c r="A295">
        <f>FPS!A295</f>
        <v>294</v>
      </c>
      <c r="B295">
        <f>_babylon_bathroom[[#This Row],[memory used]]</f>
        <v>188.13</v>
      </c>
      <c r="C295">
        <f>_babylon_bathroom[[#This Row],[ memory allocated]]</f>
        <v>200.02</v>
      </c>
      <c r="D295">
        <f t="shared" si="16"/>
        <v>94.055594440555936</v>
      </c>
      <c r="E295">
        <f t="shared" si="17"/>
        <v>11.890000000000015</v>
      </c>
      <c r="F295">
        <f>_three_bathroom[[#This Row],[memory used]]</f>
        <v>16.329999999999998</v>
      </c>
      <c r="G295">
        <f>_three_bathroom[[#This Row],[ memory allocated]]</f>
        <v>31.13</v>
      </c>
      <c r="H295">
        <f t="shared" si="18"/>
        <v>52.457436556376479</v>
      </c>
      <c r="I295">
        <f t="shared" si="19"/>
        <v>14.8</v>
      </c>
    </row>
    <row r="296" spans="1:9" x14ac:dyDescent="0.25">
      <c r="A296">
        <f>FPS!A296</f>
        <v>295</v>
      </c>
      <c r="B296">
        <f>_babylon_bathroom[[#This Row],[memory used]]</f>
        <v>182.2</v>
      </c>
      <c r="C296">
        <f>_babylon_bathroom[[#This Row],[ memory allocated]]</f>
        <v>200.02</v>
      </c>
      <c r="D296">
        <f t="shared" si="16"/>
        <v>91.090890910908897</v>
      </c>
      <c r="E296">
        <f t="shared" si="17"/>
        <v>17.820000000000022</v>
      </c>
      <c r="F296">
        <f>_three_bathroom[[#This Row],[memory used]]</f>
        <v>14.03</v>
      </c>
      <c r="G296">
        <f>_three_bathroom[[#This Row],[ memory allocated]]</f>
        <v>31.13</v>
      </c>
      <c r="H296">
        <f t="shared" si="18"/>
        <v>45.069065210407963</v>
      </c>
      <c r="I296">
        <f t="shared" si="19"/>
        <v>17.100000000000001</v>
      </c>
    </row>
    <row r="297" spans="1:9" x14ac:dyDescent="0.25">
      <c r="A297">
        <f>FPS!A297</f>
        <v>296</v>
      </c>
      <c r="B297">
        <f>_babylon_bathroom[[#This Row],[memory used]]</f>
        <v>182.53</v>
      </c>
      <c r="C297">
        <f>_babylon_bathroom[[#This Row],[ memory allocated]]</f>
        <v>200.02</v>
      </c>
      <c r="D297">
        <f t="shared" si="16"/>
        <v>91.25587441255874</v>
      </c>
      <c r="E297">
        <f t="shared" si="17"/>
        <v>17.490000000000009</v>
      </c>
      <c r="F297">
        <f>_three_bathroom[[#This Row],[memory used]]</f>
        <v>14.92</v>
      </c>
      <c r="G297">
        <f>_three_bathroom[[#This Row],[ memory allocated]]</f>
        <v>31.13</v>
      </c>
      <c r="H297">
        <f t="shared" si="18"/>
        <v>47.928043687761004</v>
      </c>
      <c r="I297">
        <f t="shared" si="19"/>
        <v>16.21</v>
      </c>
    </row>
    <row r="298" spans="1:9" x14ac:dyDescent="0.25">
      <c r="A298">
        <f>FPS!A298</f>
        <v>297</v>
      </c>
      <c r="B298">
        <f>_babylon_bathroom[[#This Row],[memory used]]</f>
        <v>182.96</v>
      </c>
      <c r="C298">
        <f>_babylon_bathroom[[#This Row],[ memory allocated]]</f>
        <v>200.02</v>
      </c>
      <c r="D298">
        <f t="shared" si="16"/>
        <v>91.47085291470853</v>
      </c>
      <c r="E298">
        <f t="shared" si="17"/>
        <v>17.060000000000002</v>
      </c>
      <c r="F298">
        <f>_three_bathroom[[#This Row],[memory used]]</f>
        <v>12.25</v>
      </c>
      <c r="G298">
        <f>_three_bathroom[[#This Row],[ memory allocated]]</f>
        <v>31.13</v>
      </c>
      <c r="H298">
        <f t="shared" si="18"/>
        <v>39.351108255701895</v>
      </c>
      <c r="I298">
        <f t="shared" si="19"/>
        <v>18.88</v>
      </c>
    </row>
    <row r="299" spans="1:9" x14ac:dyDescent="0.25">
      <c r="A299" s="2" t="str">
        <f>FPS!A299</f>
        <v>ŚREDNIA</v>
      </c>
      <c r="B299" s="2">
        <f>AVERAGE(B2:B298)</f>
        <v>213.66205387205372</v>
      </c>
      <c r="C299" s="2">
        <f t="shared" ref="C299:I299" si="20">AVERAGE(C2:C298)</f>
        <v>228.66787878787721</v>
      </c>
      <c r="D299" s="2">
        <f t="shared" si="20"/>
        <v>92.747980856032044</v>
      </c>
      <c r="E299" s="2">
        <f t="shared" si="20"/>
        <v>15.005824915824926</v>
      </c>
      <c r="F299" s="2">
        <f t="shared" si="20"/>
        <v>22.000404040404057</v>
      </c>
      <c r="G299" s="2">
        <f t="shared" si="20"/>
        <v>36.827272727272565</v>
      </c>
      <c r="H299" s="2">
        <f t="shared" si="20"/>
        <v>50.183395139615619</v>
      </c>
      <c r="I299" s="2">
        <f t="shared" si="20"/>
        <v>14.826868686868693</v>
      </c>
    </row>
    <row r="300" spans="1:9" x14ac:dyDescent="0.25">
      <c r="B300" t="s">
        <v>1662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B099-2A41-4597-86B7-9E9E7E9F3D02}">
  <sheetPr>
    <tabColor theme="4" tint="0.39997558519241921"/>
  </sheetPr>
  <dimension ref="A1:C299"/>
  <sheetViews>
    <sheetView workbookViewId="0">
      <selection activeCell="AC28" sqref="AC28"/>
    </sheetView>
  </sheetViews>
  <sheetFormatPr defaultRowHeight="15" x14ac:dyDescent="0.25"/>
  <cols>
    <col min="2" max="2" width="18.28515625" bestFit="1" customWidth="1"/>
    <col min="3" max="3" width="15.42578125" bestFit="1" customWidth="1"/>
  </cols>
  <sheetData>
    <row r="1" spans="1:3" x14ac:dyDescent="0.25">
      <c r="A1" s="3" t="str">
        <f>MEMORY!A1</f>
        <v>[*]</v>
      </c>
      <c r="B1" s="3" t="s">
        <v>1663</v>
      </c>
      <c r="C1" s="3" t="s">
        <v>1664</v>
      </c>
    </row>
    <row r="2" spans="1:3" hidden="1" x14ac:dyDescent="0.25">
      <c r="A2" s="3">
        <f>MEMORY!A2</f>
        <v>1</v>
      </c>
      <c r="B2" s="3">
        <f>_babylon_bathroom[[#This Row],[frame time]]</f>
        <v>0.10000000100000001</v>
      </c>
      <c r="C2" s="3">
        <f>_three_bathroom[[#This Row],[frame time]]</f>
        <v>0.54</v>
      </c>
    </row>
    <row r="3" spans="1:3" hidden="1" x14ac:dyDescent="0.25">
      <c r="A3" s="3">
        <f>MEMORY!A3</f>
        <v>2</v>
      </c>
      <c r="B3" s="3">
        <f>_babylon_bathroom[[#This Row],[frame time]]</f>
        <v>0.10000000100000001</v>
      </c>
      <c r="C3" s="3">
        <f>_three_bathroom[[#This Row],[frame time]]</f>
        <v>0.67</v>
      </c>
    </row>
    <row r="4" spans="1:3" hidden="1" x14ac:dyDescent="0.25">
      <c r="A4" s="3">
        <f>MEMORY!A4</f>
        <v>3</v>
      </c>
      <c r="B4" s="3">
        <f>_babylon_bathroom[[#This Row],[frame time]]</f>
        <v>0</v>
      </c>
      <c r="C4" s="3">
        <f>_three_bathroom[[#This Row],[frame time]]</f>
        <v>0.74</v>
      </c>
    </row>
    <row r="5" spans="1:3" hidden="1" x14ac:dyDescent="0.25">
      <c r="A5" s="3">
        <f>MEMORY!A5</f>
        <v>4</v>
      </c>
      <c r="B5" s="3">
        <f>_babylon_bathroom[[#This Row],[frame time]]</f>
        <v>0.30000000100000002</v>
      </c>
      <c r="C5" s="3">
        <f>_three_bathroom[[#This Row],[frame time]]</f>
        <v>2262</v>
      </c>
    </row>
    <row r="6" spans="1:3" hidden="1" x14ac:dyDescent="0.25">
      <c r="A6" s="3">
        <f>MEMORY!A6</f>
        <v>5</v>
      </c>
      <c r="B6" s="3">
        <f>_babylon_bathroom[[#This Row],[frame time]]</f>
        <v>0.19999999900000001</v>
      </c>
      <c r="C6" s="3">
        <f>_three_bathroom[[#This Row],[frame time]]</f>
        <v>315.45</v>
      </c>
    </row>
    <row r="7" spans="1:3" hidden="1" x14ac:dyDescent="0.25">
      <c r="A7" s="3">
        <f>MEMORY!A7</f>
        <v>6</v>
      </c>
      <c r="B7" s="3">
        <f>_babylon_bathroom[[#This Row],[frame time]]</f>
        <v>14.4</v>
      </c>
      <c r="C7" s="3">
        <f>_three_bathroom[[#This Row],[frame time]]</f>
        <v>7.11</v>
      </c>
    </row>
    <row r="8" spans="1:3" x14ac:dyDescent="0.25">
      <c r="A8" s="3">
        <f>MEMORY!A8</f>
        <v>7</v>
      </c>
      <c r="B8" s="3">
        <f>_babylon_bathroom[[#This Row],[frame time]]</f>
        <v>1</v>
      </c>
      <c r="C8" s="3">
        <f>_three_bathroom[[#This Row],[frame time]]</f>
        <v>0.48</v>
      </c>
    </row>
    <row r="9" spans="1:3" x14ac:dyDescent="0.25">
      <c r="A9" s="3">
        <f>MEMORY!A9</f>
        <v>8</v>
      </c>
      <c r="B9" s="3">
        <f>_babylon_bathroom[[#This Row],[frame time]]</f>
        <v>0.70000000299999998</v>
      </c>
      <c r="C9" s="3">
        <f>_three_bathroom[[#This Row],[frame time]]</f>
        <v>0.92</v>
      </c>
    </row>
    <row r="10" spans="1:3" x14ac:dyDescent="0.25">
      <c r="A10" s="3">
        <f>MEMORY!A10</f>
        <v>9</v>
      </c>
      <c r="B10" s="3">
        <f>_babylon_bathroom[[#This Row],[frame time]]</f>
        <v>0.69999999899999998</v>
      </c>
      <c r="C10" s="3">
        <f>_three_bathroom[[#This Row],[frame time]]</f>
        <v>1.1399999999999999</v>
      </c>
    </row>
    <row r="11" spans="1:3" x14ac:dyDescent="0.25">
      <c r="A11" s="3">
        <f>MEMORY!A11</f>
        <v>10</v>
      </c>
      <c r="B11" s="3">
        <f>_babylon_bathroom[[#This Row],[frame time]]</f>
        <v>0.89999999900000005</v>
      </c>
      <c r="C11" s="3">
        <f>_three_bathroom[[#This Row],[frame time]]</f>
        <v>1.04</v>
      </c>
    </row>
    <row r="12" spans="1:3" x14ac:dyDescent="0.25">
      <c r="A12" s="3">
        <f>MEMORY!A12</f>
        <v>11</v>
      </c>
      <c r="B12" s="3">
        <f>_babylon_bathroom[[#This Row],[frame time]]</f>
        <v>0.89999999900000005</v>
      </c>
      <c r="C12" s="3">
        <f>_three_bathroom[[#This Row],[frame time]]</f>
        <v>1.01</v>
      </c>
    </row>
    <row r="13" spans="1:3" x14ac:dyDescent="0.25">
      <c r="A13" s="3">
        <f>MEMORY!A13</f>
        <v>12</v>
      </c>
      <c r="B13" s="3">
        <f>_babylon_bathroom[[#This Row],[frame time]]</f>
        <v>0.89999999900000005</v>
      </c>
      <c r="C13" s="3">
        <f>_three_bathroom[[#This Row],[frame time]]</f>
        <v>1.03</v>
      </c>
    </row>
    <row r="14" spans="1:3" x14ac:dyDescent="0.25">
      <c r="A14" s="3">
        <f>MEMORY!A14</f>
        <v>13</v>
      </c>
      <c r="B14" s="3">
        <f>_babylon_bathroom[[#This Row],[frame time]]</f>
        <v>0.80000000100000002</v>
      </c>
      <c r="C14" s="3">
        <f>_three_bathroom[[#This Row],[frame time]]</f>
        <v>1.01</v>
      </c>
    </row>
    <row r="15" spans="1:3" x14ac:dyDescent="0.25">
      <c r="A15" s="3">
        <f>MEMORY!A15</f>
        <v>14</v>
      </c>
      <c r="B15" s="3">
        <f>_babylon_bathroom[[#This Row],[frame time]]</f>
        <v>0.89999999900000005</v>
      </c>
      <c r="C15" s="3">
        <f>_three_bathroom[[#This Row],[frame time]]</f>
        <v>1.03</v>
      </c>
    </row>
    <row r="16" spans="1:3" x14ac:dyDescent="0.25">
      <c r="A16" s="3">
        <f>MEMORY!A16</f>
        <v>15</v>
      </c>
      <c r="B16" s="3">
        <f>_babylon_bathroom[[#This Row],[frame time]]</f>
        <v>0.80000000100000002</v>
      </c>
      <c r="C16" s="3">
        <f>_three_bathroom[[#This Row],[frame time]]</f>
        <v>1.01</v>
      </c>
    </row>
    <row r="17" spans="1:3" x14ac:dyDescent="0.25">
      <c r="A17" s="3">
        <f>MEMORY!A17</f>
        <v>16</v>
      </c>
      <c r="B17" s="3">
        <f>_babylon_bathroom[[#This Row],[frame time]]</f>
        <v>0.90000000199999997</v>
      </c>
      <c r="C17" s="3">
        <f>_three_bathroom[[#This Row],[frame time]]</f>
        <v>1.02</v>
      </c>
    </row>
    <row r="18" spans="1:3" x14ac:dyDescent="0.25">
      <c r="A18" s="3">
        <f>MEMORY!A18</f>
        <v>17</v>
      </c>
      <c r="B18" s="3">
        <f>_babylon_bathroom[[#This Row],[frame time]]</f>
        <v>0.69999999899999998</v>
      </c>
      <c r="C18" s="3">
        <f>_three_bathroom[[#This Row],[frame time]]</f>
        <v>1.01</v>
      </c>
    </row>
    <row r="19" spans="1:3" x14ac:dyDescent="0.25">
      <c r="A19" s="3">
        <f>MEMORY!A19</f>
        <v>18</v>
      </c>
      <c r="B19" s="3">
        <f>_babylon_bathroom[[#This Row],[frame time]]</f>
        <v>0.80000000100000002</v>
      </c>
      <c r="C19" s="3">
        <f>_three_bathroom[[#This Row],[frame time]]</f>
        <v>1.01</v>
      </c>
    </row>
    <row r="20" spans="1:3" x14ac:dyDescent="0.25">
      <c r="A20" s="3">
        <f>MEMORY!A20</f>
        <v>19</v>
      </c>
      <c r="B20" s="3">
        <f>_babylon_bathroom[[#This Row],[frame time]]</f>
        <v>0.59999999800000003</v>
      </c>
      <c r="C20" s="3">
        <f>_three_bathroom[[#This Row],[frame time]]</f>
        <v>1.05</v>
      </c>
    </row>
    <row r="21" spans="1:3" x14ac:dyDescent="0.25">
      <c r="A21" s="3">
        <f>MEMORY!A21</f>
        <v>20</v>
      </c>
      <c r="B21" s="3">
        <f>_babylon_bathroom[[#This Row],[frame time]]</f>
        <v>0.80000000100000002</v>
      </c>
      <c r="C21" s="3">
        <f>_three_bathroom[[#This Row],[frame time]]</f>
        <v>1</v>
      </c>
    </row>
    <row r="22" spans="1:3" x14ac:dyDescent="0.25">
      <c r="A22" s="3">
        <f>MEMORY!A22</f>
        <v>21</v>
      </c>
      <c r="B22" s="3">
        <f>_babylon_bathroom[[#This Row],[frame time]]</f>
        <v>0.69999999899999998</v>
      </c>
      <c r="C22" s="3">
        <f>_three_bathroom[[#This Row],[frame time]]</f>
        <v>1.03</v>
      </c>
    </row>
    <row r="23" spans="1:3" x14ac:dyDescent="0.25">
      <c r="A23" s="3">
        <f>MEMORY!A23</f>
        <v>22</v>
      </c>
      <c r="B23" s="3">
        <f>_babylon_bathroom[[#This Row],[frame time]]</f>
        <v>0.80000000100000002</v>
      </c>
      <c r="C23" s="3">
        <f>_three_bathroom[[#This Row],[frame time]]</f>
        <v>1.01</v>
      </c>
    </row>
    <row r="24" spans="1:3" x14ac:dyDescent="0.25">
      <c r="A24" s="3">
        <f>MEMORY!A24</f>
        <v>23</v>
      </c>
      <c r="B24" s="3">
        <f>_babylon_bathroom[[#This Row],[frame time]]</f>
        <v>0.60000000099999995</v>
      </c>
      <c r="C24" s="3">
        <f>_three_bathroom[[#This Row],[frame time]]</f>
        <v>1.03</v>
      </c>
    </row>
    <row r="25" spans="1:3" x14ac:dyDescent="0.25">
      <c r="A25" s="3">
        <f>MEMORY!A25</f>
        <v>24</v>
      </c>
      <c r="B25" s="3">
        <f>_babylon_bathroom[[#This Row],[frame time]]</f>
        <v>0.80000000100000002</v>
      </c>
      <c r="C25" s="3">
        <f>_three_bathroom[[#This Row],[frame time]]</f>
        <v>1.01</v>
      </c>
    </row>
    <row r="26" spans="1:3" x14ac:dyDescent="0.25">
      <c r="A26" s="3">
        <f>MEMORY!A26</f>
        <v>25</v>
      </c>
      <c r="B26" s="3">
        <f>_babylon_bathroom[[#This Row],[frame time]]</f>
        <v>0.69999999899999998</v>
      </c>
      <c r="C26" s="3">
        <f>_three_bathroom[[#This Row],[frame time]]</f>
        <v>1.01</v>
      </c>
    </row>
    <row r="27" spans="1:3" x14ac:dyDescent="0.25">
      <c r="A27" s="3">
        <f>MEMORY!A27</f>
        <v>26</v>
      </c>
      <c r="B27" s="3">
        <f>_babylon_bathroom[[#This Row],[frame time]]</f>
        <v>0.80000000100000002</v>
      </c>
      <c r="C27" s="3">
        <f>_three_bathroom[[#This Row],[frame time]]</f>
        <v>1.03</v>
      </c>
    </row>
    <row r="28" spans="1:3" x14ac:dyDescent="0.25">
      <c r="A28" s="3">
        <f>MEMORY!A28</f>
        <v>27</v>
      </c>
      <c r="B28" s="3">
        <f>_babylon_bathroom[[#This Row],[frame time]]</f>
        <v>0.69999999899999998</v>
      </c>
      <c r="C28" s="3">
        <f>_three_bathroom[[#This Row],[frame time]]</f>
        <v>1.01</v>
      </c>
    </row>
    <row r="29" spans="1:3" x14ac:dyDescent="0.25">
      <c r="A29" s="3">
        <f>MEMORY!A29</f>
        <v>28</v>
      </c>
      <c r="B29" s="3">
        <f>_babylon_bathroom[[#This Row],[frame time]]</f>
        <v>0.89999999900000005</v>
      </c>
      <c r="C29" s="3">
        <f>_three_bathroom[[#This Row],[frame time]]</f>
        <v>1.03</v>
      </c>
    </row>
    <row r="30" spans="1:3" x14ac:dyDescent="0.25">
      <c r="A30" s="3">
        <f>MEMORY!A30</f>
        <v>29</v>
      </c>
      <c r="B30" s="3">
        <f>_babylon_bathroom[[#This Row],[frame time]]</f>
        <v>0.69999999899999998</v>
      </c>
      <c r="C30" s="3">
        <f>_three_bathroom[[#This Row],[frame time]]</f>
        <v>1.02</v>
      </c>
    </row>
    <row r="31" spans="1:3" x14ac:dyDescent="0.25">
      <c r="A31" s="3">
        <f>MEMORY!A31</f>
        <v>30</v>
      </c>
      <c r="B31" s="3">
        <f>_babylon_bathroom[[#This Row],[frame time]]</f>
        <v>0.69999999899999998</v>
      </c>
      <c r="C31" s="3">
        <f>_three_bathroom[[#This Row],[frame time]]</f>
        <v>1.03</v>
      </c>
    </row>
    <row r="32" spans="1:3" x14ac:dyDescent="0.25">
      <c r="A32" s="3">
        <f>MEMORY!A32</f>
        <v>31</v>
      </c>
      <c r="B32" s="3">
        <f>_babylon_bathroom[[#This Row],[frame time]]</f>
        <v>0.79999999700000002</v>
      </c>
      <c r="C32" s="3">
        <f>_three_bathroom[[#This Row],[frame time]]</f>
        <v>1.02</v>
      </c>
    </row>
    <row r="33" spans="1:3" x14ac:dyDescent="0.25">
      <c r="A33" s="3">
        <f>MEMORY!A33</f>
        <v>32</v>
      </c>
      <c r="B33" s="3">
        <f>_babylon_bathroom[[#This Row],[frame time]]</f>
        <v>0.80000000100000002</v>
      </c>
      <c r="C33" s="3">
        <f>_three_bathroom[[#This Row],[frame time]]</f>
        <v>1.05</v>
      </c>
    </row>
    <row r="34" spans="1:3" x14ac:dyDescent="0.25">
      <c r="A34" s="3">
        <f>MEMORY!A34</f>
        <v>33</v>
      </c>
      <c r="B34" s="3">
        <f>_babylon_bathroom[[#This Row],[frame time]]</f>
        <v>0.80000000100000002</v>
      </c>
      <c r="C34" s="3">
        <f>_three_bathroom[[#This Row],[frame time]]</f>
        <v>1.1200000000000001</v>
      </c>
    </row>
    <row r="35" spans="1:3" x14ac:dyDescent="0.25">
      <c r="A35" s="3">
        <f>MEMORY!A35</f>
        <v>34</v>
      </c>
      <c r="B35" s="3">
        <f>_babylon_bathroom[[#This Row],[frame time]]</f>
        <v>0.90000000199999997</v>
      </c>
      <c r="C35" s="3">
        <f>_three_bathroom[[#This Row],[frame time]]</f>
        <v>1.03</v>
      </c>
    </row>
    <row r="36" spans="1:3" x14ac:dyDescent="0.25">
      <c r="A36" s="3">
        <f>MEMORY!A36</f>
        <v>35</v>
      </c>
      <c r="B36" s="3">
        <f>_babylon_bathroom[[#This Row],[frame time]]</f>
        <v>0.80000000100000002</v>
      </c>
      <c r="C36" s="3">
        <f>_three_bathroom[[#This Row],[frame time]]</f>
        <v>1.01</v>
      </c>
    </row>
    <row r="37" spans="1:3" x14ac:dyDescent="0.25">
      <c r="A37" s="3">
        <f>MEMORY!A37</f>
        <v>36</v>
      </c>
      <c r="B37" s="3">
        <f>_babylon_bathroom[[#This Row],[frame time]]</f>
        <v>0.80000000100000002</v>
      </c>
      <c r="C37" s="3">
        <f>_three_bathroom[[#This Row],[frame time]]</f>
        <v>1.02</v>
      </c>
    </row>
    <row r="38" spans="1:3" x14ac:dyDescent="0.25">
      <c r="A38" s="3">
        <f>MEMORY!A38</f>
        <v>37</v>
      </c>
      <c r="B38" s="3">
        <f>_babylon_bathroom[[#This Row],[frame time]]</f>
        <v>1.1000000009999999</v>
      </c>
      <c r="C38" s="3">
        <f>_three_bathroom[[#This Row],[frame time]]</f>
        <v>1.03</v>
      </c>
    </row>
    <row r="39" spans="1:3" x14ac:dyDescent="0.25">
      <c r="A39" s="3">
        <f>MEMORY!A39</f>
        <v>38</v>
      </c>
      <c r="B39" s="3">
        <f>_babylon_bathroom[[#This Row],[frame time]]</f>
        <v>1.1999999990000001</v>
      </c>
      <c r="C39" s="3">
        <f>_three_bathroom[[#This Row],[frame time]]</f>
        <v>1.01</v>
      </c>
    </row>
    <row r="40" spans="1:3" x14ac:dyDescent="0.25">
      <c r="A40" s="3">
        <f>MEMORY!A40</f>
        <v>39</v>
      </c>
      <c r="B40" s="3">
        <f>_babylon_bathroom[[#This Row],[frame time]]</f>
        <v>1.3000000009999999</v>
      </c>
      <c r="C40" s="3">
        <f>_three_bathroom[[#This Row],[frame time]]</f>
        <v>1.04</v>
      </c>
    </row>
    <row r="41" spans="1:3" x14ac:dyDescent="0.25">
      <c r="A41" s="3">
        <f>MEMORY!A41</f>
        <v>40</v>
      </c>
      <c r="B41" s="3">
        <f>_babylon_bathroom[[#This Row],[frame time]]</f>
        <v>1</v>
      </c>
      <c r="C41" s="3">
        <f>_three_bathroom[[#This Row],[frame time]]</f>
        <v>1</v>
      </c>
    </row>
    <row r="42" spans="1:3" x14ac:dyDescent="0.25">
      <c r="A42" s="3">
        <f>MEMORY!A42</f>
        <v>41</v>
      </c>
      <c r="B42" s="3">
        <f>_babylon_bathroom[[#This Row],[frame time]]</f>
        <v>1.3000000009999999</v>
      </c>
      <c r="C42" s="3">
        <f>_three_bathroom[[#This Row],[frame time]]</f>
        <v>1.03</v>
      </c>
    </row>
    <row r="43" spans="1:3" x14ac:dyDescent="0.25">
      <c r="A43" s="3">
        <f>MEMORY!A43</f>
        <v>42</v>
      </c>
      <c r="B43" s="3">
        <f>_babylon_bathroom[[#This Row],[frame time]]</f>
        <v>1.3999999990000001</v>
      </c>
      <c r="C43" s="3">
        <f>_three_bathroom[[#This Row],[frame time]]</f>
        <v>1.01</v>
      </c>
    </row>
    <row r="44" spans="1:3" x14ac:dyDescent="0.25">
      <c r="A44" s="3">
        <f>MEMORY!A44</f>
        <v>43</v>
      </c>
      <c r="B44" s="3">
        <f>_babylon_bathroom[[#This Row],[frame time]]</f>
        <v>1.1999999990000001</v>
      </c>
      <c r="C44" s="3">
        <f>_three_bathroom[[#This Row],[frame time]]</f>
        <v>1.02</v>
      </c>
    </row>
    <row r="45" spans="1:3" x14ac:dyDescent="0.25">
      <c r="A45" s="3">
        <f>MEMORY!A45</f>
        <v>44</v>
      </c>
      <c r="B45" s="3">
        <f>_babylon_bathroom[[#This Row],[frame time]]</f>
        <v>1.3000000009999999</v>
      </c>
      <c r="C45" s="3">
        <f>_three_bathroom[[#This Row],[frame time]]</f>
        <v>1.01</v>
      </c>
    </row>
    <row r="46" spans="1:3" x14ac:dyDescent="0.25">
      <c r="A46" s="3">
        <f>MEMORY!A46</f>
        <v>45</v>
      </c>
      <c r="B46" s="3">
        <f>_babylon_bathroom[[#This Row],[frame time]]</f>
        <v>1.0999999979999999</v>
      </c>
      <c r="C46" s="3">
        <f>_three_bathroom[[#This Row],[frame time]]</f>
        <v>1.01</v>
      </c>
    </row>
    <row r="47" spans="1:3" x14ac:dyDescent="0.25">
      <c r="A47" s="3">
        <f>MEMORY!A47</f>
        <v>46</v>
      </c>
      <c r="B47" s="3">
        <f>_babylon_bathroom[[#This Row],[frame time]]</f>
        <v>0.69999999899999998</v>
      </c>
      <c r="C47" s="3">
        <f>_three_bathroom[[#This Row],[frame time]]</f>
        <v>1.02</v>
      </c>
    </row>
    <row r="48" spans="1:3" x14ac:dyDescent="0.25">
      <c r="A48" s="3">
        <f>MEMORY!A48</f>
        <v>47</v>
      </c>
      <c r="B48" s="3">
        <f>_babylon_bathroom[[#This Row],[frame time]]</f>
        <v>1</v>
      </c>
      <c r="C48" s="3">
        <f>_three_bathroom[[#This Row],[frame time]]</f>
        <v>1</v>
      </c>
    </row>
    <row r="49" spans="1:3" x14ac:dyDescent="0.25">
      <c r="A49" s="3">
        <f>MEMORY!A49</f>
        <v>48</v>
      </c>
      <c r="B49" s="3">
        <f>_babylon_bathroom[[#This Row],[frame time]]</f>
        <v>0.89999999900000005</v>
      </c>
      <c r="C49" s="3">
        <f>_three_bathroom[[#This Row],[frame time]]</f>
        <v>1.02</v>
      </c>
    </row>
    <row r="50" spans="1:3" x14ac:dyDescent="0.25">
      <c r="A50" s="3">
        <f>MEMORY!A50</f>
        <v>49</v>
      </c>
      <c r="B50" s="3">
        <f>_babylon_bathroom[[#This Row],[frame time]]</f>
        <v>0.80000000100000002</v>
      </c>
      <c r="C50" s="3">
        <f>_three_bathroom[[#This Row],[frame time]]</f>
        <v>1.01</v>
      </c>
    </row>
    <row r="51" spans="1:3" x14ac:dyDescent="0.25">
      <c r="A51" s="3">
        <f>MEMORY!A51</f>
        <v>50</v>
      </c>
      <c r="B51" s="3">
        <f>_babylon_bathroom[[#This Row],[frame time]]</f>
        <v>0.69999999899999998</v>
      </c>
      <c r="C51" s="3">
        <f>_three_bathroom[[#This Row],[frame time]]</f>
        <v>1.02</v>
      </c>
    </row>
    <row r="52" spans="1:3" x14ac:dyDescent="0.25">
      <c r="A52" s="3">
        <f>MEMORY!A52</f>
        <v>51</v>
      </c>
      <c r="B52" s="3">
        <f>_babylon_bathroom[[#This Row],[frame time]]</f>
        <v>0.89999999900000005</v>
      </c>
      <c r="C52" s="3">
        <f>_three_bathroom[[#This Row],[frame time]]</f>
        <v>1.01</v>
      </c>
    </row>
    <row r="53" spans="1:3" x14ac:dyDescent="0.25">
      <c r="A53" s="3">
        <f>MEMORY!A53</f>
        <v>52</v>
      </c>
      <c r="B53" s="3">
        <f>_babylon_bathroom[[#This Row],[frame time]]</f>
        <v>0.80000000100000002</v>
      </c>
      <c r="C53" s="3">
        <f>_three_bathroom[[#This Row],[frame time]]</f>
        <v>1.01</v>
      </c>
    </row>
    <row r="54" spans="1:3" x14ac:dyDescent="0.25">
      <c r="A54" s="3">
        <f>MEMORY!A54</f>
        <v>53</v>
      </c>
      <c r="B54" s="3">
        <f>_babylon_bathroom[[#This Row],[frame time]]</f>
        <v>0.80000000100000002</v>
      </c>
      <c r="C54" s="3">
        <f>_three_bathroom[[#This Row],[frame time]]</f>
        <v>1.02</v>
      </c>
    </row>
    <row r="55" spans="1:3" x14ac:dyDescent="0.25">
      <c r="A55" s="3">
        <f>MEMORY!A55</f>
        <v>54</v>
      </c>
      <c r="B55" s="3">
        <f>_babylon_bathroom[[#This Row],[frame time]]</f>
        <v>0.69999999899999998</v>
      </c>
      <c r="C55" s="3">
        <f>_three_bathroom[[#This Row],[frame time]]</f>
        <v>1</v>
      </c>
    </row>
    <row r="56" spans="1:3" x14ac:dyDescent="0.25">
      <c r="A56" s="3">
        <f>MEMORY!A56</f>
        <v>55</v>
      </c>
      <c r="B56" s="3">
        <f>_babylon_bathroom[[#This Row],[frame time]]</f>
        <v>0.69999999899999998</v>
      </c>
      <c r="C56" s="3">
        <f>_three_bathroom[[#This Row],[frame time]]</f>
        <v>1.02</v>
      </c>
    </row>
    <row r="57" spans="1:3" x14ac:dyDescent="0.25">
      <c r="A57" s="3">
        <f>MEMORY!A57</f>
        <v>56</v>
      </c>
      <c r="B57" s="3">
        <f>_babylon_bathroom[[#This Row],[frame time]]</f>
        <v>0.80000000100000002</v>
      </c>
      <c r="C57" s="3">
        <f>_three_bathroom[[#This Row],[frame time]]</f>
        <v>1</v>
      </c>
    </row>
    <row r="58" spans="1:3" x14ac:dyDescent="0.25">
      <c r="A58" s="3">
        <f>MEMORY!A58</f>
        <v>57</v>
      </c>
      <c r="B58" s="3">
        <f>_babylon_bathroom[[#This Row],[frame time]]</f>
        <v>0.80000000100000002</v>
      </c>
      <c r="C58" s="3">
        <f>_three_bathroom[[#This Row],[frame time]]</f>
        <v>1.02</v>
      </c>
    </row>
    <row r="59" spans="1:3" x14ac:dyDescent="0.25">
      <c r="A59" s="3">
        <f>MEMORY!A59</f>
        <v>58</v>
      </c>
      <c r="B59" s="3">
        <f>_babylon_bathroom[[#This Row],[frame time]]</f>
        <v>0.5</v>
      </c>
      <c r="C59" s="3">
        <f>_three_bathroom[[#This Row],[frame time]]</f>
        <v>1.01</v>
      </c>
    </row>
    <row r="60" spans="1:3" x14ac:dyDescent="0.25">
      <c r="A60" s="3">
        <f>MEMORY!A60</f>
        <v>59</v>
      </c>
      <c r="B60" s="3">
        <f>_babylon_bathroom[[#This Row],[frame time]]</f>
        <v>0.80000000100000002</v>
      </c>
      <c r="C60" s="3">
        <f>_three_bathroom[[#This Row],[frame time]]</f>
        <v>1.02</v>
      </c>
    </row>
    <row r="61" spans="1:3" x14ac:dyDescent="0.25">
      <c r="A61" s="3">
        <f>MEMORY!A61</f>
        <v>60</v>
      </c>
      <c r="B61" s="3">
        <f>_babylon_bathroom[[#This Row],[frame time]]</f>
        <v>0.70000000299999998</v>
      </c>
      <c r="C61" s="3">
        <f>_three_bathroom[[#This Row],[frame time]]</f>
        <v>1.03</v>
      </c>
    </row>
    <row r="62" spans="1:3" x14ac:dyDescent="0.25">
      <c r="A62" s="3">
        <f>MEMORY!A62</f>
        <v>61</v>
      </c>
      <c r="B62" s="3">
        <f>_babylon_bathroom[[#This Row],[frame time]]</f>
        <v>0.69999999899999998</v>
      </c>
      <c r="C62" s="3">
        <f>_three_bathroom[[#This Row],[frame time]]</f>
        <v>1</v>
      </c>
    </row>
    <row r="63" spans="1:3" x14ac:dyDescent="0.25">
      <c r="A63" s="3">
        <f>MEMORY!A63</f>
        <v>62</v>
      </c>
      <c r="B63" s="3">
        <f>_babylon_bathroom[[#This Row],[frame time]]</f>
        <v>0.89999999900000005</v>
      </c>
      <c r="C63" s="3">
        <f>_three_bathroom[[#This Row],[frame time]]</f>
        <v>1.03</v>
      </c>
    </row>
    <row r="64" spans="1:3" x14ac:dyDescent="0.25">
      <c r="A64" s="3">
        <f>MEMORY!A64</f>
        <v>63</v>
      </c>
      <c r="B64" s="3">
        <f>_babylon_bathroom[[#This Row],[frame time]]</f>
        <v>0.90000000199999997</v>
      </c>
      <c r="C64" s="3">
        <f>_three_bathroom[[#This Row],[frame time]]</f>
        <v>1</v>
      </c>
    </row>
    <row r="65" spans="1:3" x14ac:dyDescent="0.25">
      <c r="A65" s="3">
        <f>MEMORY!A65</f>
        <v>64</v>
      </c>
      <c r="B65" s="3">
        <f>_babylon_bathroom[[#This Row],[frame time]]</f>
        <v>1</v>
      </c>
      <c r="C65" s="3">
        <f>_three_bathroom[[#This Row],[frame time]]</f>
        <v>1.02</v>
      </c>
    </row>
    <row r="66" spans="1:3" x14ac:dyDescent="0.25">
      <c r="A66" s="3">
        <f>MEMORY!A66</f>
        <v>65</v>
      </c>
      <c r="B66" s="3">
        <f>_babylon_bathroom[[#This Row],[frame time]]</f>
        <v>0.79999999700000002</v>
      </c>
      <c r="C66" s="3">
        <f>_three_bathroom[[#This Row],[frame time]]</f>
        <v>1.02</v>
      </c>
    </row>
    <row r="67" spans="1:3" x14ac:dyDescent="0.25">
      <c r="A67" s="3">
        <f>MEMORY!A67</f>
        <v>66</v>
      </c>
      <c r="B67" s="3">
        <f>_babylon_bathroom[[#This Row],[frame time]]</f>
        <v>0.89999999900000005</v>
      </c>
      <c r="C67" s="3">
        <f>_three_bathroom[[#This Row],[frame time]]</f>
        <v>1.01</v>
      </c>
    </row>
    <row r="68" spans="1:3" x14ac:dyDescent="0.25">
      <c r="A68" s="3">
        <f>MEMORY!A68</f>
        <v>67</v>
      </c>
      <c r="B68" s="3">
        <f>_babylon_bathroom[[#This Row],[frame time]]</f>
        <v>0.69999999899999998</v>
      </c>
      <c r="C68" s="3">
        <f>_three_bathroom[[#This Row],[frame time]]</f>
        <v>1.03</v>
      </c>
    </row>
    <row r="69" spans="1:3" x14ac:dyDescent="0.25">
      <c r="A69" s="3">
        <f>MEMORY!A69</f>
        <v>68</v>
      </c>
      <c r="B69" s="3">
        <f>_babylon_bathroom[[#This Row],[frame time]]</f>
        <v>0.69999999899999998</v>
      </c>
      <c r="C69" s="3">
        <f>_three_bathroom[[#This Row],[frame time]]</f>
        <v>1.01</v>
      </c>
    </row>
    <row r="70" spans="1:3" x14ac:dyDescent="0.25">
      <c r="A70" s="3">
        <f>MEMORY!A70</f>
        <v>69</v>
      </c>
      <c r="B70" s="3">
        <f>_babylon_bathroom[[#This Row],[frame time]]</f>
        <v>0.80000000100000002</v>
      </c>
      <c r="C70" s="3">
        <f>_three_bathroom[[#This Row],[frame time]]</f>
        <v>1.05</v>
      </c>
    </row>
    <row r="71" spans="1:3" x14ac:dyDescent="0.25">
      <c r="A71" s="3">
        <f>MEMORY!A71</f>
        <v>70</v>
      </c>
      <c r="B71" s="3">
        <f>_babylon_bathroom[[#This Row],[frame time]]</f>
        <v>0.80000000100000002</v>
      </c>
      <c r="C71" s="3">
        <f>_three_bathroom[[#This Row],[frame time]]</f>
        <v>1</v>
      </c>
    </row>
    <row r="72" spans="1:3" x14ac:dyDescent="0.25">
      <c r="A72" s="3">
        <f>MEMORY!A72</f>
        <v>71</v>
      </c>
      <c r="B72" s="3">
        <f>_babylon_bathroom[[#This Row],[frame time]]</f>
        <v>0.89999999900000005</v>
      </c>
      <c r="C72" s="3">
        <f>_three_bathroom[[#This Row],[frame time]]</f>
        <v>1.02</v>
      </c>
    </row>
    <row r="73" spans="1:3" x14ac:dyDescent="0.25">
      <c r="A73" s="3">
        <f>MEMORY!A73</f>
        <v>72</v>
      </c>
      <c r="B73" s="3">
        <f>_babylon_bathroom[[#This Row],[frame time]]</f>
        <v>0.80000000100000002</v>
      </c>
      <c r="C73" s="3">
        <f>_three_bathroom[[#This Row],[frame time]]</f>
        <v>1.01</v>
      </c>
    </row>
    <row r="74" spans="1:3" x14ac:dyDescent="0.25">
      <c r="A74" s="3">
        <f>MEMORY!A74</f>
        <v>73</v>
      </c>
      <c r="B74" s="3">
        <f>_babylon_bathroom[[#This Row],[frame time]]</f>
        <v>0.80000000100000002</v>
      </c>
      <c r="C74" s="3">
        <f>_three_bathroom[[#This Row],[frame time]]</f>
        <v>1.01</v>
      </c>
    </row>
    <row r="75" spans="1:3" x14ac:dyDescent="0.25">
      <c r="A75" s="3">
        <f>MEMORY!A75</f>
        <v>74</v>
      </c>
      <c r="B75" s="3">
        <f>_babylon_bathroom[[#This Row],[frame time]]</f>
        <v>0.69999999899999998</v>
      </c>
      <c r="C75" s="3">
        <f>_three_bathroom[[#This Row],[frame time]]</f>
        <v>1.02</v>
      </c>
    </row>
    <row r="76" spans="1:3" x14ac:dyDescent="0.25">
      <c r="A76" s="3">
        <f>MEMORY!A76</f>
        <v>75</v>
      </c>
      <c r="B76" s="3">
        <f>_babylon_bathroom[[#This Row],[frame time]]</f>
        <v>0.69999999899999998</v>
      </c>
      <c r="C76" s="3">
        <f>_three_bathroom[[#This Row],[frame time]]</f>
        <v>1</v>
      </c>
    </row>
    <row r="77" spans="1:3" x14ac:dyDescent="0.25">
      <c r="A77" s="3">
        <f>MEMORY!A77</f>
        <v>76</v>
      </c>
      <c r="B77" s="3">
        <f>_babylon_bathroom[[#This Row],[frame time]]</f>
        <v>1.299999997</v>
      </c>
      <c r="C77" s="3">
        <f>_three_bathroom[[#This Row],[frame time]]</f>
        <v>1.03</v>
      </c>
    </row>
    <row r="78" spans="1:3" x14ac:dyDescent="0.25">
      <c r="A78" s="3">
        <f>MEMORY!A78</f>
        <v>77</v>
      </c>
      <c r="B78" s="3">
        <f>_babylon_bathroom[[#This Row],[frame time]]</f>
        <v>1.0999999979999999</v>
      </c>
      <c r="C78" s="3">
        <f>_three_bathroom[[#This Row],[frame time]]</f>
        <v>1</v>
      </c>
    </row>
    <row r="79" spans="1:3" x14ac:dyDescent="0.25">
      <c r="A79" s="3">
        <f>MEMORY!A79</f>
        <v>78</v>
      </c>
      <c r="B79" s="3">
        <f>_babylon_bathroom[[#This Row],[frame time]]</f>
        <v>0.89999999900000005</v>
      </c>
      <c r="C79" s="3">
        <f>_three_bathroom[[#This Row],[frame time]]</f>
        <v>1.03</v>
      </c>
    </row>
    <row r="80" spans="1:3" x14ac:dyDescent="0.25">
      <c r="A80" s="3">
        <f>MEMORY!A80</f>
        <v>79</v>
      </c>
      <c r="B80" s="3">
        <f>_babylon_bathroom[[#This Row],[frame time]]</f>
        <v>1.1000000009999999</v>
      </c>
      <c r="C80" s="3">
        <f>_three_bathroom[[#This Row],[frame time]]</f>
        <v>1.02</v>
      </c>
    </row>
    <row r="81" spans="1:3" x14ac:dyDescent="0.25">
      <c r="A81" s="3">
        <f>MEMORY!A81</f>
        <v>80</v>
      </c>
      <c r="B81" s="3">
        <f>_babylon_bathroom[[#This Row],[frame time]]</f>
        <v>0.80000000100000002</v>
      </c>
      <c r="C81" s="3">
        <f>_three_bathroom[[#This Row],[frame time]]</f>
        <v>1.02</v>
      </c>
    </row>
    <row r="82" spans="1:3" x14ac:dyDescent="0.25">
      <c r="A82" s="3">
        <f>MEMORY!A82</f>
        <v>81</v>
      </c>
      <c r="B82" s="3">
        <f>_babylon_bathroom[[#This Row],[frame time]]</f>
        <v>1.1999999990000001</v>
      </c>
      <c r="C82" s="3">
        <f>_three_bathroom[[#This Row],[frame time]]</f>
        <v>1.03</v>
      </c>
    </row>
    <row r="83" spans="1:3" x14ac:dyDescent="0.25">
      <c r="A83" s="3">
        <f>MEMORY!A83</f>
        <v>82</v>
      </c>
      <c r="B83" s="3">
        <f>_babylon_bathroom[[#This Row],[frame time]]</f>
        <v>0.89999999900000005</v>
      </c>
      <c r="C83" s="3">
        <f>_three_bathroom[[#This Row],[frame time]]</f>
        <v>1.01</v>
      </c>
    </row>
    <row r="84" spans="1:3" x14ac:dyDescent="0.25">
      <c r="A84" s="3">
        <f>MEMORY!A84</f>
        <v>83</v>
      </c>
      <c r="B84" s="3">
        <f>_babylon_bathroom[[#This Row],[frame time]]</f>
        <v>1.6999999990000001</v>
      </c>
      <c r="C84" s="3">
        <f>_three_bathroom[[#This Row],[frame time]]</f>
        <v>1.02</v>
      </c>
    </row>
    <row r="85" spans="1:3" x14ac:dyDescent="0.25">
      <c r="A85" s="3">
        <f>MEMORY!A85</f>
        <v>84</v>
      </c>
      <c r="B85" s="3">
        <f>_babylon_bathroom[[#This Row],[frame time]]</f>
        <v>1.1999999990000001</v>
      </c>
      <c r="C85" s="3">
        <f>_three_bathroom[[#This Row],[frame time]]</f>
        <v>1.01</v>
      </c>
    </row>
    <row r="86" spans="1:3" x14ac:dyDescent="0.25">
      <c r="A86" s="3">
        <f>MEMORY!A86</f>
        <v>85</v>
      </c>
      <c r="B86" s="3">
        <f>_babylon_bathroom[[#This Row],[frame time]]</f>
        <v>1.3000000009999999</v>
      </c>
      <c r="C86" s="3">
        <f>_three_bathroom[[#This Row],[frame time]]</f>
        <v>1.03</v>
      </c>
    </row>
    <row r="87" spans="1:3" x14ac:dyDescent="0.25">
      <c r="A87" s="3">
        <f>MEMORY!A87</f>
        <v>86</v>
      </c>
      <c r="B87" s="3">
        <f>_babylon_bathroom[[#This Row],[frame time]]</f>
        <v>1.1000000009999999</v>
      </c>
      <c r="C87" s="3">
        <f>_three_bathroom[[#This Row],[frame time]]</f>
        <v>1</v>
      </c>
    </row>
    <row r="88" spans="1:3" x14ac:dyDescent="0.25">
      <c r="A88" s="3">
        <f>MEMORY!A88</f>
        <v>87</v>
      </c>
      <c r="B88" s="3">
        <f>_babylon_bathroom[[#This Row],[frame time]]</f>
        <v>0.80000000100000002</v>
      </c>
      <c r="C88" s="3">
        <f>_three_bathroom[[#This Row],[frame time]]</f>
        <v>1.02</v>
      </c>
    </row>
    <row r="89" spans="1:3" x14ac:dyDescent="0.25">
      <c r="A89" s="3">
        <f>MEMORY!A89</f>
        <v>88</v>
      </c>
      <c r="B89" s="3">
        <f>_babylon_bathroom[[#This Row],[frame time]]</f>
        <v>0.69999999899999998</v>
      </c>
      <c r="C89" s="3">
        <f>_three_bathroom[[#This Row],[frame time]]</f>
        <v>1.02</v>
      </c>
    </row>
    <row r="90" spans="1:3" x14ac:dyDescent="0.25">
      <c r="A90" s="3">
        <f>MEMORY!A90</f>
        <v>89</v>
      </c>
      <c r="B90" s="3">
        <f>_babylon_bathroom[[#This Row],[frame time]]</f>
        <v>0.80000000100000002</v>
      </c>
      <c r="C90" s="3">
        <f>_three_bathroom[[#This Row],[frame time]]</f>
        <v>1.02</v>
      </c>
    </row>
    <row r="91" spans="1:3" x14ac:dyDescent="0.25">
      <c r="A91" s="3">
        <f>MEMORY!A91</f>
        <v>90</v>
      </c>
      <c r="B91" s="3">
        <f>_babylon_bathroom[[#This Row],[frame time]]</f>
        <v>0.69999999899999998</v>
      </c>
      <c r="C91" s="3">
        <f>_three_bathroom[[#This Row],[frame time]]</f>
        <v>1.02</v>
      </c>
    </row>
    <row r="92" spans="1:3" x14ac:dyDescent="0.25">
      <c r="A92" s="3">
        <f>MEMORY!A92</f>
        <v>91</v>
      </c>
      <c r="B92" s="3">
        <f>_babylon_bathroom[[#This Row],[frame time]]</f>
        <v>0.89999999900000005</v>
      </c>
      <c r="C92" s="3">
        <f>_three_bathroom[[#This Row],[frame time]]</f>
        <v>1</v>
      </c>
    </row>
    <row r="93" spans="1:3" x14ac:dyDescent="0.25">
      <c r="A93" s="3">
        <f>MEMORY!A93</f>
        <v>92</v>
      </c>
      <c r="B93" s="3">
        <f>_babylon_bathroom[[#This Row],[frame time]]</f>
        <v>0.60000000099999995</v>
      </c>
      <c r="C93" s="3">
        <f>_three_bathroom[[#This Row],[frame time]]</f>
        <v>1.1200000000000001</v>
      </c>
    </row>
    <row r="94" spans="1:3" x14ac:dyDescent="0.25">
      <c r="A94" s="3">
        <f>MEMORY!A94</f>
        <v>93</v>
      </c>
      <c r="B94" s="3">
        <f>_babylon_bathroom[[#This Row],[frame time]]</f>
        <v>0.79999999700000002</v>
      </c>
      <c r="C94" s="3">
        <f>_three_bathroom[[#This Row],[frame time]]</f>
        <v>1.01</v>
      </c>
    </row>
    <row r="95" spans="1:3" x14ac:dyDescent="0.25">
      <c r="A95" s="3">
        <f>MEMORY!A95</f>
        <v>94</v>
      </c>
      <c r="B95" s="3">
        <f>_babylon_bathroom[[#This Row],[frame time]]</f>
        <v>0.69999999899999998</v>
      </c>
      <c r="C95" s="3">
        <f>_three_bathroom[[#This Row],[frame time]]</f>
        <v>1.03</v>
      </c>
    </row>
    <row r="96" spans="1:3" x14ac:dyDescent="0.25">
      <c r="A96" s="3">
        <f>MEMORY!A96</f>
        <v>95</v>
      </c>
      <c r="B96" s="3">
        <f>_babylon_bathroom[[#This Row],[frame time]]</f>
        <v>0.80000000100000002</v>
      </c>
      <c r="C96" s="3">
        <f>_three_bathroom[[#This Row],[frame time]]</f>
        <v>1.01</v>
      </c>
    </row>
    <row r="97" spans="1:3" x14ac:dyDescent="0.25">
      <c r="A97" s="3">
        <f>MEMORY!A97</f>
        <v>96</v>
      </c>
      <c r="B97" s="3">
        <f>_babylon_bathroom[[#This Row],[frame time]]</f>
        <v>0.69999999899999998</v>
      </c>
      <c r="C97" s="3">
        <f>_three_bathroom[[#This Row],[frame time]]</f>
        <v>1.02</v>
      </c>
    </row>
    <row r="98" spans="1:3" x14ac:dyDescent="0.25">
      <c r="A98" s="3">
        <f>MEMORY!A98</f>
        <v>97</v>
      </c>
      <c r="B98" s="3">
        <f>_babylon_bathroom[[#This Row],[frame time]]</f>
        <v>0.80000000100000002</v>
      </c>
      <c r="C98" s="3">
        <f>_three_bathroom[[#This Row],[frame time]]</f>
        <v>1.02</v>
      </c>
    </row>
    <row r="99" spans="1:3" x14ac:dyDescent="0.25">
      <c r="A99" s="3">
        <f>MEMORY!A99</f>
        <v>98</v>
      </c>
      <c r="B99" s="3">
        <f>_babylon_bathroom[[#This Row],[frame time]]</f>
        <v>0.69999999899999998</v>
      </c>
      <c r="C99" s="3">
        <f>_three_bathroom[[#This Row],[frame time]]</f>
        <v>1.01</v>
      </c>
    </row>
    <row r="100" spans="1:3" x14ac:dyDescent="0.25">
      <c r="A100" s="3">
        <f>MEMORY!A100</f>
        <v>99</v>
      </c>
      <c r="B100" s="3">
        <f>_babylon_bathroom[[#This Row],[frame time]]</f>
        <v>0.89999999900000005</v>
      </c>
      <c r="C100" s="3">
        <f>_three_bathroom[[#This Row],[frame time]]</f>
        <v>1.04</v>
      </c>
    </row>
    <row r="101" spans="1:3" x14ac:dyDescent="0.25">
      <c r="A101" s="3">
        <f>MEMORY!A101</f>
        <v>100</v>
      </c>
      <c r="B101" s="3">
        <f>_babylon_bathroom[[#This Row],[frame time]]</f>
        <v>0.69999999899999998</v>
      </c>
      <c r="C101" s="3">
        <f>_three_bathroom[[#This Row],[frame time]]</f>
        <v>1.01</v>
      </c>
    </row>
    <row r="102" spans="1:3" x14ac:dyDescent="0.25">
      <c r="A102" s="3">
        <f>MEMORY!A102</f>
        <v>101</v>
      </c>
      <c r="B102" s="3">
        <f>_babylon_bathroom[[#This Row],[frame time]]</f>
        <v>0.89999999900000005</v>
      </c>
      <c r="C102" s="3">
        <f>_three_bathroom[[#This Row],[frame time]]</f>
        <v>1.02</v>
      </c>
    </row>
    <row r="103" spans="1:3" x14ac:dyDescent="0.25">
      <c r="A103" s="3">
        <f>MEMORY!A103</f>
        <v>102</v>
      </c>
      <c r="B103" s="3">
        <f>_babylon_bathroom[[#This Row],[frame time]]</f>
        <v>0.59999999800000003</v>
      </c>
      <c r="C103" s="3">
        <f>_three_bathroom[[#This Row],[frame time]]</f>
        <v>1</v>
      </c>
    </row>
    <row r="104" spans="1:3" x14ac:dyDescent="0.25">
      <c r="A104" s="3">
        <f>MEMORY!A104</f>
        <v>103</v>
      </c>
      <c r="B104" s="3">
        <f>_babylon_bathroom[[#This Row],[frame time]]</f>
        <v>0.90000000199999997</v>
      </c>
      <c r="C104" s="3">
        <f>_three_bathroom[[#This Row],[frame time]]</f>
        <v>1.02</v>
      </c>
    </row>
    <row r="105" spans="1:3" x14ac:dyDescent="0.25">
      <c r="A105" s="3">
        <f>MEMORY!A105</f>
        <v>104</v>
      </c>
      <c r="B105" s="3">
        <f>_babylon_bathroom[[#This Row],[frame time]]</f>
        <v>0.69999999899999998</v>
      </c>
      <c r="C105" s="3">
        <f>_three_bathroom[[#This Row],[frame time]]</f>
        <v>1</v>
      </c>
    </row>
    <row r="106" spans="1:3" x14ac:dyDescent="0.25">
      <c r="A106" s="3">
        <f>MEMORY!A106</f>
        <v>105</v>
      </c>
      <c r="B106" s="3">
        <f>_babylon_bathroom[[#This Row],[frame time]]</f>
        <v>0.89999999900000005</v>
      </c>
      <c r="C106" s="3">
        <f>_three_bathroom[[#This Row],[frame time]]</f>
        <v>1.01</v>
      </c>
    </row>
    <row r="107" spans="1:3" x14ac:dyDescent="0.25">
      <c r="A107" s="3">
        <f>MEMORY!A107</f>
        <v>106</v>
      </c>
      <c r="B107" s="3">
        <f>_babylon_bathroom[[#This Row],[frame time]]</f>
        <v>0.80000000100000002</v>
      </c>
      <c r="C107" s="3">
        <f>_three_bathroom[[#This Row],[frame time]]</f>
        <v>1.02</v>
      </c>
    </row>
    <row r="108" spans="1:3" x14ac:dyDescent="0.25">
      <c r="A108" s="3">
        <f>MEMORY!A108</f>
        <v>107</v>
      </c>
      <c r="B108" s="3">
        <f>_babylon_bathroom[[#This Row],[frame time]]</f>
        <v>0.89999999900000005</v>
      </c>
      <c r="C108" s="3">
        <f>_three_bathroom[[#This Row],[frame time]]</f>
        <v>1</v>
      </c>
    </row>
    <row r="109" spans="1:3" x14ac:dyDescent="0.25">
      <c r="A109" s="3">
        <f>MEMORY!A109</f>
        <v>108</v>
      </c>
      <c r="B109" s="3">
        <f>_babylon_bathroom[[#This Row],[frame time]]</f>
        <v>0.80000000100000002</v>
      </c>
      <c r="C109" s="3">
        <f>_three_bathroom[[#This Row],[frame time]]</f>
        <v>1.03</v>
      </c>
    </row>
    <row r="110" spans="1:3" x14ac:dyDescent="0.25">
      <c r="A110" s="3">
        <f>MEMORY!A110</f>
        <v>109</v>
      </c>
      <c r="B110" s="3">
        <f>_babylon_bathroom[[#This Row],[frame time]]</f>
        <v>0.80000000100000002</v>
      </c>
      <c r="C110" s="3">
        <f>_three_bathroom[[#This Row],[frame time]]</f>
        <v>1</v>
      </c>
    </row>
    <row r="111" spans="1:3" x14ac:dyDescent="0.25">
      <c r="A111" s="3">
        <f>MEMORY!A111</f>
        <v>110</v>
      </c>
      <c r="B111" s="3">
        <f>_babylon_bathroom[[#This Row],[frame time]]</f>
        <v>0.79999999700000002</v>
      </c>
      <c r="C111" s="3">
        <f>_three_bathroom[[#This Row],[frame time]]</f>
        <v>1.04</v>
      </c>
    </row>
    <row r="112" spans="1:3" x14ac:dyDescent="0.25">
      <c r="A112" s="3">
        <f>MEMORY!A112</f>
        <v>111</v>
      </c>
      <c r="B112" s="3">
        <f>_babylon_bathroom[[#This Row],[frame time]]</f>
        <v>0.80000000100000002</v>
      </c>
      <c r="C112" s="3">
        <f>_three_bathroom[[#This Row],[frame time]]</f>
        <v>1</v>
      </c>
    </row>
    <row r="113" spans="1:3" x14ac:dyDescent="0.25">
      <c r="A113" s="3">
        <f>MEMORY!A113</f>
        <v>112</v>
      </c>
      <c r="B113" s="3">
        <f>_babylon_bathroom[[#This Row],[frame time]]</f>
        <v>0.69999999899999998</v>
      </c>
      <c r="C113" s="3">
        <f>_three_bathroom[[#This Row],[frame time]]</f>
        <v>1.01</v>
      </c>
    </row>
    <row r="114" spans="1:3" x14ac:dyDescent="0.25">
      <c r="A114" s="3">
        <f>MEMORY!A114</f>
        <v>113</v>
      </c>
      <c r="B114" s="3">
        <f>_babylon_bathroom[[#This Row],[frame time]]</f>
        <v>0.69999999899999998</v>
      </c>
      <c r="C114" s="3">
        <f>_three_bathroom[[#This Row],[frame time]]</f>
        <v>1.02</v>
      </c>
    </row>
    <row r="115" spans="1:3" x14ac:dyDescent="0.25">
      <c r="A115" s="3">
        <f>MEMORY!A115</f>
        <v>114</v>
      </c>
      <c r="B115" s="3">
        <f>_babylon_bathroom[[#This Row],[frame time]]</f>
        <v>0.90000000199999997</v>
      </c>
      <c r="C115" s="3">
        <f>_three_bathroom[[#This Row],[frame time]]</f>
        <v>1.01</v>
      </c>
    </row>
    <row r="116" spans="1:3" x14ac:dyDescent="0.25">
      <c r="A116" s="3">
        <f>MEMORY!A116</f>
        <v>115</v>
      </c>
      <c r="B116" s="3">
        <f>_babylon_bathroom[[#This Row],[frame time]]</f>
        <v>0.90000000199999997</v>
      </c>
      <c r="C116" s="3">
        <f>_three_bathroom[[#This Row],[frame time]]</f>
        <v>1.03</v>
      </c>
    </row>
    <row r="117" spans="1:3" x14ac:dyDescent="0.25">
      <c r="A117" s="3">
        <f>MEMORY!A117</f>
        <v>116</v>
      </c>
      <c r="B117" s="3">
        <f>_babylon_bathroom[[#This Row],[frame time]]</f>
        <v>0.80000000100000002</v>
      </c>
      <c r="C117" s="3">
        <f>_three_bathroom[[#This Row],[frame time]]</f>
        <v>1</v>
      </c>
    </row>
    <row r="118" spans="1:3" x14ac:dyDescent="0.25">
      <c r="A118" s="3">
        <f>MEMORY!A118</f>
        <v>117</v>
      </c>
      <c r="B118" s="3">
        <f>_babylon_bathroom[[#This Row],[frame time]]</f>
        <v>0.69999999899999998</v>
      </c>
      <c r="C118" s="3">
        <f>_three_bathroom[[#This Row],[frame time]]</f>
        <v>1.03</v>
      </c>
    </row>
    <row r="119" spans="1:3" x14ac:dyDescent="0.25">
      <c r="A119" s="3">
        <f>MEMORY!A119</f>
        <v>118</v>
      </c>
      <c r="B119" s="3">
        <f>_babylon_bathroom[[#This Row],[frame time]]</f>
        <v>1.1000000009999999</v>
      </c>
      <c r="C119" s="3">
        <f>_three_bathroom[[#This Row],[frame time]]</f>
        <v>1.01</v>
      </c>
    </row>
    <row r="120" spans="1:3" x14ac:dyDescent="0.25">
      <c r="A120" s="3">
        <f>MEMORY!A120</f>
        <v>119</v>
      </c>
      <c r="B120" s="3">
        <f>_babylon_bathroom[[#This Row],[frame time]]</f>
        <v>0.69999999899999998</v>
      </c>
      <c r="C120" s="3">
        <f>_three_bathroom[[#This Row],[frame time]]</f>
        <v>1.01</v>
      </c>
    </row>
    <row r="121" spans="1:3" x14ac:dyDescent="0.25">
      <c r="A121" s="3">
        <f>MEMORY!A121</f>
        <v>120</v>
      </c>
      <c r="B121" s="3">
        <f>_babylon_bathroom[[#This Row],[frame time]]</f>
        <v>0.80000000100000002</v>
      </c>
      <c r="C121" s="3">
        <f>_three_bathroom[[#This Row],[frame time]]</f>
        <v>1.04</v>
      </c>
    </row>
    <row r="122" spans="1:3" x14ac:dyDescent="0.25">
      <c r="A122" s="3">
        <f>MEMORY!A122</f>
        <v>121</v>
      </c>
      <c r="B122" s="3">
        <f>_babylon_bathroom[[#This Row],[frame time]]</f>
        <v>0.80000000100000002</v>
      </c>
      <c r="C122" s="3">
        <f>_three_bathroom[[#This Row],[frame time]]</f>
        <v>1.01</v>
      </c>
    </row>
    <row r="123" spans="1:3" x14ac:dyDescent="0.25">
      <c r="A123" s="3">
        <f>MEMORY!A123</f>
        <v>122</v>
      </c>
      <c r="B123" s="3">
        <f>_babylon_bathroom[[#This Row],[frame time]]</f>
        <v>0.90000000199999997</v>
      </c>
      <c r="C123" s="3">
        <f>_three_bathroom[[#This Row],[frame time]]</f>
        <v>1.03</v>
      </c>
    </row>
    <row r="124" spans="1:3" x14ac:dyDescent="0.25">
      <c r="A124" s="3">
        <f>MEMORY!A124</f>
        <v>123</v>
      </c>
      <c r="B124" s="3">
        <f>_babylon_bathroom[[#This Row],[frame time]]</f>
        <v>0.69999999899999998</v>
      </c>
      <c r="C124" s="3">
        <f>_three_bathroom[[#This Row],[frame time]]</f>
        <v>1</v>
      </c>
    </row>
    <row r="125" spans="1:3" x14ac:dyDescent="0.25">
      <c r="A125" s="3">
        <f>MEMORY!A125</f>
        <v>124</v>
      </c>
      <c r="B125" s="3">
        <f>_babylon_bathroom[[#This Row],[frame time]]</f>
        <v>0.80000000100000002</v>
      </c>
      <c r="C125" s="3">
        <f>_three_bathroom[[#This Row],[frame time]]</f>
        <v>1.03</v>
      </c>
    </row>
    <row r="126" spans="1:3" x14ac:dyDescent="0.25">
      <c r="A126" s="3">
        <f>MEMORY!A126</f>
        <v>125</v>
      </c>
      <c r="B126" s="3">
        <f>_babylon_bathroom[[#This Row],[frame time]]</f>
        <v>1.1000000009999999</v>
      </c>
      <c r="C126" s="3">
        <f>_three_bathroom[[#This Row],[frame time]]</f>
        <v>1</v>
      </c>
    </row>
    <row r="127" spans="1:3" x14ac:dyDescent="0.25">
      <c r="A127" s="3">
        <f>MEMORY!A127</f>
        <v>126</v>
      </c>
      <c r="B127" s="3">
        <f>_babylon_bathroom[[#This Row],[frame time]]</f>
        <v>1.1000000009999999</v>
      </c>
      <c r="C127" s="3">
        <f>_three_bathroom[[#This Row],[frame time]]</f>
        <v>1.02</v>
      </c>
    </row>
    <row r="128" spans="1:3" x14ac:dyDescent="0.25">
      <c r="A128" s="3">
        <f>MEMORY!A128</f>
        <v>127</v>
      </c>
      <c r="B128" s="3">
        <f>_babylon_bathroom[[#This Row],[frame time]]</f>
        <v>1.1999999990000001</v>
      </c>
      <c r="C128" s="3">
        <f>_three_bathroom[[#This Row],[frame time]]</f>
        <v>1.02</v>
      </c>
    </row>
    <row r="129" spans="1:3" x14ac:dyDescent="0.25">
      <c r="A129" s="3">
        <f>MEMORY!A129</f>
        <v>128</v>
      </c>
      <c r="B129" s="3">
        <f>_babylon_bathroom[[#This Row],[frame time]]</f>
        <v>1.3999999990000001</v>
      </c>
      <c r="C129" s="3">
        <f>_three_bathroom[[#This Row],[frame time]]</f>
        <v>1.01</v>
      </c>
    </row>
    <row r="130" spans="1:3" x14ac:dyDescent="0.25">
      <c r="A130" s="3">
        <f>MEMORY!A130</f>
        <v>129</v>
      </c>
      <c r="B130" s="3">
        <f>_babylon_bathroom[[#This Row],[frame time]]</f>
        <v>0.90000000199999997</v>
      </c>
      <c r="C130" s="3">
        <f>_three_bathroom[[#This Row],[frame time]]</f>
        <v>1.04</v>
      </c>
    </row>
    <row r="131" spans="1:3" x14ac:dyDescent="0.25">
      <c r="A131" s="3">
        <f>MEMORY!A131</f>
        <v>130</v>
      </c>
      <c r="B131" s="3">
        <f>_babylon_bathroom[[#This Row],[frame time]]</f>
        <v>1.3000000009999999</v>
      </c>
      <c r="C131" s="3">
        <f>_three_bathroom[[#This Row],[frame time]]</f>
        <v>1.01</v>
      </c>
    </row>
    <row r="132" spans="1:3" x14ac:dyDescent="0.25">
      <c r="A132" s="3">
        <f>MEMORY!A132</f>
        <v>131</v>
      </c>
      <c r="B132" s="3">
        <f>_babylon_bathroom[[#This Row],[frame time]]</f>
        <v>0.90000000199999997</v>
      </c>
      <c r="C132" s="3">
        <f>_three_bathroom[[#This Row],[frame time]]</f>
        <v>1.02</v>
      </c>
    </row>
    <row r="133" spans="1:3" x14ac:dyDescent="0.25">
      <c r="A133" s="3">
        <f>MEMORY!A133</f>
        <v>132</v>
      </c>
      <c r="B133" s="3">
        <f>_babylon_bathroom[[#This Row],[frame time]]</f>
        <v>0.70000000299999998</v>
      </c>
      <c r="C133" s="3">
        <f>_three_bathroom[[#This Row],[frame time]]</f>
        <v>1.01</v>
      </c>
    </row>
    <row r="134" spans="1:3" x14ac:dyDescent="0.25">
      <c r="A134" s="3">
        <f>MEMORY!A134</f>
        <v>133</v>
      </c>
      <c r="B134" s="3">
        <f>_babylon_bathroom[[#This Row],[frame time]]</f>
        <v>1.1999999990000001</v>
      </c>
      <c r="C134" s="3">
        <f>_three_bathroom[[#This Row],[frame time]]</f>
        <v>1.02</v>
      </c>
    </row>
    <row r="135" spans="1:3" x14ac:dyDescent="0.25">
      <c r="A135" s="3">
        <f>MEMORY!A135</f>
        <v>134</v>
      </c>
      <c r="B135" s="3">
        <f>_babylon_bathroom[[#This Row],[frame time]]</f>
        <v>1.0999999979999999</v>
      </c>
      <c r="C135" s="3">
        <f>_three_bathroom[[#This Row],[frame time]]</f>
        <v>1.01</v>
      </c>
    </row>
    <row r="136" spans="1:3" x14ac:dyDescent="0.25">
      <c r="A136" s="3">
        <f>MEMORY!A136</f>
        <v>135</v>
      </c>
      <c r="B136" s="3">
        <f>_babylon_bathroom[[#This Row],[frame time]]</f>
        <v>1.0999999979999999</v>
      </c>
      <c r="C136" s="3">
        <f>_three_bathroom[[#This Row],[frame time]]</f>
        <v>1</v>
      </c>
    </row>
    <row r="137" spans="1:3" x14ac:dyDescent="0.25">
      <c r="A137" s="3">
        <f>MEMORY!A137</f>
        <v>136</v>
      </c>
      <c r="B137" s="3">
        <f>_babylon_bathroom[[#This Row],[frame time]]</f>
        <v>0.80000000100000002</v>
      </c>
      <c r="C137" s="3">
        <f>_three_bathroom[[#This Row],[frame time]]</f>
        <v>1.03</v>
      </c>
    </row>
    <row r="138" spans="1:3" x14ac:dyDescent="0.25">
      <c r="A138" s="3">
        <f>MEMORY!A138</f>
        <v>137</v>
      </c>
      <c r="B138" s="3">
        <f>_babylon_bathroom[[#This Row],[frame time]]</f>
        <v>0.90000000199999997</v>
      </c>
      <c r="C138" s="3">
        <f>_three_bathroom[[#This Row],[frame time]]</f>
        <v>1</v>
      </c>
    </row>
    <row r="139" spans="1:3" x14ac:dyDescent="0.25">
      <c r="A139" s="3">
        <f>MEMORY!A139</f>
        <v>138</v>
      </c>
      <c r="B139" s="3">
        <f>_babylon_bathroom[[#This Row],[frame time]]</f>
        <v>0.80000000100000002</v>
      </c>
      <c r="C139" s="3">
        <f>_three_bathroom[[#This Row],[frame time]]</f>
        <v>1.03</v>
      </c>
    </row>
    <row r="140" spans="1:3" x14ac:dyDescent="0.25">
      <c r="A140" s="3">
        <f>MEMORY!A140</f>
        <v>139</v>
      </c>
      <c r="B140" s="3">
        <f>_babylon_bathroom[[#This Row],[frame time]]</f>
        <v>0.89999999900000005</v>
      </c>
      <c r="C140" s="3">
        <f>_three_bathroom[[#This Row],[frame time]]</f>
        <v>1</v>
      </c>
    </row>
    <row r="141" spans="1:3" x14ac:dyDescent="0.25">
      <c r="A141" s="3">
        <f>MEMORY!A141</f>
        <v>140</v>
      </c>
      <c r="B141" s="3">
        <f>_babylon_bathroom[[#This Row],[frame time]]</f>
        <v>0.70000000299999998</v>
      </c>
      <c r="C141" s="3">
        <f>_three_bathroom[[#This Row],[frame time]]</f>
        <v>1.04</v>
      </c>
    </row>
    <row r="142" spans="1:3" x14ac:dyDescent="0.25">
      <c r="A142" s="3">
        <f>MEMORY!A142</f>
        <v>141</v>
      </c>
      <c r="B142" s="3">
        <f>_babylon_bathroom[[#This Row],[frame time]]</f>
        <v>0.80000000100000002</v>
      </c>
      <c r="C142" s="3">
        <f>_three_bathroom[[#This Row],[frame time]]</f>
        <v>1.01</v>
      </c>
    </row>
    <row r="143" spans="1:3" x14ac:dyDescent="0.25">
      <c r="A143" s="3">
        <f>MEMORY!A143</f>
        <v>142</v>
      </c>
      <c r="B143" s="3">
        <f>_babylon_bathroom[[#This Row],[frame time]]</f>
        <v>0.80000000100000002</v>
      </c>
      <c r="C143" s="3">
        <f>_three_bathroom[[#This Row],[frame time]]</f>
        <v>1.01</v>
      </c>
    </row>
    <row r="144" spans="1:3" x14ac:dyDescent="0.25">
      <c r="A144" s="3">
        <f>MEMORY!A144</f>
        <v>143</v>
      </c>
      <c r="B144" s="3">
        <f>_babylon_bathroom[[#This Row],[frame time]]</f>
        <v>0.79999999700000002</v>
      </c>
      <c r="C144" s="3">
        <f>_three_bathroom[[#This Row],[frame time]]</f>
        <v>1.02</v>
      </c>
    </row>
    <row r="145" spans="1:3" x14ac:dyDescent="0.25">
      <c r="A145" s="3">
        <f>MEMORY!A145</f>
        <v>144</v>
      </c>
      <c r="B145" s="3">
        <f>_babylon_bathroom[[#This Row],[frame time]]</f>
        <v>0.90000000199999997</v>
      </c>
      <c r="C145" s="3">
        <f>_three_bathroom[[#This Row],[frame time]]</f>
        <v>1.01</v>
      </c>
    </row>
    <row r="146" spans="1:3" x14ac:dyDescent="0.25">
      <c r="A146" s="3">
        <f>MEMORY!A146</f>
        <v>145</v>
      </c>
      <c r="B146" s="3">
        <f>_babylon_bathroom[[#This Row],[frame time]]</f>
        <v>0.69999999899999998</v>
      </c>
      <c r="C146" s="3">
        <f>_three_bathroom[[#This Row],[frame time]]</f>
        <v>1.02</v>
      </c>
    </row>
    <row r="147" spans="1:3" x14ac:dyDescent="0.25">
      <c r="A147" s="3">
        <f>MEMORY!A147</f>
        <v>146</v>
      </c>
      <c r="B147" s="3">
        <f>_babylon_bathroom[[#This Row],[frame time]]</f>
        <v>0.80000000100000002</v>
      </c>
      <c r="C147" s="3">
        <f>_three_bathroom[[#This Row],[frame time]]</f>
        <v>1</v>
      </c>
    </row>
    <row r="148" spans="1:3" x14ac:dyDescent="0.25">
      <c r="A148" s="3">
        <f>MEMORY!A148</f>
        <v>147</v>
      </c>
      <c r="B148" s="3">
        <f>_babylon_bathroom[[#This Row],[frame time]]</f>
        <v>0.69999999899999998</v>
      </c>
      <c r="C148" s="3">
        <f>_three_bathroom[[#This Row],[frame time]]</f>
        <v>1.02</v>
      </c>
    </row>
    <row r="149" spans="1:3" x14ac:dyDescent="0.25">
      <c r="A149" s="3">
        <f>MEMORY!A149</f>
        <v>148</v>
      </c>
      <c r="B149" s="3">
        <f>_babylon_bathroom[[#This Row],[frame time]]</f>
        <v>0.69999999899999998</v>
      </c>
      <c r="C149" s="3">
        <f>_three_bathroom[[#This Row],[frame time]]</f>
        <v>1.01</v>
      </c>
    </row>
    <row r="150" spans="1:3" x14ac:dyDescent="0.25">
      <c r="A150" s="3">
        <f>MEMORY!A150</f>
        <v>149</v>
      </c>
      <c r="B150" s="3">
        <f>_babylon_bathroom[[#This Row],[frame time]]</f>
        <v>0.60000000099999995</v>
      </c>
      <c r="C150" s="3">
        <f>_three_bathroom[[#This Row],[frame time]]</f>
        <v>1.01</v>
      </c>
    </row>
    <row r="151" spans="1:3" x14ac:dyDescent="0.25">
      <c r="A151" s="3">
        <f>MEMORY!A151</f>
        <v>150</v>
      </c>
      <c r="B151" s="3">
        <f>_babylon_bathroom[[#This Row],[frame time]]</f>
        <v>0.79999999700000002</v>
      </c>
      <c r="C151" s="3">
        <f>_three_bathroom[[#This Row],[frame time]]</f>
        <v>1.04</v>
      </c>
    </row>
    <row r="152" spans="1:3" x14ac:dyDescent="0.25">
      <c r="A152" s="3">
        <f>MEMORY!A152</f>
        <v>151</v>
      </c>
      <c r="B152" s="3">
        <f>_babylon_bathroom[[#This Row],[frame time]]</f>
        <v>0.60000000099999995</v>
      </c>
      <c r="C152" s="3">
        <f>_three_bathroom[[#This Row],[frame time]]</f>
        <v>1</v>
      </c>
    </row>
    <row r="153" spans="1:3" x14ac:dyDescent="0.25">
      <c r="A153" s="3">
        <f>MEMORY!A153</f>
        <v>152</v>
      </c>
      <c r="B153" s="3">
        <f>_babylon_bathroom[[#This Row],[frame time]]</f>
        <v>0.90000000199999997</v>
      </c>
      <c r="C153" s="3">
        <f>_three_bathroom[[#This Row],[frame time]]</f>
        <v>1.03</v>
      </c>
    </row>
    <row r="154" spans="1:3" x14ac:dyDescent="0.25">
      <c r="A154" s="3">
        <f>MEMORY!A154</f>
        <v>153</v>
      </c>
      <c r="B154" s="3">
        <f>_babylon_bathroom[[#This Row],[frame time]]</f>
        <v>0.59999999800000003</v>
      </c>
      <c r="C154" s="3">
        <f>_three_bathroom[[#This Row],[frame time]]</f>
        <v>1.02</v>
      </c>
    </row>
    <row r="155" spans="1:3" x14ac:dyDescent="0.25">
      <c r="A155" s="3">
        <f>MEMORY!A155</f>
        <v>154</v>
      </c>
      <c r="B155" s="3">
        <f>_babylon_bathroom[[#This Row],[frame time]]</f>
        <v>0.80000000100000002</v>
      </c>
      <c r="C155" s="3">
        <f>_three_bathroom[[#This Row],[frame time]]</f>
        <v>1.04</v>
      </c>
    </row>
    <row r="156" spans="1:3" x14ac:dyDescent="0.25">
      <c r="A156" s="3">
        <f>MEMORY!A156</f>
        <v>155</v>
      </c>
      <c r="B156" s="3">
        <f>_babylon_bathroom[[#This Row],[frame time]]</f>
        <v>0.69999999899999998</v>
      </c>
      <c r="C156" s="3">
        <f>_three_bathroom[[#This Row],[frame time]]</f>
        <v>1.01</v>
      </c>
    </row>
    <row r="157" spans="1:3" x14ac:dyDescent="0.25">
      <c r="A157" s="3">
        <f>MEMORY!A157</f>
        <v>156</v>
      </c>
      <c r="B157" s="3">
        <f>_babylon_bathroom[[#This Row],[frame time]]</f>
        <v>0.80000000100000002</v>
      </c>
      <c r="C157" s="3">
        <f>_three_bathroom[[#This Row],[frame time]]</f>
        <v>1.02</v>
      </c>
    </row>
    <row r="158" spans="1:3" x14ac:dyDescent="0.25">
      <c r="A158" s="3">
        <f>MEMORY!A158</f>
        <v>157</v>
      </c>
      <c r="B158" s="3">
        <f>_babylon_bathroom[[#This Row],[frame time]]</f>
        <v>0.60000000099999995</v>
      </c>
      <c r="C158" s="3">
        <f>_three_bathroom[[#This Row],[frame time]]</f>
        <v>1.02</v>
      </c>
    </row>
    <row r="159" spans="1:3" x14ac:dyDescent="0.25">
      <c r="A159" s="3">
        <f>MEMORY!A159</f>
        <v>158</v>
      </c>
      <c r="B159" s="3">
        <f>_babylon_bathroom[[#This Row],[frame time]]</f>
        <v>0.69999999899999998</v>
      </c>
      <c r="C159" s="3">
        <f>_three_bathroom[[#This Row],[frame time]]</f>
        <v>1.01</v>
      </c>
    </row>
    <row r="160" spans="1:3" x14ac:dyDescent="0.25">
      <c r="A160" s="3">
        <f>MEMORY!A160</f>
        <v>159</v>
      </c>
      <c r="B160" s="3">
        <f>_babylon_bathroom[[#This Row],[frame time]]</f>
        <v>0.70000000299999998</v>
      </c>
      <c r="C160" s="3">
        <f>_three_bathroom[[#This Row],[frame time]]</f>
        <v>1.03</v>
      </c>
    </row>
    <row r="161" spans="1:3" x14ac:dyDescent="0.25">
      <c r="A161" s="3">
        <f>MEMORY!A161</f>
        <v>160</v>
      </c>
      <c r="B161" s="3">
        <f>_babylon_bathroom[[#This Row],[frame time]]</f>
        <v>0.80000000100000002</v>
      </c>
      <c r="C161" s="3">
        <f>_three_bathroom[[#This Row],[frame time]]</f>
        <v>1.01</v>
      </c>
    </row>
    <row r="162" spans="1:3" x14ac:dyDescent="0.25">
      <c r="A162" s="3">
        <f>MEMORY!A162</f>
        <v>161</v>
      </c>
      <c r="B162" s="3">
        <f>_babylon_bathroom[[#This Row],[frame time]]</f>
        <v>0.70000000299999998</v>
      </c>
      <c r="C162" s="3">
        <f>_three_bathroom[[#This Row],[frame time]]</f>
        <v>1.02</v>
      </c>
    </row>
    <row r="163" spans="1:3" x14ac:dyDescent="0.25">
      <c r="A163" s="3">
        <f>MEMORY!A163</f>
        <v>162</v>
      </c>
      <c r="B163" s="3">
        <f>_babylon_bathroom[[#This Row],[frame time]]</f>
        <v>1.1000000009999999</v>
      </c>
      <c r="C163" s="3">
        <f>_three_bathroom[[#This Row],[frame time]]</f>
        <v>1</v>
      </c>
    </row>
    <row r="164" spans="1:3" x14ac:dyDescent="0.25">
      <c r="A164" s="3">
        <f>MEMORY!A164</f>
        <v>163</v>
      </c>
      <c r="B164" s="3">
        <f>_babylon_bathroom[[#This Row],[frame time]]</f>
        <v>0.80000000100000002</v>
      </c>
      <c r="C164" s="3">
        <f>_three_bathroom[[#This Row],[frame time]]</f>
        <v>1.02</v>
      </c>
    </row>
    <row r="165" spans="1:3" x14ac:dyDescent="0.25">
      <c r="A165" s="3">
        <f>MEMORY!A165</f>
        <v>164</v>
      </c>
      <c r="B165" s="3">
        <f>_babylon_bathroom[[#This Row],[frame time]]</f>
        <v>1.4000000020000001</v>
      </c>
      <c r="C165" s="3">
        <f>_three_bathroom[[#This Row],[frame time]]</f>
        <v>1.01</v>
      </c>
    </row>
    <row r="166" spans="1:3" x14ac:dyDescent="0.25">
      <c r="A166" s="3">
        <f>MEMORY!A166</f>
        <v>165</v>
      </c>
      <c r="B166" s="3">
        <f>_babylon_bathroom[[#This Row],[frame time]]</f>
        <v>0.89999999900000005</v>
      </c>
      <c r="C166" s="3">
        <f>_three_bathroom[[#This Row],[frame time]]</f>
        <v>1</v>
      </c>
    </row>
    <row r="167" spans="1:3" x14ac:dyDescent="0.25">
      <c r="A167" s="3">
        <f>MEMORY!A167</f>
        <v>166</v>
      </c>
      <c r="B167" s="3">
        <f>_babylon_bathroom[[#This Row],[frame time]]</f>
        <v>1.3999999990000001</v>
      </c>
      <c r="C167" s="3">
        <f>_three_bathroom[[#This Row],[frame time]]</f>
        <v>1.02</v>
      </c>
    </row>
    <row r="168" spans="1:3" x14ac:dyDescent="0.25">
      <c r="A168" s="3">
        <f>MEMORY!A168</f>
        <v>167</v>
      </c>
      <c r="B168" s="3">
        <f>_babylon_bathroom[[#This Row],[frame time]]</f>
        <v>0.70000000299999998</v>
      </c>
      <c r="C168" s="3">
        <f>_three_bathroom[[#This Row],[frame time]]</f>
        <v>1</v>
      </c>
    </row>
    <row r="169" spans="1:3" x14ac:dyDescent="0.25">
      <c r="A169" s="3">
        <f>MEMORY!A169</f>
        <v>168</v>
      </c>
      <c r="B169" s="3">
        <f>_babylon_bathroom[[#This Row],[frame time]]</f>
        <v>1.3000000009999999</v>
      </c>
      <c r="C169" s="3">
        <f>_three_bathroom[[#This Row],[frame time]]</f>
        <v>1.03</v>
      </c>
    </row>
    <row r="170" spans="1:3" x14ac:dyDescent="0.25">
      <c r="A170" s="3">
        <f>MEMORY!A170</f>
        <v>169</v>
      </c>
      <c r="B170" s="3">
        <f>_babylon_bathroom[[#This Row],[frame time]]</f>
        <v>1</v>
      </c>
      <c r="C170" s="3">
        <f>_three_bathroom[[#This Row],[frame time]]</f>
        <v>1.01</v>
      </c>
    </row>
    <row r="171" spans="1:3" x14ac:dyDescent="0.25">
      <c r="A171" s="3">
        <f>MEMORY!A171</f>
        <v>170</v>
      </c>
      <c r="B171" s="3">
        <f>_babylon_bathroom[[#This Row],[frame time]]</f>
        <v>1</v>
      </c>
      <c r="C171" s="3">
        <f>_three_bathroom[[#This Row],[frame time]]</f>
        <v>1.04</v>
      </c>
    </row>
    <row r="172" spans="1:3" x14ac:dyDescent="0.25">
      <c r="A172" s="3">
        <f>MEMORY!A172</f>
        <v>171</v>
      </c>
      <c r="B172" s="3">
        <f>_babylon_bathroom[[#This Row],[frame time]]</f>
        <v>0.69999999899999998</v>
      </c>
      <c r="C172" s="3">
        <f>_three_bathroom[[#This Row],[frame time]]</f>
        <v>1.01</v>
      </c>
    </row>
    <row r="173" spans="1:3" x14ac:dyDescent="0.25">
      <c r="A173" s="3">
        <f>MEMORY!A173</f>
        <v>172</v>
      </c>
      <c r="B173" s="3">
        <f>_babylon_bathroom[[#This Row],[frame time]]</f>
        <v>1.1000000009999999</v>
      </c>
      <c r="C173" s="3">
        <f>_three_bathroom[[#This Row],[frame time]]</f>
        <v>1.01</v>
      </c>
    </row>
    <row r="174" spans="1:3" x14ac:dyDescent="0.25">
      <c r="A174" s="3">
        <f>MEMORY!A174</f>
        <v>173</v>
      </c>
      <c r="B174" s="3">
        <f>_babylon_bathroom[[#This Row],[frame time]]</f>
        <v>0.90000000199999997</v>
      </c>
      <c r="C174" s="3">
        <f>_three_bathroom[[#This Row],[frame time]]</f>
        <v>1.02</v>
      </c>
    </row>
    <row r="175" spans="1:3" x14ac:dyDescent="0.25">
      <c r="A175" s="3">
        <f>MEMORY!A175</f>
        <v>174</v>
      </c>
      <c r="B175" s="3">
        <f>_babylon_bathroom[[#This Row],[frame time]]</f>
        <v>0.80000000100000002</v>
      </c>
      <c r="C175" s="3">
        <f>_three_bathroom[[#This Row],[frame time]]</f>
        <v>1</v>
      </c>
    </row>
    <row r="176" spans="1:3" x14ac:dyDescent="0.25">
      <c r="A176" s="3">
        <f>MEMORY!A176</f>
        <v>175</v>
      </c>
      <c r="B176" s="3">
        <f>_babylon_bathroom[[#This Row],[frame time]]</f>
        <v>0.69999999899999998</v>
      </c>
      <c r="C176" s="3">
        <f>_three_bathroom[[#This Row],[frame time]]</f>
        <v>1.03</v>
      </c>
    </row>
    <row r="177" spans="1:3" x14ac:dyDescent="0.25">
      <c r="A177" s="3">
        <f>MEMORY!A177</f>
        <v>176</v>
      </c>
      <c r="B177" s="3">
        <f>_babylon_bathroom[[#This Row],[frame time]]</f>
        <v>0.89999999900000005</v>
      </c>
      <c r="C177" s="3">
        <f>_three_bathroom[[#This Row],[frame time]]</f>
        <v>1</v>
      </c>
    </row>
    <row r="178" spans="1:3" x14ac:dyDescent="0.25">
      <c r="A178" s="3">
        <f>MEMORY!A178</f>
        <v>177</v>
      </c>
      <c r="B178" s="3">
        <f>_babylon_bathroom[[#This Row],[frame time]]</f>
        <v>0.69999999899999998</v>
      </c>
      <c r="C178" s="3">
        <f>_three_bathroom[[#This Row],[frame time]]</f>
        <v>1.02</v>
      </c>
    </row>
    <row r="179" spans="1:3" x14ac:dyDescent="0.25">
      <c r="A179" s="3">
        <f>MEMORY!A179</f>
        <v>178</v>
      </c>
      <c r="B179" s="3">
        <f>_babylon_bathroom[[#This Row],[frame time]]</f>
        <v>1.1000000009999999</v>
      </c>
      <c r="C179" s="3">
        <f>_three_bathroom[[#This Row],[frame time]]</f>
        <v>1.01</v>
      </c>
    </row>
    <row r="180" spans="1:3" x14ac:dyDescent="0.25">
      <c r="A180" s="3">
        <f>MEMORY!A180</f>
        <v>179</v>
      </c>
      <c r="B180" s="3">
        <f>_babylon_bathroom[[#This Row],[frame time]]</f>
        <v>0.80000000100000002</v>
      </c>
      <c r="C180" s="3">
        <f>_three_bathroom[[#This Row],[frame time]]</f>
        <v>1.01</v>
      </c>
    </row>
    <row r="181" spans="1:3" x14ac:dyDescent="0.25">
      <c r="A181" s="3">
        <f>MEMORY!A181</f>
        <v>180</v>
      </c>
      <c r="B181" s="3">
        <f>_babylon_bathroom[[#This Row],[frame time]]</f>
        <v>0.80000000100000002</v>
      </c>
      <c r="C181" s="3">
        <f>_three_bathroom[[#This Row],[frame time]]</f>
        <v>1.04</v>
      </c>
    </row>
    <row r="182" spans="1:3" x14ac:dyDescent="0.25">
      <c r="A182" s="3">
        <f>MEMORY!A182</f>
        <v>181</v>
      </c>
      <c r="B182" s="3">
        <f>_babylon_bathroom[[#This Row],[frame time]]</f>
        <v>0.79999999700000002</v>
      </c>
      <c r="C182" s="3">
        <f>_three_bathroom[[#This Row],[frame time]]</f>
        <v>1.19</v>
      </c>
    </row>
    <row r="183" spans="1:3" x14ac:dyDescent="0.25">
      <c r="A183" s="3">
        <f>MEMORY!A183</f>
        <v>182</v>
      </c>
      <c r="B183" s="3">
        <f>_babylon_bathroom[[#This Row],[frame time]]</f>
        <v>0.90000000199999997</v>
      </c>
      <c r="C183" s="3">
        <f>_three_bathroom[[#This Row],[frame time]]</f>
        <v>1.3</v>
      </c>
    </row>
    <row r="184" spans="1:3" x14ac:dyDescent="0.25">
      <c r="A184" s="3">
        <f>MEMORY!A184</f>
        <v>183</v>
      </c>
      <c r="B184" s="3">
        <f>_babylon_bathroom[[#This Row],[frame time]]</f>
        <v>0.69999999899999998</v>
      </c>
      <c r="C184" s="3">
        <f>_three_bathroom[[#This Row],[frame time]]</f>
        <v>1.23</v>
      </c>
    </row>
    <row r="185" spans="1:3" x14ac:dyDescent="0.25">
      <c r="A185" s="3">
        <f>MEMORY!A185</f>
        <v>184</v>
      </c>
      <c r="B185" s="3">
        <f>_babylon_bathroom[[#This Row],[frame time]]</f>
        <v>0.89999999900000005</v>
      </c>
      <c r="C185" s="3">
        <f>_three_bathroom[[#This Row],[frame time]]</f>
        <v>1.1100000000000001</v>
      </c>
    </row>
    <row r="186" spans="1:3" x14ac:dyDescent="0.25">
      <c r="A186" s="3">
        <f>MEMORY!A186</f>
        <v>185</v>
      </c>
      <c r="B186" s="3">
        <f>_babylon_bathroom[[#This Row],[frame time]]</f>
        <v>0.69999999899999998</v>
      </c>
      <c r="C186" s="3">
        <f>_three_bathroom[[#This Row],[frame time]]</f>
        <v>1.0900000000000001</v>
      </c>
    </row>
    <row r="187" spans="1:3" x14ac:dyDescent="0.25">
      <c r="A187" s="3">
        <f>MEMORY!A187</f>
        <v>186</v>
      </c>
      <c r="B187" s="3">
        <f>_babylon_bathroom[[#This Row],[frame time]]</f>
        <v>1</v>
      </c>
      <c r="C187" s="3">
        <f>_three_bathroom[[#This Row],[frame time]]</f>
        <v>1.1399999999999999</v>
      </c>
    </row>
    <row r="188" spans="1:3" x14ac:dyDescent="0.25">
      <c r="A188" s="3">
        <f>MEMORY!A188</f>
        <v>187</v>
      </c>
      <c r="B188" s="3">
        <f>_babylon_bathroom[[#This Row],[frame time]]</f>
        <v>1.0999999979999999</v>
      </c>
      <c r="C188" s="3">
        <f>_three_bathroom[[#This Row],[frame time]]</f>
        <v>1.07</v>
      </c>
    </row>
    <row r="189" spans="1:3" x14ac:dyDescent="0.25">
      <c r="A189" s="3">
        <f>MEMORY!A189</f>
        <v>188</v>
      </c>
      <c r="B189" s="3">
        <f>_babylon_bathroom[[#This Row],[frame time]]</f>
        <v>0.89999999900000005</v>
      </c>
      <c r="C189" s="3">
        <f>_three_bathroom[[#This Row],[frame time]]</f>
        <v>1.1399999999999999</v>
      </c>
    </row>
    <row r="190" spans="1:3" x14ac:dyDescent="0.25">
      <c r="A190" s="3">
        <f>MEMORY!A190</f>
        <v>189</v>
      </c>
      <c r="B190" s="3">
        <f>_babylon_bathroom[[#This Row],[frame time]]</f>
        <v>0.80000000100000002</v>
      </c>
      <c r="C190" s="3">
        <f>_three_bathroom[[#This Row],[frame time]]</f>
        <v>1.08</v>
      </c>
    </row>
    <row r="191" spans="1:3" x14ac:dyDescent="0.25">
      <c r="A191" s="3">
        <f>MEMORY!A191</f>
        <v>190</v>
      </c>
      <c r="B191" s="3">
        <f>_babylon_bathroom[[#This Row],[frame time]]</f>
        <v>1</v>
      </c>
      <c r="C191" s="3">
        <f>_three_bathroom[[#This Row],[frame time]]</f>
        <v>1.1499999999999999</v>
      </c>
    </row>
    <row r="192" spans="1:3" x14ac:dyDescent="0.25">
      <c r="A192" s="3">
        <f>MEMORY!A192</f>
        <v>191</v>
      </c>
      <c r="B192" s="3">
        <f>_babylon_bathroom[[#This Row],[frame time]]</f>
        <v>0.80000000100000002</v>
      </c>
      <c r="C192" s="3">
        <f>_three_bathroom[[#This Row],[frame time]]</f>
        <v>1.1000000000000001</v>
      </c>
    </row>
    <row r="193" spans="1:3" x14ac:dyDescent="0.25">
      <c r="A193" s="3">
        <f>MEMORY!A193</f>
        <v>192</v>
      </c>
      <c r="B193" s="3">
        <f>_babylon_bathroom[[#This Row],[frame time]]</f>
        <v>1.0999999979999999</v>
      </c>
      <c r="C193" s="3">
        <f>_three_bathroom[[#This Row],[frame time]]</f>
        <v>1.03</v>
      </c>
    </row>
    <row r="194" spans="1:3" x14ac:dyDescent="0.25">
      <c r="A194" s="3">
        <f>MEMORY!A194</f>
        <v>193</v>
      </c>
      <c r="B194" s="3">
        <f>_babylon_bathroom[[#This Row],[frame time]]</f>
        <v>0.79999999700000002</v>
      </c>
      <c r="C194" s="3">
        <f>_three_bathroom[[#This Row],[frame time]]</f>
        <v>1.01</v>
      </c>
    </row>
    <row r="195" spans="1:3" x14ac:dyDescent="0.25">
      <c r="A195" s="3">
        <f>MEMORY!A195</f>
        <v>194</v>
      </c>
      <c r="B195" s="3">
        <f>_babylon_bathroom[[#This Row],[frame time]]</f>
        <v>0.80000000100000002</v>
      </c>
      <c r="C195" s="3">
        <f>_three_bathroom[[#This Row],[frame time]]</f>
        <v>1.03</v>
      </c>
    </row>
    <row r="196" spans="1:3" x14ac:dyDescent="0.25">
      <c r="A196" s="3">
        <f>MEMORY!A196</f>
        <v>195</v>
      </c>
      <c r="B196" s="3">
        <f>_babylon_bathroom[[#This Row],[frame time]]</f>
        <v>0.89999999900000005</v>
      </c>
      <c r="C196" s="3">
        <f>_three_bathroom[[#This Row],[frame time]]</f>
        <v>1.01</v>
      </c>
    </row>
    <row r="197" spans="1:3" x14ac:dyDescent="0.25">
      <c r="A197" s="3">
        <f>MEMORY!A197</f>
        <v>196</v>
      </c>
      <c r="B197" s="3">
        <f>_babylon_bathroom[[#This Row],[frame time]]</f>
        <v>1</v>
      </c>
      <c r="C197" s="3">
        <f>_three_bathroom[[#This Row],[frame time]]</f>
        <v>1.03</v>
      </c>
    </row>
    <row r="198" spans="1:3" x14ac:dyDescent="0.25">
      <c r="A198" s="3">
        <f>MEMORY!A198</f>
        <v>197</v>
      </c>
      <c r="B198" s="3">
        <f>_babylon_bathroom[[#This Row],[frame time]]</f>
        <v>0.80000000100000002</v>
      </c>
      <c r="C198" s="3">
        <f>_three_bathroom[[#This Row],[frame time]]</f>
        <v>1.01</v>
      </c>
    </row>
    <row r="199" spans="1:3" x14ac:dyDescent="0.25">
      <c r="A199" s="3">
        <f>MEMORY!A199</f>
        <v>198</v>
      </c>
      <c r="B199" s="3">
        <f>_babylon_bathroom[[#This Row],[frame time]]</f>
        <v>0.69999999899999998</v>
      </c>
      <c r="C199" s="3">
        <f>_three_bathroom[[#This Row],[frame time]]</f>
        <v>1.02</v>
      </c>
    </row>
    <row r="200" spans="1:3" x14ac:dyDescent="0.25">
      <c r="A200" s="3">
        <f>MEMORY!A200</f>
        <v>199</v>
      </c>
      <c r="B200" s="3">
        <f>_babylon_bathroom[[#This Row],[frame time]]</f>
        <v>0.89999999900000005</v>
      </c>
      <c r="C200" s="3">
        <f>_three_bathroom[[#This Row],[frame time]]</f>
        <v>1.03</v>
      </c>
    </row>
    <row r="201" spans="1:3" x14ac:dyDescent="0.25">
      <c r="A201" s="3">
        <f>MEMORY!A201</f>
        <v>200</v>
      </c>
      <c r="B201" s="3">
        <f>_babylon_bathroom[[#This Row],[frame time]]</f>
        <v>1</v>
      </c>
      <c r="C201" s="3">
        <f>_three_bathroom[[#This Row],[frame time]]</f>
        <v>1.03</v>
      </c>
    </row>
    <row r="202" spans="1:3" x14ac:dyDescent="0.25">
      <c r="A202" s="3">
        <f>MEMORY!A202</f>
        <v>201</v>
      </c>
      <c r="B202" s="3">
        <f>_babylon_bathroom[[#This Row],[frame time]]</f>
        <v>0.90000000199999997</v>
      </c>
      <c r="C202" s="3">
        <f>_three_bathroom[[#This Row],[frame time]]</f>
        <v>1.02</v>
      </c>
    </row>
    <row r="203" spans="1:3" x14ac:dyDescent="0.25">
      <c r="A203" s="3">
        <f>MEMORY!A203</f>
        <v>202</v>
      </c>
      <c r="B203" s="3">
        <f>_babylon_bathroom[[#This Row],[frame time]]</f>
        <v>0.89999999900000005</v>
      </c>
      <c r="C203" s="3">
        <f>_three_bathroom[[#This Row],[frame time]]</f>
        <v>1.01</v>
      </c>
    </row>
    <row r="204" spans="1:3" x14ac:dyDescent="0.25">
      <c r="A204" s="3">
        <f>MEMORY!A204</f>
        <v>203</v>
      </c>
      <c r="B204" s="3">
        <f>_babylon_bathroom[[#This Row],[frame time]]</f>
        <v>1</v>
      </c>
      <c r="C204" s="3">
        <f>_three_bathroom[[#This Row],[frame time]]</f>
        <v>1.03</v>
      </c>
    </row>
    <row r="205" spans="1:3" x14ac:dyDescent="0.25">
      <c r="A205" s="3">
        <f>MEMORY!A205</f>
        <v>204</v>
      </c>
      <c r="B205" s="3">
        <f>_babylon_bathroom[[#This Row],[frame time]]</f>
        <v>1.3000000009999999</v>
      </c>
      <c r="C205" s="3">
        <f>_three_bathroom[[#This Row],[frame time]]</f>
        <v>1</v>
      </c>
    </row>
    <row r="206" spans="1:3" x14ac:dyDescent="0.25">
      <c r="A206" s="3">
        <f>MEMORY!A206</f>
        <v>205</v>
      </c>
      <c r="B206" s="3">
        <f>_babylon_bathroom[[#This Row],[frame time]]</f>
        <v>0.90000000199999997</v>
      </c>
      <c r="C206" s="3">
        <f>_three_bathroom[[#This Row],[frame time]]</f>
        <v>1.03</v>
      </c>
    </row>
    <row r="207" spans="1:3" x14ac:dyDescent="0.25">
      <c r="A207" s="3">
        <f>MEMORY!A207</f>
        <v>206</v>
      </c>
      <c r="B207" s="3">
        <f>_babylon_bathroom[[#This Row],[frame time]]</f>
        <v>1.5</v>
      </c>
      <c r="C207" s="3">
        <f>_three_bathroom[[#This Row],[frame time]]</f>
        <v>1.1399999999999999</v>
      </c>
    </row>
    <row r="208" spans="1:3" x14ac:dyDescent="0.25">
      <c r="A208" s="3">
        <f>MEMORY!A208</f>
        <v>207</v>
      </c>
      <c r="B208" s="3">
        <f>_babylon_bathroom[[#This Row],[frame time]]</f>
        <v>0.90000000199999997</v>
      </c>
      <c r="C208" s="3">
        <f>_three_bathroom[[#This Row],[frame time]]</f>
        <v>1.02</v>
      </c>
    </row>
    <row r="209" spans="1:3" x14ac:dyDescent="0.25">
      <c r="A209" s="3">
        <f>MEMORY!A209</f>
        <v>208</v>
      </c>
      <c r="B209" s="3">
        <f>_babylon_bathroom[[#This Row],[frame time]]</f>
        <v>1.3000000009999999</v>
      </c>
      <c r="C209" s="3">
        <f>_three_bathroom[[#This Row],[frame time]]</f>
        <v>1</v>
      </c>
    </row>
    <row r="210" spans="1:3" x14ac:dyDescent="0.25">
      <c r="A210" s="3">
        <f>MEMORY!A210</f>
        <v>209</v>
      </c>
      <c r="B210" s="3">
        <f>_babylon_bathroom[[#This Row],[frame time]]</f>
        <v>1</v>
      </c>
      <c r="C210" s="3">
        <f>_three_bathroom[[#This Row],[frame time]]</f>
        <v>1.02</v>
      </c>
    </row>
    <row r="211" spans="1:3" x14ac:dyDescent="0.25">
      <c r="A211" s="3">
        <f>MEMORY!A211</f>
        <v>210</v>
      </c>
      <c r="B211" s="3">
        <f>_babylon_bathroom[[#This Row],[frame time]]</f>
        <v>1.0999999979999999</v>
      </c>
      <c r="C211" s="3">
        <f>_three_bathroom[[#This Row],[frame time]]</f>
        <v>1.02</v>
      </c>
    </row>
    <row r="212" spans="1:3" x14ac:dyDescent="0.25">
      <c r="A212" s="3">
        <f>MEMORY!A212</f>
        <v>211</v>
      </c>
      <c r="B212" s="3">
        <f>_babylon_bathroom[[#This Row],[frame time]]</f>
        <v>0.70000000299999998</v>
      </c>
      <c r="C212" s="3">
        <f>_three_bathroom[[#This Row],[frame time]]</f>
        <v>1</v>
      </c>
    </row>
    <row r="213" spans="1:3" x14ac:dyDescent="0.25">
      <c r="A213" s="3">
        <f>MEMORY!A213</f>
        <v>212</v>
      </c>
      <c r="B213" s="3">
        <f>_babylon_bathroom[[#This Row],[frame time]]</f>
        <v>0.69999999899999998</v>
      </c>
      <c r="C213" s="3">
        <f>_three_bathroom[[#This Row],[frame time]]</f>
        <v>1.03</v>
      </c>
    </row>
    <row r="214" spans="1:3" x14ac:dyDescent="0.25">
      <c r="A214" s="3">
        <f>MEMORY!A214</f>
        <v>213</v>
      </c>
      <c r="B214" s="3">
        <f>_babylon_bathroom[[#This Row],[frame time]]</f>
        <v>0.60000000099999995</v>
      </c>
      <c r="C214" s="3">
        <f>_three_bathroom[[#This Row],[frame time]]</f>
        <v>1</v>
      </c>
    </row>
    <row r="215" spans="1:3" x14ac:dyDescent="0.25">
      <c r="A215" s="3">
        <f>MEMORY!A215</f>
        <v>214</v>
      </c>
      <c r="B215" s="3">
        <f>_babylon_bathroom[[#This Row],[frame time]]</f>
        <v>1.0999999979999999</v>
      </c>
      <c r="C215" s="3">
        <f>_three_bathroom[[#This Row],[frame time]]</f>
        <v>1.03</v>
      </c>
    </row>
    <row r="216" spans="1:3" x14ac:dyDescent="0.25">
      <c r="A216" s="3">
        <f>MEMORY!A216</f>
        <v>215</v>
      </c>
      <c r="B216" s="3">
        <f>_babylon_bathroom[[#This Row],[frame time]]</f>
        <v>0.79999999700000002</v>
      </c>
      <c r="C216" s="3">
        <f>_three_bathroom[[#This Row],[frame time]]</f>
        <v>1</v>
      </c>
    </row>
    <row r="217" spans="1:3" x14ac:dyDescent="0.25">
      <c r="A217" s="3">
        <f>MEMORY!A217</f>
        <v>216</v>
      </c>
      <c r="B217" s="3">
        <f>_babylon_bathroom[[#This Row],[frame time]]</f>
        <v>1</v>
      </c>
      <c r="C217" s="3">
        <f>_three_bathroom[[#This Row],[frame time]]</f>
        <v>1.02</v>
      </c>
    </row>
    <row r="218" spans="1:3" x14ac:dyDescent="0.25">
      <c r="A218" s="3">
        <f>MEMORY!A218</f>
        <v>217</v>
      </c>
      <c r="B218" s="3">
        <f>_babylon_bathroom[[#This Row],[frame time]]</f>
        <v>0.69999999899999998</v>
      </c>
      <c r="C218" s="3">
        <f>_three_bathroom[[#This Row],[frame time]]</f>
        <v>1.02</v>
      </c>
    </row>
    <row r="219" spans="1:3" x14ac:dyDescent="0.25">
      <c r="A219" s="3">
        <f>MEMORY!A219</f>
        <v>218</v>
      </c>
      <c r="B219" s="3">
        <f>_babylon_bathroom[[#This Row],[frame time]]</f>
        <v>1.0999999979999999</v>
      </c>
      <c r="C219" s="3">
        <f>_three_bathroom[[#This Row],[frame time]]</f>
        <v>1.01</v>
      </c>
    </row>
    <row r="220" spans="1:3" x14ac:dyDescent="0.25">
      <c r="A220" s="3">
        <f>MEMORY!A220</f>
        <v>219</v>
      </c>
      <c r="B220" s="3">
        <f>_babylon_bathroom[[#This Row],[frame time]]</f>
        <v>0.69999999899999998</v>
      </c>
      <c r="C220" s="3">
        <f>_three_bathroom[[#This Row],[frame time]]</f>
        <v>1.02</v>
      </c>
    </row>
    <row r="221" spans="1:3" x14ac:dyDescent="0.25">
      <c r="A221" s="3">
        <f>MEMORY!A221</f>
        <v>220</v>
      </c>
      <c r="B221" s="3">
        <f>_babylon_bathroom[[#This Row],[frame time]]</f>
        <v>0.80000000100000002</v>
      </c>
      <c r="C221" s="3">
        <f>_three_bathroom[[#This Row],[frame time]]</f>
        <v>1.02</v>
      </c>
    </row>
    <row r="222" spans="1:3" x14ac:dyDescent="0.25">
      <c r="A222" s="3">
        <f>MEMORY!A222</f>
        <v>221</v>
      </c>
      <c r="B222" s="3">
        <f>_babylon_bathroom[[#This Row],[frame time]]</f>
        <v>0.69999999899999998</v>
      </c>
      <c r="C222" s="3">
        <f>_three_bathroom[[#This Row],[frame time]]</f>
        <v>1.03</v>
      </c>
    </row>
    <row r="223" spans="1:3" x14ac:dyDescent="0.25">
      <c r="A223" s="3">
        <f>MEMORY!A223</f>
        <v>222</v>
      </c>
      <c r="B223" s="3">
        <f>_babylon_bathroom[[#This Row],[frame time]]</f>
        <v>0.80000000100000002</v>
      </c>
      <c r="C223" s="3">
        <f>_three_bathroom[[#This Row],[frame time]]</f>
        <v>1</v>
      </c>
    </row>
    <row r="224" spans="1:3" x14ac:dyDescent="0.25">
      <c r="A224" s="3">
        <f>MEMORY!A224</f>
        <v>223</v>
      </c>
      <c r="B224" s="3">
        <f>_babylon_bathroom[[#This Row],[frame time]]</f>
        <v>0.80000000100000002</v>
      </c>
      <c r="C224" s="3">
        <f>_three_bathroom[[#This Row],[frame time]]</f>
        <v>1.02</v>
      </c>
    </row>
    <row r="225" spans="1:3" x14ac:dyDescent="0.25">
      <c r="A225" s="3">
        <f>MEMORY!A225</f>
        <v>224</v>
      </c>
      <c r="B225" s="3">
        <f>_babylon_bathroom[[#This Row],[frame time]]</f>
        <v>0.69999999899999998</v>
      </c>
      <c r="C225" s="3">
        <f>_three_bathroom[[#This Row],[frame time]]</f>
        <v>1.01</v>
      </c>
    </row>
    <row r="226" spans="1:3" x14ac:dyDescent="0.25">
      <c r="A226" s="3">
        <f>MEMORY!A226</f>
        <v>225</v>
      </c>
      <c r="B226" s="3">
        <f>_babylon_bathroom[[#This Row],[frame time]]</f>
        <v>1.1999999990000001</v>
      </c>
      <c r="C226" s="3">
        <f>_three_bathroom[[#This Row],[frame time]]</f>
        <v>1.01</v>
      </c>
    </row>
    <row r="227" spans="1:3" x14ac:dyDescent="0.25">
      <c r="A227" s="3">
        <f>MEMORY!A227</f>
        <v>226</v>
      </c>
      <c r="B227" s="3">
        <f>_babylon_bathroom[[#This Row],[frame time]]</f>
        <v>0.69999999899999998</v>
      </c>
      <c r="C227" s="3">
        <f>_three_bathroom[[#This Row],[frame time]]</f>
        <v>1.02</v>
      </c>
    </row>
    <row r="228" spans="1:3" x14ac:dyDescent="0.25">
      <c r="A228" s="3">
        <f>MEMORY!A228</f>
        <v>227</v>
      </c>
      <c r="B228" s="3">
        <f>_babylon_bathroom[[#This Row],[frame time]]</f>
        <v>0.80000000100000002</v>
      </c>
      <c r="C228" s="3">
        <f>_three_bathroom[[#This Row],[frame time]]</f>
        <v>1.0900000000000001</v>
      </c>
    </row>
    <row r="229" spans="1:3" x14ac:dyDescent="0.25">
      <c r="A229" s="3">
        <f>MEMORY!A229</f>
        <v>228</v>
      </c>
      <c r="B229" s="3">
        <f>_babylon_bathroom[[#This Row],[frame time]]</f>
        <v>0.80000000100000002</v>
      </c>
      <c r="C229" s="3">
        <f>_three_bathroom[[#This Row],[frame time]]</f>
        <v>1.03</v>
      </c>
    </row>
    <row r="230" spans="1:3" x14ac:dyDescent="0.25">
      <c r="A230" s="3">
        <f>MEMORY!A230</f>
        <v>229</v>
      </c>
      <c r="B230" s="3">
        <f>_babylon_bathroom[[#This Row],[frame time]]</f>
        <v>1.3000000009999999</v>
      </c>
      <c r="C230" s="3">
        <f>_three_bathroom[[#This Row],[frame time]]</f>
        <v>1</v>
      </c>
    </row>
    <row r="231" spans="1:3" x14ac:dyDescent="0.25">
      <c r="A231" s="3">
        <f>MEMORY!A231</f>
        <v>230</v>
      </c>
      <c r="B231" s="3">
        <f>_babylon_bathroom[[#This Row],[frame time]]</f>
        <v>0.69999999899999998</v>
      </c>
      <c r="C231" s="3">
        <f>_three_bathroom[[#This Row],[frame time]]</f>
        <v>1.04</v>
      </c>
    </row>
    <row r="232" spans="1:3" x14ac:dyDescent="0.25">
      <c r="A232" s="3">
        <f>MEMORY!A232</f>
        <v>231</v>
      </c>
      <c r="B232" s="3">
        <f>_babylon_bathroom[[#This Row],[frame time]]</f>
        <v>0.69999999899999998</v>
      </c>
      <c r="C232" s="3">
        <f>_three_bathroom[[#This Row],[frame time]]</f>
        <v>1</v>
      </c>
    </row>
    <row r="233" spans="1:3" x14ac:dyDescent="0.25">
      <c r="A233" s="3">
        <f>MEMORY!A233</f>
        <v>232</v>
      </c>
      <c r="B233" s="3">
        <f>_babylon_bathroom[[#This Row],[frame time]]</f>
        <v>0.80000000100000002</v>
      </c>
      <c r="C233" s="3">
        <f>_three_bathroom[[#This Row],[frame time]]</f>
        <v>1.02</v>
      </c>
    </row>
    <row r="234" spans="1:3" x14ac:dyDescent="0.25">
      <c r="A234" s="3">
        <f>MEMORY!A234</f>
        <v>233</v>
      </c>
      <c r="B234" s="3">
        <f>_babylon_bathroom[[#This Row],[frame time]]</f>
        <v>0.80000000100000002</v>
      </c>
      <c r="C234" s="3">
        <f>_three_bathroom[[#This Row],[frame time]]</f>
        <v>1</v>
      </c>
    </row>
    <row r="235" spans="1:3" x14ac:dyDescent="0.25">
      <c r="A235" s="3">
        <f>MEMORY!A235</f>
        <v>234</v>
      </c>
      <c r="B235" s="3">
        <f>_babylon_bathroom[[#This Row],[frame time]]</f>
        <v>0.80000000100000002</v>
      </c>
      <c r="C235" s="3">
        <f>_three_bathroom[[#This Row],[frame time]]</f>
        <v>1</v>
      </c>
    </row>
    <row r="236" spans="1:3" x14ac:dyDescent="0.25">
      <c r="A236" s="3">
        <f>MEMORY!A236</f>
        <v>235</v>
      </c>
      <c r="B236" s="3">
        <f>_babylon_bathroom[[#This Row],[frame time]]</f>
        <v>0.80000000100000002</v>
      </c>
      <c r="C236" s="3">
        <f>_three_bathroom[[#This Row],[frame time]]</f>
        <v>1.02</v>
      </c>
    </row>
    <row r="237" spans="1:3" x14ac:dyDescent="0.25">
      <c r="A237" s="3">
        <f>MEMORY!A237</f>
        <v>236</v>
      </c>
      <c r="B237" s="3">
        <f>_babylon_bathroom[[#This Row],[frame time]]</f>
        <v>1</v>
      </c>
      <c r="C237" s="3">
        <f>_three_bathroom[[#This Row],[frame time]]</f>
        <v>1</v>
      </c>
    </row>
    <row r="238" spans="1:3" x14ac:dyDescent="0.25">
      <c r="A238" s="3">
        <f>MEMORY!A238</f>
        <v>237</v>
      </c>
      <c r="B238" s="3">
        <f>_babylon_bathroom[[#This Row],[frame time]]</f>
        <v>1</v>
      </c>
      <c r="C238" s="3">
        <f>_three_bathroom[[#This Row],[frame time]]</f>
        <v>1.03</v>
      </c>
    </row>
    <row r="239" spans="1:3" x14ac:dyDescent="0.25">
      <c r="A239" s="3">
        <f>MEMORY!A239</f>
        <v>238</v>
      </c>
      <c r="B239" s="3">
        <f>_babylon_bathroom[[#This Row],[frame time]]</f>
        <v>0.69999999899999998</v>
      </c>
      <c r="C239" s="3">
        <f>_three_bathroom[[#This Row],[frame time]]</f>
        <v>1.01</v>
      </c>
    </row>
    <row r="240" spans="1:3" x14ac:dyDescent="0.25">
      <c r="A240" s="3">
        <f>MEMORY!A240</f>
        <v>239</v>
      </c>
      <c r="B240" s="3">
        <f>_babylon_bathroom[[#This Row],[frame time]]</f>
        <v>0.69999999899999998</v>
      </c>
      <c r="C240" s="3">
        <f>_three_bathroom[[#This Row],[frame time]]</f>
        <v>1.02</v>
      </c>
    </row>
    <row r="241" spans="1:3" x14ac:dyDescent="0.25">
      <c r="A241" s="3">
        <f>MEMORY!A241</f>
        <v>240</v>
      </c>
      <c r="B241" s="3">
        <f>_babylon_bathroom[[#This Row],[frame time]]</f>
        <v>0.79999999700000002</v>
      </c>
      <c r="C241" s="3">
        <f>_three_bathroom[[#This Row],[frame time]]</f>
        <v>1.02</v>
      </c>
    </row>
    <row r="242" spans="1:3" x14ac:dyDescent="0.25">
      <c r="A242" s="3">
        <f>MEMORY!A242</f>
        <v>241</v>
      </c>
      <c r="B242" s="3">
        <f>_babylon_bathroom[[#This Row],[frame time]]</f>
        <v>0.69999999899999998</v>
      </c>
      <c r="C242" s="3">
        <f>_three_bathroom[[#This Row],[frame time]]</f>
        <v>1.03</v>
      </c>
    </row>
    <row r="243" spans="1:3" x14ac:dyDescent="0.25">
      <c r="A243" s="3">
        <f>MEMORY!A243</f>
        <v>242</v>
      </c>
      <c r="B243" s="3">
        <f>_babylon_bathroom[[#This Row],[frame time]]</f>
        <v>1.1999999990000001</v>
      </c>
      <c r="C243" s="3">
        <f>_three_bathroom[[#This Row],[frame time]]</f>
        <v>1.02</v>
      </c>
    </row>
    <row r="244" spans="1:3" x14ac:dyDescent="0.25">
      <c r="A244" s="3">
        <f>MEMORY!A244</f>
        <v>243</v>
      </c>
      <c r="B244" s="3">
        <f>_babylon_bathroom[[#This Row],[frame time]]</f>
        <v>1.1999999990000001</v>
      </c>
      <c r="C244" s="3">
        <f>_three_bathroom[[#This Row],[frame time]]</f>
        <v>1.04</v>
      </c>
    </row>
    <row r="245" spans="1:3" x14ac:dyDescent="0.25">
      <c r="A245" s="3">
        <f>MEMORY!A245</f>
        <v>244</v>
      </c>
      <c r="B245" s="3">
        <f>_babylon_bathroom[[#This Row],[frame time]]</f>
        <v>0.90000000199999997</v>
      </c>
      <c r="C245" s="3">
        <f>_three_bathroom[[#This Row],[frame time]]</f>
        <v>1.03</v>
      </c>
    </row>
    <row r="246" spans="1:3" x14ac:dyDescent="0.25">
      <c r="A246" s="3">
        <f>MEMORY!A246</f>
        <v>245</v>
      </c>
      <c r="B246" s="3">
        <f>_babylon_bathroom[[#This Row],[frame time]]</f>
        <v>1.6000000009999999</v>
      </c>
      <c r="C246" s="3">
        <f>_three_bathroom[[#This Row],[frame time]]</f>
        <v>1</v>
      </c>
    </row>
    <row r="247" spans="1:3" x14ac:dyDescent="0.25">
      <c r="A247" s="3">
        <f>MEMORY!A247</f>
        <v>246</v>
      </c>
      <c r="B247" s="3">
        <f>_babylon_bathroom[[#This Row],[frame time]]</f>
        <v>1.3000000009999999</v>
      </c>
      <c r="C247" s="3">
        <f>_three_bathroom[[#This Row],[frame time]]</f>
        <v>1.03</v>
      </c>
    </row>
    <row r="248" spans="1:3" x14ac:dyDescent="0.25">
      <c r="A248" s="3">
        <f>MEMORY!A248</f>
        <v>247</v>
      </c>
      <c r="B248" s="3">
        <f>_babylon_bathroom[[#This Row],[frame time]]</f>
        <v>1.1999999990000001</v>
      </c>
      <c r="C248" s="3">
        <f>_three_bathroom[[#This Row],[frame time]]</f>
        <v>1.01</v>
      </c>
    </row>
    <row r="249" spans="1:3" x14ac:dyDescent="0.25">
      <c r="A249" s="3">
        <f>MEMORY!A249</f>
        <v>248</v>
      </c>
      <c r="B249" s="3">
        <f>_babylon_bathroom[[#This Row],[frame time]]</f>
        <v>0.80000000100000002</v>
      </c>
      <c r="C249" s="3">
        <f>_three_bathroom[[#This Row],[frame time]]</f>
        <v>1.03</v>
      </c>
    </row>
    <row r="250" spans="1:3" x14ac:dyDescent="0.25">
      <c r="A250" s="3">
        <f>MEMORY!A250</f>
        <v>249</v>
      </c>
      <c r="B250" s="3">
        <f>_babylon_bathroom[[#This Row],[frame time]]</f>
        <v>0.90000000199999997</v>
      </c>
      <c r="C250" s="3">
        <f>_three_bathroom[[#This Row],[frame time]]</f>
        <v>1.02</v>
      </c>
    </row>
    <row r="251" spans="1:3" x14ac:dyDescent="0.25">
      <c r="A251" s="3">
        <f>MEMORY!A251</f>
        <v>250</v>
      </c>
      <c r="B251" s="3">
        <f>_babylon_bathroom[[#This Row],[frame time]]</f>
        <v>0.90000000199999997</v>
      </c>
      <c r="C251" s="3">
        <f>_three_bathroom[[#This Row],[frame time]]</f>
        <v>1</v>
      </c>
    </row>
    <row r="252" spans="1:3" x14ac:dyDescent="0.25">
      <c r="A252" s="3">
        <f>MEMORY!A252</f>
        <v>251</v>
      </c>
      <c r="B252" s="3">
        <f>_babylon_bathroom[[#This Row],[frame time]]</f>
        <v>0.80000000100000002</v>
      </c>
      <c r="C252" s="3">
        <f>_three_bathroom[[#This Row],[frame time]]</f>
        <v>1.04</v>
      </c>
    </row>
    <row r="253" spans="1:3" x14ac:dyDescent="0.25">
      <c r="A253" s="3">
        <f>MEMORY!A253</f>
        <v>252</v>
      </c>
      <c r="B253" s="3">
        <f>_babylon_bathroom[[#This Row],[frame time]]</f>
        <v>0.80000000100000002</v>
      </c>
      <c r="C253" s="3">
        <f>_three_bathroom[[#This Row],[frame time]]</f>
        <v>1.02</v>
      </c>
    </row>
    <row r="254" spans="1:3" x14ac:dyDescent="0.25">
      <c r="A254" s="3">
        <f>MEMORY!A254</f>
        <v>253</v>
      </c>
      <c r="B254" s="3">
        <f>_babylon_bathroom[[#This Row],[frame time]]</f>
        <v>0.90000000199999997</v>
      </c>
      <c r="C254" s="3">
        <f>_three_bathroom[[#This Row],[frame time]]</f>
        <v>1.03</v>
      </c>
    </row>
    <row r="255" spans="1:3" x14ac:dyDescent="0.25">
      <c r="A255" s="3">
        <f>MEMORY!A255</f>
        <v>254</v>
      </c>
      <c r="B255" s="3">
        <f>_babylon_bathroom[[#This Row],[frame time]]</f>
        <v>0.69999999899999998</v>
      </c>
      <c r="C255" s="3">
        <f>_three_bathroom[[#This Row],[frame time]]</f>
        <v>0.99</v>
      </c>
    </row>
    <row r="256" spans="1:3" x14ac:dyDescent="0.25">
      <c r="A256" s="3">
        <f>MEMORY!A256</f>
        <v>255</v>
      </c>
      <c r="B256" s="3">
        <f>_babylon_bathroom[[#This Row],[frame time]]</f>
        <v>0.80000000100000002</v>
      </c>
      <c r="C256" s="3">
        <f>_three_bathroom[[#This Row],[frame time]]</f>
        <v>1.02</v>
      </c>
    </row>
    <row r="257" spans="1:3" x14ac:dyDescent="0.25">
      <c r="A257" s="3">
        <f>MEMORY!A257</f>
        <v>256</v>
      </c>
      <c r="B257" s="3">
        <f>_babylon_bathroom[[#This Row],[frame time]]</f>
        <v>0.89999999900000005</v>
      </c>
      <c r="C257" s="3">
        <f>_three_bathroom[[#This Row],[frame time]]</f>
        <v>1.01</v>
      </c>
    </row>
    <row r="258" spans="1:3" x14ac:dyDescent="0.25">
      <c r="A258" s="3">
        <f>MEMORY!A258</f>
        <v>257</v>
      </c>
      <c r="B258" s="3">
        <f>_babylon_bathroom[[#This Row],[frame time]]</f>
        <v>0.90000000199999997</v>
      </c>
      <c r="C258" s="3">
        <f>_three_bathroom[[#This Row],[frame time]]</f>
        <v>1.01</v>
      </c>
    </row>
    <row r="259" spans="1:3" x14ac:dyDescent="0.25">
      <c r="A259" s="3">
        <f>MEMORY!A259</f>
        <v>258</v>
      </c>
      <c r="B259" s="3">
        <f>_babylon_bathroom[[#This Row],[frame time]]</f>
        <v>0.79999999700000002</v>
      </c>
      <c r="C259" s="3">
        <f>_three_bathroom[[#This Row],[frame time]]</f>
        <v>1.03</v>
      </c>
    </row>
    <row r="260" spans="1:3" x14ac:dyDescent="0.25">
      <c r="A260" s="3">
        <f>MEMORY!A260</f>
        <v>259</v>
      </c>
      <c r="B260" s="3">
        <f>_babylon_bathroom[[#This Row],[frame time]]</f>
        <v>0.90000000199999997</v>
      </c>
      <c r="C260" s="3">
        <f>_three_bathroom[[#This Row],[frame time]]</f>
        <v>1</v>
      </c>
    </row>
    <row r="261" spans="1:3" x14ac:dyDescent="0.25">
      <c r="A261" s="3">
        <f>MEMORY!A261</f>
        <v>260</v>
      </c>
      <c r="B261" s="3">
        <f>_babylon_bathroom[[#This Row],[frame time]]</f>
        <v>1</v>
      </c>
      <c r="C261" s="3">
        <f>_three_bathroom[[#This Row],[frame time]]</f>
        <v>1.03</v>
      </c>
    </row>
    <row r="262" spans="1:3" x14ac:dyDescent="0.25">
      <c r="A262" s="3">
        <f>MEMORY!A262</f>
        <v>261</v>
      </c>
      <c r="B262" s="3">
        <f>_babylon_bathroom[[#This Row],[frame time]]</f>
        <v>1</v>
      </c>
      <c r="C262" s="3">
        <f>_three_bathroom[[#This Row],[frame time]]</f>
        <v>1.02</v>
      </c>
    </row>
    <row r="263" spans="1:3" x14ac:dyDescent="0.25">
      <c r="A263" s="3">
        <f>MEMORY!A263</f>
        <v>262</v>
      </c>
      <c r="B263" s="3">
        <f>_babylon_bathroom[[#This Row],[frame time]]</f>
        <v>0.80000000100000002</v>
      </c>
      <c r="C263" s="3">
        <f>_three_bathroom[[#This Row],[frame time]]</f>
        <v>1.04</v>
      </c>
    </row>
    <row r="264" spans="1:3" x14ac:dyDescent="0.25">
      <c r="A264" s="3">
        <f>MEMORY!A264</f>
        <v>263</v>
      </c>
      <c r="B264" s="3">
        <f>_babylon_bathroom[[#This Row],[frame time]]</f>
        <v>0.60000000099999995</v>
      </c>
      <c r="C264" s="3">
        <f>_three_bathroom[[#This Row],[frame time]]</f>
        <v>1.01</v>
      </c>
    </row>
    <row r="265" spans="1:3" x14ac:dyDescent="0.25">
      <c r="A265" s="3">
        <f>MEMORY!A265</f>
        <v>264</v>
      </c>
      <c r="B265" s="3">
        <f>_babylon_bathroom[[#This Row],[frame time]]</f>
        <v>0.60000000099999995</v>
      </c>
      <c r="C265" s="3">
        <f>_three_bathroom[[#This Row],[frame time]]</f>
        <v>1.02</v>
      </c>
    </row>
    <row r="266" spans="1:3" x14ac:dyDescent="0.25">
      <c r="A266" s="3">
        <f>MEMORY!A266</f>
        <v>265</v>
      </c>
      <c r="B266" s="3">
        <f>_babylon_bathroom[[#This Row],[frame time]]</f>
        <v>0.80000000100000002</v>
      </c>
      <c r="C266" s="3">
        <f>_three_bathroom[[#This Row],[frame time]]</f>
        <v>1.01</v>
      </c>
    </row>
    <row r="267" spans="1:3" x14ac:dyDescent="0.25">
      <c r="A267" s="3">
        <f>MEMORY!A267</f>
        <v>266</v>
      </c>
      <c r="B267" s="3">
        <f>_babylon_bathroom[[#This Row],[frame time]]</f>
        <v>0.89999999900000005</v>
      </c>
      <c r="C267" s="3">
        <f>_three_bathroom[[#This Row],[frame time]]</f>
        <v>1</v>
      </c>
    </row>
    <row r="268" spans="1:3" x14ac:dyDescent="0.25">
      <c r="A268" s="3">
        <f>MEMORY!A268</f>
        <v>267</v>
      </c>
      <c r="B268" s="3">
        <f>_babylon_bathroom[[#This Row],[frame time]]</f>
        <v>0.70000000299999998</v>
      </c>
      <c r="C268" s="3">
        <f>_three_bathroom[[#This Row],[frame time]]</f>
        <v>1.04</v>
      </c>
    </row>
    <row r="269" spans="1:3" x14ac:dyDescent="0.25">
      <c r="A269" s="3">
        <f>MEMORY!A269</f>
        <v>268</v>
      </c>
      <c r="B269" s="3">
        <f>_babylon_bathroom[[#This Row],[frame time]]</f>
        <v>0.79999999700000002</v>
      </c>
      <c r="C269" s="3">
        <f>_three_bathroom[[#This Row],[frame time]]</f>
        <v>1</v>
      </c>
    </row>
    <row r="270" spans="1:3" x14ac:dyDescent="0.25">
      <c r="A270" s="3">
        <f>MEMORY!A270</f>
        <v>269</v>
      </c>
      <c r="B270" s="3">
        <f>_babylon_bathroom[[#This Row],[frame time]]</f>
        <v>1</v>
      </c>
      <c r="C270" s="3">
        <f>_three_bathroom[[#This Row],[frame time]]</f>
        <v>1.02</v>
      </c>
    </row>
    <row r="271" spans="1:3" x14ac:dyDescent="0.25">
      <c r="A271" s="3">
        <f>MEMORY!A271</f>
        <v>270</v>
      </c>
      <c r="B271" s="3">
        <f>_babylon_bathroom[[#This Row],[frame time]]</f>
        <v>0.69999999899999998</v>
      </c>
      <c r="C271" s="3">
        <f>_three_bathroom[[#This Row],[frame time]]</f>
        <v>1</v>
      </c>
    </row>
    <row r="272" spans="1:3" x14ac:dyDescent="0.25">
      <c r="A272" s="3">
        <f>MEMORY!A272</f>
        <v>271</v>
      </c>
      <c r="B272" s="3">
        <f>_babylon_bathroom[[#This Row],[frame time]]</f>
        <v>0.69999999899999998</v>
      </c>
      <c r="C272" s="3">
        <f>_three_bathroom[[#This Row],[frame time]]</f>
        <v>1.03</v>
      </c>
    </row>
    <row r="273" spans="1:3" x14ac:dyDescent="0.25">
      <c r="A273" s="3">
        <f>MEMORY!A273</f>
        <v>272</v>
      </c>
      <c r="B273" s="3">
        <f>_babylon_bathroom[[#This Row],[frame time]]</f>
        <v>0.69999999899999998</v>
      </c>
      <c r="C273" s="3">
        <f>_three_bathroom[[#This Row],[frame time]]</f>
        <v>1.01</v>
      </c>
    </row>
    <row r="274" spans="1:3" x14ac:dyDescent="0.25">
      <c r="A274" s="3">
        <f>MEMORY!A274</f>
        <v>273</v>
      </c>
      <c r="B274" s="3">
        <f>_babylon_bathroom[[#This Row],[frame time]]</f>
        <v>0.60000000099999995</v>
      </c>
      <c r="C274" s="3">
        <f>_three_bathroom[[#This Row],[frame time]]</f>
        <v>1.01</v>
      </c>
    </row>
    <row r="275" spans="1:3" x14ac:dyDescent="0.25">
      <c r="A275" s="3">
        <f>MEMORY!A275</f>
        <v>274</v>
      </c>
      <c r="B275" s="3">
        <f>_babylon_bathroom[[#This Row],[frame time]]</f>
        <v>0.80000000100000002</v>
      </c>
      <c r="C275" s="3">
        <f>_three_bathroom[[#This Row],[frame time]]</f>
        <v>1.03</v>
      </c>
    </row>
    <row r="276" spans="1:3" x14ac:dyDescent="0.25">
      <c r="A276" s="3">
        <f>MEMORY!A276</f>
        <v>275</v>
      </c>
      <c r="B276" s="3">
        <f>_babylon_bathroom[[#This Row],[frame time]]</f>
        <v>0.80000000100000002</v>
      </c>
      <c r="C276" s="3">
        <f>_three_bathroom[[#This Row],[frame time]]</f>
        <v>1.01</v>
      </c>
    </row>
    <row r="277" spans="1:3" x14ac:dyDescent="0.25">
      <c r="A277" s="3">
        <f>MEMORY!A277</f>
        <v>276</v>
      </c>
      <c r="B277" s="3">
        <f>_babylon_bathroom[[#This Row],[frame time]]</f>
        <v>1</v>
      </c>
      <c r="C277" s="3">
        <f>_three_bathroom[[#This Row],[frame time]]</f>
        <v>1.03</v>
      </c>
    </row>
    <row r="278" spans="1:3" x14ac:dyDescent="0.25">
      <c r="A278" s="3">
        <f>MEMORY!A278</f>
        <v>277</v>
      </c>
      <c r="B278" s="3">
        <f>_babylon_bathroom[[#This Row],[frame time]]</f>
        <v>1</v>
      </c>
      <c r="C278" s="3">
        <f>_three_bathroom[[#This Row],[frame time]]</f>
        <v>1.01</v>
      </c>
    </row>
    <row r="279" spans="1:3" x14ac:dyDescent="0.25">
      <c r="A279" s="3">
        <f>MEMORY!A279</f>
        <v>278</v>
      </c>
      <c r="B279" s="3">
        <f>_babylon_bathroom[[#This Row],[frame time]]</f>
        <v>0.89999999900000005</v>
      </c>
      <c r="C279" s="3">
        <f>_three_bathroom[[#This Row],[frame time]]</f>
        <v>1.03</v>
      </c>
    </row>
    <row r="280" spans="1:3" x14ac:dyDescent="0.25">
      <c r="A280" s="3">
        <f>MEMORY!A280</f>
        <v>279</v>
      </c>
      <c r="B280" s="3">
        <f>_babylon_bathroom[[#This Row],[frame time]]</f>
        <v>0.80000000100000002</v>
      </c>
      <c r="C280" s="3">
        <f>_three_bathroom[[#This Row],[frame time]]</f>
        <v>1.01</v>
      </c>
    </row>
    <row r="281" spans="1:3" x14ac:dyDescent="0.25">
      <c r="A281" s="3">
        <f>MEMORY!A281</f>
        <v>280</v>
      </c>
      <c r="B281" s="3">
        <f>_babylon_bathroom[[#This Row],[frame time]]</f>
        <v>0.80000000100000002</v>
      </c>
      <c r="C281" s="3">
        <f>_three_bathroom[[#This Row],[frame time]]</f>
        <v>1.01</v>
      </c>
    </row>
    <row r="282" spans="1:3" x14ac:dyDescent="0.25">
      <c r="A282" s="3">
        <f>MEMORY!A282</f>
        <v>281</v>
      </c>
      <c r="B282" s="3">
        <f>_babylon_bathroom[[#This Row],[frame time]]</f>
        <v>1.3000000009999999</v>
      </c>
      <c r="C282" s="3">
        <f>_three_bathroom[[#This Row],[frame time]]</f>
        <v>1.04</v>
      </c>
    </row>
    <row r="283" spans="1:3" x14ac:dyDescent="0.25">
      <c r="A283" s="3">
        <f>MEMORY!A283</f>
        <v>282</v>
      </c>
      <c r="B283" s="3">
        <f>_babylon_bathroom[[#This Row],[frame time]]</f>
        <v>1</v>
      </c>
      <c r="C283" s="3">
        <f>_three_bathroom[[#This Row],[frame time]]</f>
        <v>1.01</v>
      </c>
    </row>
    <row r="284" spans="1:3" x14ac:dyDescent="0.25">
      <c r="A284" s="3">
        <f>MEMORY!A284</f>
        <v>283</v>
      </c>
      <c r="B284" s="3">
        <f>_babylon_bathroom[[#This Row],[frame time]]</f>
        <v>1.3999999990000001</v>
      </c>
      <c r="C284" s="3">
        <f>_three_bathroom[[#This Row],[frame time]]</f>
        <v>1.03</v>
      </c>
    </row>
    <row r="285" spans="1:3" x14ac:dyDescent="0.25">
      <c r="A285" s="3">
        <f>MEMORY!A285</f>
        <v>284</v>
      </c>
      <c r="B285" s="3">
        <f>_babylon_bathroom[[#This Row],[frame time]]</f>
        <v>1</v>
      </c>
      <c r="C285" s="3">
        <f>_three_bathroom[[#This Row],[frame time]]</f>
        <v>1</v>
      </c>
    </row>
    <row r="286" spans="1:3" x14ac:dyDescent="0.25">
      <c r="A286" s="3">
        <f>MEMORY!A286</f>
        <v>285</v>
      </c>
      <c r="B286" s="3">
        <f>_babylon_bathroom[[#This Row],[frame time]]</f>
        <v>1.4000000020000001</v>
      </c>
      <c r="C286" s="3">
        <f>_three_bathroom[[#This Row],[frame time]]</f>
        <v>1.03</v>
      </c>
    </row>
    <row r="287" spans="1:3" x14ac:dyDescent="0.25">
      <c r="A287" s="3">
        <f>MEMORY!A287</f>
        <v>286</v>
      </c>
      <c r="B287" s="3">
        <f>_babylon_bathroom[[#This Row],[frame time]]</f>
        <v>1.4000000020000001</v>
      </c>
      <c r="C287" s="3">
        <f>_three_bathroom[[#This Row],[frame time]]</f>
        <v>1.05</v>
      </c>
    </row>
    <row r="288" spans="1:3" x14ac:dyDescent="0.25">
      <c r="A288" s="3">
        <f>MEMORY!A288</f>
        <v>287</v>
      </c>
      <c r="B288" s="3">
        <f>_babylon_bathroom[[#This Row],[frame time]]</f>
        <v>1.3999999990000001</v>
      </c>
      <c r="C288" s="3">
        <f>_three_bathroom[[#This Row],[frame time]]</f>
        <v>1.1299999999999999</v>
      </c>
    </row>
    <row r="289" spans="1:3" x14ac:dyDescent="0.25">
      <c r="A289" s="3">
        <f>MEMORY!A289</f>
        <v>288</v>
      </c>
      <c r="B289" s="3">
        <f>_babylon_bathroom[[#This Row],[frame time]]</f>
        <v>0.69999999899999998</v>
      </c>
      <c r="C289" s="3">
        <f>_three_bathroom[[#This Row],[frame time]]</f>
        <v>1.03</v>
      </c>
    </row>
    <row r="290" spans="1:3" x14ac:dyDescent="0.25">
      <c r="A290" s="3">
        <f>MEMORY!A290</f>
        <v>289</v>
      </c>
      <c r="B290" s="3">
        <f>_babylon_bathroom[[#This Row],[frame time]]</f>
        <v>0.80000000100000002</v>
      </c>
      <c r="C290" s="3">
        <f>_three_bathroom[[#This Row],[frame time]]</f>
        <v>1.08</v>
      </c>
    </row>
    <row r="291" spans="1:3" x14ac:dyDescent="0.25">
      <c r="A291" s="3">
        <f>MEMORY!A291</f>
        <v>290</v>
      </c>
      <c r="B291" s="3">
        <f>_babylon_bathroom[[#This Row],[frame time]]</f>
        <v>1</v>
      </c>
      <c r="C291" s="3">
        <f>_three_bathroom[[#This Row],[frame time]]</f>
        <v>1.02</v>
      </c>
    </row>
    <row r="292" spans="1:3" x14ac:dyDescent="0.25">
      <c r="A292" s="3">
        <f>MEMORY!A292</f>
        <v>291</v>
      </c>
      <c r="B292" s="3">
        <f>_babylon_bathroom[[#This Row],[frame time]]</f>
        <v>1</v>
      </c>
      <c r="C292" s="3">
        <f>_three_bathroom[[#This Row],[frame time]]</f>
        <v>1.04</v>
      </c>
    </row>
    <row r="293" spans="1:3" x14ac:dyDescent="0.25">
      <c r="A293" s="3">
        <f>MEMORY!A293</f>
        <v>292</v>
      </c>
      <c r="B293" s="3">
        <f>_babylon_bathroom[[#This Row],[frame time]]</f>
        <v>0.89999999900000005</v>
      </c>
      <c r="C293" s="3">
        <f>_three_bathroom[[#This Row],[frame time]]</f>
        <v>1</v>
      </c>
    </row>
    <row r="294" spans="1:3" x14ac:dyDescent="0.25">
      <c r="A294" s="3">
        <f>MEMORY!A294</f>
        <v>293</v>
      </c>
      <c r="B294" s="3">
        <f>_babylon_bathroom[[#This Row],[frame time]]</f>
        <v>0.80000000100000002</v>
      </c>
      <c r="C294" s="3">
        <f>_three_bathroom[[#This Row],[frame time]]</f>
        <v>1.01</v>
      </c>
    </row>
    <row r="295" spans="1:3" x14ac:dyDescent="0.25">
      <c r="A295" s="3">
        <f>MEMORY!A295</f>
        <v>294</v>
      </c>
      <c r="B295" s="3">
        <f>_babylon_bathroom[[#This Row],[frame time]]</f>
        <v>0.80000000100000002</v>
      </c>
      <c r="C295" s="3">
        <f>_three_bathroom[[#This Row],[frame time]]</f>
        <v>1.02</v>
      </c>
    </row>
    <row r="296" spans="1:3" x14ac:dyDescent="0.25">
      <c r="A296" s="3">
        <f>MEMORY!A296</f>
        <v>295</v>
      </c>
      <c r="B296" s="3">
        <f>_babylon_bathroom[[#This Row],[frame time]]</f>
        <v>1</v>
      </c>
      <c r="C296" s="3">
        <f>_three_bathroom[[#This Row],[frame time]]</f>
        <v>1</v>
      </c>
    </row>
    <row r="297" spans="1:3" x14ac:dyDescent="0.25">
      <c r="A297" s="3">
        <f>MEMORY!A297</f>
        <v>296</v>
      </c>
      <c r="B297" s="3">
        <f>_babylon_bathroom[[#This Row],[frame time]]</f>
        <v>1.1000000009999999</v>
      </c>
      <c r="C297" s="3">
        <f>_three_bathroom[[#This Row],[frame time]]</f>
        <v>1.02</v>
      </c>
    </row>
    <row r="298" spans="1:3" x14ac:dyDescent="0.25">
      <c r="A298" s="3">
        <f>MEMORY!A298</f>
        <v>297</v>
      </c>
      <c r="B298" s="3">
        <f>_babylon_bathroom[[#This Row],[frame time]]</f>
        <v>0.79999999700000002</v>
      </c>
      <c r="C298" s="3">
        <f>_three_bathroom[[#This Row],[frame time]]</f>
        <v>1</v>
      </c>
    </row>
    <row r="299" spans="1:3" x14ac:dyDescent="0.25">
      <c r="A299" t="str">
        <f>MEMORY!A299</f>
        <v>ŚREDNIA</v>
      </c>
      <c r="B299">
        <f>_babylon_bathroom[[#This Row],[frame time]]</f>
        <v>0.69999999899999998</v>
      </c>
      <c r="C299" t="e">
        <f>_three_bathroom[[#This Row],[frame time]]</f>
        <v>#VALUE!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S A A B Q S w M E F A A C A A g A J 5 Q S W b u F s 4 W k A A A A 9 g A A A B I A H A B D b 2 5 m a W c v U G F j a 2 F n Z S 5 4 b W w g o h g A K K A U A A A A A A A A A A A A A A A A A A A A A A A A A A A A h Y 9 N D o I w G E S v Q r q n f 8 T E k I + y c A s J i Y l x 2 5 Q K j V A I F M v d X H g k r y B G U X c u 5 8 1 b z N y v N 0 j n t g k u e h h N Z x P E M E W B t q o r j a 0 S N L l T u E W p g E K q s 6 x 0 s M h 2 j O e x T F D t X B 8 T 4 r 3 H P s L d U B F O K S P H P N u r W r c S f W T z X w 6 N H Z 2 0 S i M B h 9 c Y w T G L G N 5 Q j i m Q F U J u 7 F f g y 9 5 n + w N h N z V u G r T o m 7 D I g K w R y P u D e A B Q S w M E F A A C A A g A J 5 Q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U E l n w 8 U m y X Q 8 A A C g O A Q A T A B w A R m 9 y b X V s Y X M v U 2 V j d G l v b j E u b S C i G A A o o B Q A A A A A A A A A A A A A A A A A A A A A A A A A A A D l n c F u G s k W h v e W / A 4 t o p F A I g x g b O O J W C R 4 M v b N x P G M n V k k j F A Z K r j t 7 i 6 m u z G B a D b R S H m G 6 D 5 G V i N l F / N e t 8 A O i W M 7 + U / M 3 2 X p e p E A T Z / z V X f 1 / x + X a U 6 i O 6 l v I m / v 7 P / K v e W l 5 a X k U M W 6 6 9 3 J p Y e x 1 n c P l P 3 f m P B u X 8 c v Q h P l v I Y X 6 H R 5 y b M / k 3 / j D + + 6 k 9 f G v t h M T k q b p j M I d Z T m H / q B L j V N l N o n S T 6 3 9 V O r / X R n u x W q n p + k O j 5 W r f Z 5 v N b V a U q d 5 C R X K D 7 f 1 I E f + n a X R q 6 Y K 3 p N E w z C K G l U 1 9 a L 3 s 9 R x 3 T 9 q N e o V F f L R e + 3 g U n 1 X j o K d O P T w 9 K O i f S f h e I Z 7 5 3 c j u p N X n 9 4 N z z 2 P e P 1 T X c 4 m r x P x i Y a h f b Z 2 D e h r 6 c j 3 F c H d t / d 2 I Q 2 0 J Z W X R 0 n + f l o i 9 7 z 8 0 3 3 g 2 C v o w I V J 4 0 0 H n y e 6 J m N F N m D a r x 0 1 P 8 U c j 9 W U f L C x O H Z S P Z H f Z 3 k M a z i q 1 e 5 / O 7 m 1 t 3 m 3 h 9 e r V Q u e H l 7 R G x 0 7 a X 6 Z f p 3 0 X u V a 7 U 2 f 9 5 7 t P 9 k 9 + 5 / n v 6 6 f b / 1 y + 5 T e 5 h 6 f q T z f b / b 3 i i X y + 1 g Y B + V X 5 b P f 8 4 f 3 t / Y W G n 3 D 0 d J u 9 z W U a 9 d n / 4 7 D d 7 + 4 / d C 6 2 n q B / 5 Y z W b L r o 4 7 9 r S q n k X y t q N 0 r V a a D m P B + d c / 5 f e 7 2 s z O t X Y B s j Y H s Z f J I P b T k Q u K 1 T l F 0 / S d E N S c E 6 w 4 J 6 h e n J S b 2 t W k r M x B f t U 9 1 R k 9 O d F x o J w c k / I c Z W V z Y f n r K 2 s u d Q p P z 5 U p n I O o U j g E S a R w A J J G 4 Q A k i c I B u A q F c 7 A F C i c B 9 U l U R 6 3 X 1 6 s u 9 U m Q n y t Q A h C i Q g k o S B I l I C B p l I C A J F I C A q 5 K C U D Y M i V A o d R R 6 / W 1 6 + q 4 5 m Z 9 / e p 5 6 S b / i u P 8 V c f 5 K 4 7 z Z z 3 / M j J K O D / b K G E Q q l H C F D S j h A l o R g k T 0 I w S J m A b J Q z C N 0 o Y h S N U t X r N q V D h + c l C h Y M w h Q q n Y A k V T s A S K p y A J V Q 4 A V m o c B C 6 U O E o F K F a r W 1 c t / K R S U U v y E + p 6 A X 5 K R W 9 I D + l o h f k p 8 y / 6 y Z / J p M P T U 6 Z e W h y y r R D k 1 P m H J o 8 0 w m X S V l 2 O 2 q y W 1 C Q O a 7 G H J d i C 6 / D R H 9 t u B 0 1 2 G 0 p w J x W X 7 W N s l s D x P N z P B D P z 7 F B P D / H C f H 8 W c + / b P w Q z 0 + 2 R B y E 6 Y o 4 B c s Y c Q L Y G 2 X m h A O Q V i k E B G S H x E H o J o m j M D 4 f U d m o l e s u f V I C Q D F K C Q D F K S U A F K u U A F C 8 s l L f W L s O I B O z l A B w 3 V J C Q r R L C Q b J L y U I H M O U E J A c U 4 L A t U w J C d s z J S w U 0 6 z X V p 1 + q l A C w N Y r n I S q V z g G T a 9 w B N L i l w S B J l g 4 A l u w c B K + Y O E s F M F a r z n 9 c K E g P 6 f G x / N z S n w 8 P 6 f C x / N z C v z r 8 2 f j l 3 h + s l 3 i I E y 3 x C l Y Z o k T k G p 7 H I D l l D g B 2 S h x E L p P 4 i g c m 6 w 4 X o c Q A L C F C i e h K h W O Q Z M q H I F V 1 w s Q a G q F I 7 D l C i f h 6 x X O w i m s 1 u q r T u + / l g C Q F U t A w l Q s A Q Z L s Q Q I L M U S I L A U S 4 B A V i w B C V 2 x B C w c x a p t 1 N z + w V E A w F m M E A B w V i M E A J z l C A F A 5 p M w G 9 s U A J B t U 0 D C t E 0 B B s s 2 B Q g s 2 x Q g s G x T g E C 2 T Q E J 3 T Y F L C T F c l 3 o C w D Y i n U 7 C n 0 B B k 2 x 3 B f 6 A g S a Y t 2 a Q l 9 A w l c s 5 4 X + W t X t H x 0 F A K R C H w c g F f o 4 A K n Q x w E y n 4 Q Z 2 S Y O w L Z N n I R q m z g G z T Z x B J p t 4 g g 0 2 8 Q R 2 L a J k / B t E 2 c h K V a 1 5 v T G N Q k A y T Z x A J J t 4 g A k 2 8 Q B M p + E G d k m D s C 2 T Z y E a p s 4 B s 0 2 c Q S a b e I I N N v E E d i 2 i Z P w b R N n 4 S j W y r r j F X 0 B A F m x B C R M x R J g s B R L g M B S L A E C S 7 E E C G T F E p D Q F U v A w l G s a q X q t s Y S A J A V S 0 D C V C w B B k u x B A i k D 0 Y L C F i C J U A g C 5 a A h C 5 Y A h b K h 6 M r 5 T W 3 e i U A I O u V g I S p V w I M l l 4 J E F g V l g C B J V g C B L J g C U j o g i V g 4 V R Y 5 Z p j x R I A k B V L Q M J U L A E G S 7 E E C C z F E i C w F E u A Q F Y s A Q l d s Q Q s J M W a J n S q W D g A W 7 F w E q p i 4 R g 0 x c I R a I q F I 9 A U C 0 d g K x Z O w l c s n G U x i r U d T X s i q 8 6 R n v Y / j k 1 H J y Y e 6 3 x 7 3 6 Q q K L R + 8 I a j r j q K z O S / H X / + B v X N 3 z a R u M f 2 l V G S q s h X x M i D v n 0 8 9 A N 9 Z I Y q 0 j 1 z 4 w z N s U q 8 A z 3 u j E f R + Y H J / 1 B Y T N h + 7 J t 4 l O r U D E e L j H p + d B c Z c q z j o Z r 8 s 7 i Q F 8 / U A o c / m L w f p c d m G P n H 2 B H Y V a F / + v b 0 T e u B O k p H X n / 2 d D r / T T e 2 D 8 a R P v r 2 p T U P s m m S 9 P R t P 1 L n g U 7 f e P l H D w o 3 j P D 4 u y J o 7 2 A 6 J M G e T 7 p 2 n t u D k K S x i X 5 M 8 G P 3 T H X 1 c a D i 2 W U n T n v F 3 t 5 w d i Y 7 / g A 7 i b P Z k O 8 c x i b U d 9 a v u R S + x X M h y N o i g q x + 1 0 V 5 M U Z t E S A r i w h S X c B o K g s A u Q G G i W 8 q 7 V f H W Q T L 9 2 j i N Z H E I j g L Y + N M C 4 q Z y k Y d n d / d f d y e b 2 m v T P 3 W v P A e q 5 d + O A i 9 h 7 H + a 6 C j D n K l A + G r 3 P A V b v g y F v 7 v w v K S H y 0 v e f b n T u 5 Z 6 O v I V n F m e n Z y 9 5 a X l p e S Q x X r r t 1 2 o A 5 G g Y n u H q j U z n k T 3 u 3 b 3 K G J c l 7 D C 3 R 6 F m L y b / z h X X f y 2 t g X m 8 l J a d N 0 B q E t B / M P 7 S w q N U 2 U 2 i d J P r f 1 U 6 v 9 d G e 7 F a q e n 6 Q 6 P l a t 9 n m 8 1 n W J S p 3 k J F c o P t / U g R / 6 d q d G r m g H 0 z T B I I y S R n V t v e j N f n H 0 o 1 6 j U l 0 t F 7 3 f B i b V e + k o 0 I 1 P D 0 s 7 J t J / F o o f B 7 2 j e p P X H 9 4 N j / 2 p i 5 v u c D R 5 n 4 x N N A r t s 7 F v 7 D G Z j n F f H d h 9 7 Q E O b a A t b R 0 i T v L z 8 R a 9 5 + e b 7 g f B X k d Z 8 0 g a a T z 4 P N H F o z s P u R + r K J m e x b O R T E 9 L k s e w i q 9 e 5 f K 7 m 1 t 3 m 3 t / e L V S u e D l p X + K 2 X C 8 S i D I z 1 0 k E I A Q 1 w g E F K Q l A g E B a Y V A Q E B a I B A Q c N c H B C D s 5 Q E B C m U 9 s 7 7 i 9 J 5 V P D 1 X p n A O o k r h E C S R w g F I G o U D k C Q K B + A q F M 7 B F i i c h P G R l v X 6 u t O v 8 R b k Z / c 8 h 0 G o P c 9 h C l r P c 5 i A 1 v M c J q D 1 P I c J 2 D 3 P Y R B + z 3 M Y h V J H f a X n e i b 3 B A r y U 2 4 J F O S n 3 B E o y E + 5 I V C Q P + v 5 l 5 F R w v n Z R g m D U I 0 S p q A Z J U x A M 0 q Y g G a U M A H b K G E Q v l H C K B y h q t W d f u J T k J 8 s V D g I U 6 h w C p Z Q 4 Q Q s o c I J W E K F E 5 C F C g e h C x W O Q h G q 1 d r G d S s f m V T 0 g v y U i l 6 Q n 1 L R C / J T K n p B f s r 8 c 9 s b 3 e X M c 9 s V 3 e W c c 9 s P 3 W V Z d j t q s l t Q k L n u g e 6 2 F F t 4 H S b 6 a 8 P t q M F u S w H m t P r 6 S t P 1 b A w Q z 8 / x Q D w / x w b x / B w n x P N n P f + y 8 U M 8 P 9 k S c R C m K + I U L G P E C T h f + y E A I K 1 S C A j I D o m D 0 E 0 S R 6 F 8 5 c d G r e y 2 V 4 8 A g P N d p A I A z n e R C g A 4 3 0 U q A O D c E 1 3 f c N y U U w B A v i d a Q M K 8 J 1 q A w b o n W o B A + p 4 s A Q H r l m g B A v m W a A E J / Z Z o A Q v F N O u 1 V a e f K p Q A s P U K J 6 H q F Y 5 B 0 y s c g f U d D g I E m m D h C G z B w k n 4 g o W z U A T r + q b r 2 R T 5 e H 5 O j Y / n 5 5 T 4 e H 5 O h Y / n z 3 j 6 Z W O X e H 6 y W + I g T L P E K V h e i R O Q S n s c g G W U O A H Z J 3 E Q u k 3 i K B y Z q j h e h h A A s I U K J 6 E q F Y 5 B k y o c g V X W C x B o a o U j s O U K J + H r F c 7 C W T h d c 9 0 y W A B A V i w B C V O x B B g s x R I g k K o r A Q F L s A Q I Z M E S k N A F S 8 B C q b C + 0 m M 9 o 8 6 H O A C p 8 y E O Q O p 8 i A O Q O h / i A B z T / A p A N q Y p A G B 3 P s R J q J 0 P c Q x a 5 0 M c g d b 5 E E e g d T 7 E E d i d D 3 E S f u d D n I W k W K 7 L f A E A W 7 F u R 5 k v w K A p F q H M 5 y H Q F O v W 1 P k C E r 5 i L b z O l w J c 3 2 M 9 o 0 I f B y A V + j g A q d D H A U i F P g 6 Q + S T M y D Z x A L Z t 4 i R U 2 8 Q x a L a J I 9 B s E 0 e g 2 S a O w L Z N n I R v m z g L S b G u 7 7 G e k W 3 i A C T b x A F I t o k D k G w T B 8 h 8 E m Z k m z g A 2 z Z x E q p t 4 h g 0 2 8 Q R a L a J I 9 B s E 0 d g 2 y Z O w r d N n I W j W C v r j l f 0 B Q B k x R K Q M B V L g M F S L A E C S 7 E E C C z F E i C Q F U t A Q l c s A Q t H s a q V q t s a S w B A V i w B C V O x B B g s x R I g s B R L g M B S L A E C W b E E J H T F E r B w F K t S h h t n c x R L A E B W L A E J U 7 E E G C z F E i C w F E u A w F I s A Q J Z s Q Q k d M U S s H A U q 1 x z r F g C A L J i C U i Y i i X A Y C m W A I G l W A I E l m I J E M i K J S C h K 5 a A h a R Y 0 4 R O F Q s H Y C s W T k J V L B y D p l g 4 A k 2 x c A S a Y u E I b M X C S f i K h b M s R r G 2 o 1 l j 6 8 6 R n r Y / P m 8 q P t b z t u I / e M N R V x 2 d 9 0 m f d z v / 5 o 0 i S N x j + 8 o o S V X k K 2 L k i 9 3 V d c / c O M N 3 N p C H w v Z j 3 8 S j V K d m i D W C B 6 N K u t S D I c c 6 H q r J P 4 s L e f F M L X D 4 g 8 n 7 U X p s h p F / j B 2 B X R X 6 p 2 9 P 3 7 Q e q K N 0 5 P V n T 6 f z 3 3 R j + 2 A c 6 a N v X 1 r z I J s m S U / f 9 i N 1 H u j 0 j Z d / 9 K B w w w i P v y u C 9 g 6 m Q x L s + a R r 5 7 k 9 C E k a m + j H B D 9 2 z 1 R X H w c q n l 1 2 4 r R X 7 O 0 N Z 2 e y 4 w + w k z i b D f n O Y W x C f W f 9 m k v h W z w X g q w t I s j q d 1 2 U F 2 P U F g G y s g C Q 6 g J i V B Y w m B t g m P i m y n 5 1 n E W w f I 8 k X h N J r I G z M D b O t J 6 Y i W z U 0 f n d 3 c f t + Z b 2 y t R u z Q v v s X r p h 4 P Q e x j r v w Y 6 6 i A X O h C + y g 1 f 4 Y Y v Y + H / L i w v + d H y k m d / 7 u S e h b 6 O b B F n p m c n d 2 9 5 a X k p O V S x 7 n r t 9 D D W u n 2 g 7 P / G h F 7 D C 3 R 6 t t v k 3 / j D u + 7 k t b E v N p O T 0 q b p D E J b A e Y f 2 p l T a p o o t U + S f G 7 r p 1 b 7 6 c 5 2 K 1 Q 9 P 0 l 1 f K x a 7 b 7 l D 0 3 U + i J 8 q Z O c 5 A r F 5 5 s 6 8 E P f v r e R u 2 e 5 m y Y Y h F H S q K w U v d l v i H 7 U a 1 S q q + W i 9 9 v A p H o v H Q W 6 8 e l h a c d E + s 9 C 8 e P w d l R v 8 v r D u + G x P 7 V r 0 x 2 O J u + T s Y l G o X 0 2 9 o 0 d f c 4 O Y l 8 d 2 H 3 t o Q x t o C 1 t r S B O 8 v N R F r 3 n 5 5 v u B 8 F e R 1 m X S B p p P P g 8 0 c X j O A + 5 H 6 s o m Z 6 v s 4 F M T 0 C S x 7 C K r 1 7 l X v Q v + 9 + L W I X 2 q R 9 e v n s 6 1 K E t 5 r x B o r u X t n n n G 1 U Q m I 5 K r 3 j H N K S t Y c P + 5 Z T 9 p F 2 5 P E l n J L / r y B 6 t / T O c L 9 7 Q j d W w a R M m l z e l s a + i X q C v 2 B T Y 3 0 6 u e L l v f D u p L r / e 0 1 a O b T h 9 + V B N H w z i L z b A 8 / 9 A H Y w C E / G u g C 8 T f O s a q P x f X g N f n Z b Z X R 0 f r 4 G L r 3 5 l h s 9 I r r 4 u 4 q 9 c M 7 3 + 4 O H H P Z t m Y C d S f C m r O t G x / W 3 7 l 8 / e i k / x / w F Q S w E C L Q A U A A I A C A A n l B J Z u 4 W z h a Q A A A D 2 A A A A E g A A A A A A A A A A A A A A A A A A A A A A Q 2 9 u Z m l n L 1 B h Y 2 t h Z 2 U u e G 1 s U E s B A i 0 A F A A C A A g A J 5 Q S W Q / K 6 a u k A A A A 6 Q A A A B M A A A A A A A A A A A A A A A A A 8 A A A A F t D b 2 5 0 Z W 5 0 X 1 R 5 c G V z X S 5 4 b W x Q S w E C L Q A U A A I A C A A n l B J Z 8 P F J s l 0 P A A A o D g E A E w A A A A A A A A A A A A A A A A D h A Q A A R m 9 y b X V s Y X M v U 2 V j d G l v b j E u b V B L B Q Y A A A A A A w A D A M I A A A C L E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L Q Q A A A A A A E s t B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W U t Y m F 0 a H J v b 2 0 t c G V y Z m 1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2 M G Z k O D V k L T E 1 Z j E t N D M y Y S 0 5 N z U 2 L W J l M W N j Z j Y 1 M T k x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J l Z V 9 i Y X R o c m 9 v b V 9 w Z X J m b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F Q x N j o z M T o x N i 4 z N z Q 1 M z g y W i I g L z 4 8 R W 5 0 c n k g V H l w Z T 0 i R m l s b E N v b H V t b l R 5 c G V z I i B W Y W x 1 Z T 0 i c 0 J n T U R B d 0 1 E Q X d N R E F 3 T U R B d 0 1 E Q X d N R E J n T U R B d 0 1 E Q X d N R E F 3 T U R B d 0 1 E Q X d N R E F 3 T U R B d 0 1 E Q X d N R E F 3 T U R B d 0 1 E Q X d N R E F 3 T U R B d 0 1 E Q X d N R E F 3 T U R C Z 0 1 E Q X d N R E F 3 T U R B d 0 1 E Q X d Z R E F 3 T U d B d 0 1 E Q X d N R E F 3 T U R C Z 0 1 E Q X d Z R E F 3 T U R B d 0 1 E Q X d Z R E F 3 T U R B d 0 1 E Q X d N R 0 F 3 T U R C Z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H Q X d N R E J n T U R B d 0 1 E Q X d N R E F 3 T U R B d 0 1 E Q X d N R E F 3 T U R B d 0 1 E Q X d N R E F 3 W U d C Z 1 l H Q m d Z R 0 J n T U R B d 0 1 H Q X d Z R E F 3 W U R B d 1 l E Q m d Z R 0 J n W U R B d 0 1 E I i A v P j x F b n R y e S B U e X B l P S J G a W x s Q 2 9 s d W 1 u T m F t Z X M i I F Z h b H V l P S J z W y Z x d W 9 0 O y h Q R E g t Q 1 N W I D Q u M C k g K C Z x d W 9 0 O y w m c X V v d D t c X F x c R E V T S 1 R P U C 1 K V U x J Q V x c R 1 B V I E V u Z 2 l u Z S h w a W R f O T A w M F 9 s d W l k X z B 4 M D A w M D A w M D B f M H g w M D A w Q T k 5 M 1 9 w a H l z X z B f Z W 5 n X z h f Z W 5 n d H l w Z V 9 W U i l c X F V 0 a W x p e m F 0 a W 9 u I F B l c m N l b n R h Z 2 U m c X V v d D s s J n F 1 b 3 Q 7 X F x c X E R F U 0 t U T 1 A t S l V M S U F c X E d Q V S B F b m d p b m U o c G l k X z k w M D B f b H V p Z F 8 w e D A w M D A w M D A w X z B 4 M D A w M E E 5 O T N f c G h 5 c 1 8 w X 2 V u Z 1 8 3 X 2 V u Z 3 R 5 c G V f V m l k Z W 9 F b m N v Z G U p X F x V d G l s a X p h d G l v b i B Q Z X J j Z W 5 0 Y W d l J n F 1 b 3 Q 7 L C Z x d W 9 0 O 1 x c X F x E R V N L V E 9 Q L U p V T E l B X F x H U F U g R W 5 n a W 5 l K H B p Z F 8 5 M D A w X 2 x 1 a W R f M H g w M D A w M D A w M F 8 w e D A w M D B B O T k z X 3 B o e X N f M F 9 l b m d f N l 9 l b m d 0 e X B l X 1 N l Y 3 V y a X R 5 K V x c V X R p b G l 6 Y X R p b 2 4 g U G V y Y 2 V u d G F n Z S Z x d W 9 0 O y w m c X V v d D t c X F x c R E V T S 1 R P U C 1 K V U x J Q V x c R 1 B V I E V u Z 2 l u Z S h w a W R f O T A w M F 9 s d W l k X z B 4 M D A w M D A w M D B f M H g w M D A w Q T k 5 M 1 9 w a H l z X z B f Z W 5 n X z V f Z W 5 n d H l w Z V 9 D b 3 B 5 K V x c V X R p b G l 6 Y X R p b 2 4 g U G V y Y 2 V u d G F n Z S Z x d W 9 0 O y w m c X V v d D t c X F x c R E V T S 1 R P U C 1 K V U x J Q V x c R 1 B V I E V u Z 2 l u Z S h w a W R f O T A w M F 9 s d W l k X z B 4 M D A w M D A w M D B f M H g w M D A w Q T k 5 M 1 9 w a H l z X z B f Z W 5 n X z R f Z W 5 n d H l w Z V 9 D b 3 B 5 K V x c V X R p b G l 6 Y X R p b 2 4 g U G V y Y 2 V u d G F n Z S Z x d W 9 0 O y w m c X V v d D t c X F x c R E V T S 1 R P U C 1 K V U x J Q V x c R 1 B V I E V u Z 2 l u Z S h w a W R f O T A w M F 9 s d W l k X z B 4 M D A w M D A w M D B f M H g w M D A w Q T k 5 M 1 9 w a H l z X z B f Z W 5 n X z N f Z W 5 n d H l w Z V 9 D b 3 B 5 K V x c V X R p b G l 6 Y X R p b 2 4 g U G V y Y 2 V u d G F n Z S Z x d W 9 0 O y w m c X V v d D t c X F x c R E V T S 1 R P U C 1 K V U x J Q V x c R 1 B V I E V u Z 2 l u Z S h w a W R f O T A w M F 9 s d W l k X z B 4 M D A w M D A w M D B f M H g w M D A w Q T k 5 M 1 9 w a H l z X z B f Z W 5 n X z J f Z W 5 n d H l w Z V 9 W a W R l b 0 R l Y 2 9 k Z S l c X F V 0 a W x p e m F 0 a W 9 u I F B l c m N l b n R h Z 2 U m c X V v d D s s J n F 1 b 3 Q 7 X F x c X E R F U 0 t U T 1 A t S l V M S U F c X E d Q V S B F b m d p b m U o c G l k X z k w M D B f b H V p Z F 8 w e D A w M D A w M D A w X z B 4 M D A w M E E 5 O T N f c G h 5 c 1 8 w X 2 V u Z 1 8 x X 2 V u Z 3 R 5 c G V f T G V n Y W N 5 T 3 Z l c m x h e S l c X F V 0 a W x p e m F 0 a W 9 u I F B l c m N l b n R h Z 2 U m c X V v d D s s J n F 1 b 3 Q 7 X F x c X E R F U 0 t U T 1 A t S l V M S U F c X E d Q V S B F b m d p b m U o c G l k X z k w M D B f b H V p Z F 8 w e D A w M D A w M D A w X z B 4 M D A w M E E 5 O T N f c G h 5 c 1 8 w X 2 V u Z 1 8 w X 2 V u Z 3 R 5 c G V f M 0 Q p X F x V d G l s a X p h d G l v b i B Q Z X J j Z W 5 0 Y W d l J n F 1 b 3 Q 7 L C Z x d W 9 0 O 1 x c X F x E R V N L V E 9 Q L U p V T E l B X F x H U F U g R W 5 n a W 5 l K H B p Z F 8 4 M z Z f b H V p Z F 8 w e D A w M D A w M D A w X z B 4 M D A w M E E 5 O T N f c G h 5 c 1 8 w X 2 V u Z 1 8 4 X 2 V u Z 3 R 5 c G V f V l I p X F x V d G l s a X p h d G l v b i B Q Z X J j Z W 5 0 Y W d l J n F 1 b 3 Q 7 L C Z x d W 9 0 O 1 x c X F x E R V N L V E 9 Q L U p V T E l B X F x H U F U g R W 5 n a W 5 l K H B p Z F 8 4 M z Z f b H V p Z F 8 w e D A w M D A w M D A w X z B 4 M D A w M E E 5 O T N f c G h 5 c 1 8 w X 2 V u Z 1 8 3 X 2 V u Z 3 R 5 c G V f V m l k Z W 9 F b m N v Z G U p X F x V d G l s a X p h d G l v b i B Q Z X J j Z W 5 0 Y W d l J n F 1 b 3 Q 7 L C Z x d W 9 0 O 1 x c X F x E R V N L V E 9 Q L U p V T E l B X F x H U F U g R W 5 n a W 5 l K H B p Z F 8 4 M z Z f b H V p Z F 8 w e D A w M D A w M D A w X z B 4 M D A w M E E 5 O T N f c G h 5 c 1 8 w X 2 V u Z 1 8 2 X 2 V u Z 3 R 5 c G V f U 2 V j d X J p d H k p X F x V d G l s a X p h d G l v b i B Q Z X J j Z W 5 0 Y W d l J n F 1 b 3 Q 7 L C Z x d W 9 0 O 1 x c X F x E R V N L V E 9 Q L U p V T E l B X F x H U F U g R W 5 n a W 5 l K H B p Z F 8 4 M z Z f b H V p Z F 8 w e D A w M D A w M D A w X z B 4 M D A w M E E 5 O T N f c G h 5 c 1 8 w X 2 V u Z 1 8 1 X 2 V u Z 3 R 5 c G V f Q 2 9 w e S l c X F V 0 a W x p e m F 0 a W 9 u I F B l c m N l b n R h Z 2 U m c X V v d D s s J n F 1 b 3 Q 7 X F x c X E R F U 0 t U T 1 A t S l V M S U F c X E d Q V S B F b m d p b m U o c G l k X z g z N l 9 s d W l k X z B 4 M D A w M D A w M D B f M H g w M D A w Q T k 5 M 1 9 w a H l z X z B f Z W 5 n X z R f Z W 5 n d H l w Z V 9 D b 3 B 5 K V x c V X R p b G l 6 Y X R p b 2 4 g U G V y Y 2 V u d G F n Z S Z x d W 9 0 O y w m c X V v d D t c X F x c R E V T S 1 R P U C 1 K V U x J Q V x c R 1 B V I E V u Z 2 l u Z S h w a W R f O D M 2 X 2 x 1 a W R f M H g w M D A w M D A w M F 8 w e D A w M D B B O T k z X 3 B o e X N f M F 9 l b m d f M 1 9 l b m d 0 e X B l X 0 N v c H k p X F x V d G l s a X p h d G l v b i B Q Z X J j Z W 5 0 Y W d l J n F 1 b 3 Q 7 L C Z x d W 9 0 O 1 x c X F x E R V N L V E 9 Q L U p V T E l B X F x H U F U g R W 5 n a W 5 l K H B p Z F 8 4 M z Z f b H V p Z F 8 w e D A w M D A w M D A w X z B 4 M D A w M E E 5 O T N f c G h 5 c 1 8 w X 2 V u Z 1 8 y X 2 V u Z 3 R 5 c G V f V m l k Z W 9 E Z W N v Z G U p X F x V d G l s a X p h d G l v b i B Q Z X J j Z W 5 0 Y W d l J n F 1 b 3 Q 7 L C Z x d W 9 0 O 1 x c X F x E R V N L V E 9 Q L U p V T E l B X F x H U F U g R W 5 n a W 5 l K H B p Z F 8 4 M z Z f b H V p Z F 8 w e D A w M D A w M D A w X z B 4 M D A w M E E 5 O T N f c G h 5 c 1 8 w X 2 V u Z 1 8 x X 2 V u Z 3 R 5 c G V f T G V n Y W N 5 T 3 Z l c m x h e S l c X F V 0 a W x p e m F 0 a W 9 u I F B l c m N l b n R h Z 2 U m c X V v d D s s J n F 1 b 3 Q 7 X F x c X E R F U 0 t U T 1 A t S l V M S U F c X E d Q V S B F b m d p b m U o c G l k X z g z N l 9 s d W l k X z B 4 M D A w M D A w M D B f M H g w M D A w Q T k 5 M 1 9 w a H l z X z B f Z W 5 n X z B f Z W 5 n d H l w Z V 8 z R C l c X F V 0 a W x p e m F 0 a W 9 u I F B l c m N l b n R h Z 2 U m c X V v d D s s J n F 1 b 3 Q 7 X F x c X E R F U 0 t U T 1 A t S l V M S U F c X E d Q V S B F b m d p b m U o c G l k X z c 4 N z J f b H V p Z F 8 w e D A w M D A w M D A w X z B 4 M D A w M E E 5 O T N f c G h 5 c 1 8 w X 2 V u Z 1 8 4 X 2 V u Z 3 R 5 c G V f V l I p X F x V d G l s a X p h d G l v b i B Q Z X J j Z W 5 0 Y W d l J n F 1 b 3 Q 7 L C Z x d W 9 0 O 1 x c X F x E R V N L V E 9 Q L U p V T E l B X F x H U F U g R W 5 n a W 5 l K H B p Z F 8 3 O D c y X 2 x 1 a W R f M H g w M D A w M D A w M F 8 w e D A w M D B B O T k z X 3 B o e X N f M F 9 l b m d f N 1 9 l b m d 0 e X B l X 1 Z p Z G V v R W 5 j b 2 R l K V x c V X R p b G l 6 Y X R p b 2 4 g U G V y Y 2 V u d G F n Z S Z x d W 9 0 O y w m c X V v d D t c X F x c R E V T S 1 R P U C 1 K V U x J Q V x c R 1 B V I E V u Z 2 l u Z S h w a W R f N z g 3 M l 9 s d W l k X z B 4 M D A w M D A w M D B f M H g w M D A w Q T k 5 M 1 9 w a H l z X z B f Z W 5 n X z Z f Z W 5 n d H l w Z V 9 T Z W N 1 c m l 0 e S l c X F V 0 a W x p e m F 0 a W 9 u I F B l c m N l b n R h Z 2 U m c X V v d D s s J n F 1 b 3 Q 7 X F x c X E R F U 0 t U T 1 A t S l V M S U F c X E d Q V S B F b m d p b m U o c G l k X z c 4 N z J f b H V p Z F 8 w e D A w M D A w M D A w X z B 4 M D A w M E E 5 O T N f c G h 5 c 1 8 w X 2 V u Z 1 8 1 X 2 V u Z 3 R 5 c G V f Q 2 9 w e S l c X F V 0 a W x p e m F 0 a W 9 u I F B l c m N l b n R h Z 2 U m c X V v d D s s J n F 1 b 3 Q 7 X F x c X E R F U 0 t U T 1 A t S l V M S U F c X E d Q V S B F b m d p b m U o c G l k X z c 4 N z J f b H V p Z F 8 w e D A w M D A w M D A w X z B 4 M D A w M E E 5 O T N f c G h 5 c 1 8 w X 2 V u Z 1 8 0 X 2 V u Z 3 R 5 c G V f Q 2 9 w e S l c X F V 0 a W x p e m F 0 a W 9 u I F B l c m N l b n R h Z 2 U m c X V v d D s s J n F 1 b 3 Q 7 X F x c X E R F U 0 t U T 1 A t S l V M S U F c X E d Q V S B F b m d p b m U o c G l k X z c 4 N z J f b H V p Z F 8 w e D A w M D A w M D A w X z B 4 M D A w M E E 5 O T N f c G h 5 c 1 8 w X 2 V u Z 1 8 z X 2 V u Z 3 R 5 c G V f Q 2 9 w e S l c X F V 0 a W x p e m F 0 a W 9 u I F B l c m N l b n R h Z 2 U m c X V v d D s s J n F 1 b 3 Q 7 X F x c X E R F U 0 t U T 1 A t S l V M S U F c X E d Q V S B F b m d p b m U o c G l k X z c 4 N z J f b H V p Z F 8 w e D A w M D A w M D A w X z B 4 M D A w M E E 5 O T N f c G h 5 c 1 8 w X 2 V u Z 1 8 y X 2 V u Z 3 R 5 c G V f V m l k Z W 9 E Z W N v Z G U p X F x V d G l s a X p h d G l v b i B Q Z X J j Z W 5 0 Y W d l J n F 1 b 3 Q 7 L C Z x d W 9 0 O 1 x c X F x E R V N L V E 9 Q L U p V T E l B X F x H U F U g R W 5 n a W 5 l K H B p Z F 8 3 O D c y X 2 x 1 a W R f M H g w M D A w M D A w M F 8 w e D A w M D B B O T k z X 3 B o e X N f M F 9 l b m d f M V 9 l b m d 0 e X B l X 0 x l Z 2 F j e U 9 2 Z X J s Y X k p X F x V d G l s a X p h d G l v b i B Q Z X J j Z W 5 0 Y W d l J n F 1 b 3 Q 7 L C Z x d W 9 0 O 1 x c X F x E R V N L V E 9 Q L U p V T E l B X F x H U F U g R W 5 n a W 5 l K H B p Z F 8 3 O D c y X 2 x 1 a W R f M H g w M D A w M D A w M F 8 w e D A w M D B B O T k z X 3 B o e X N f M F 9 l b m d f M F 9 l b m d 0 e X B l X z N E K V x c V X R p b G l 6 Y X R p b 2 4 g U G V y Y 2 V u d G F n Z S Z x d W 9 0 O y w m c X V v d D t c X F x c R E V T S 1 R P U C 1 K V U x J Q V x c R 1 B V I E V u Z 2 l u Z S h w a W R f N z g 2 M F 9 s d W l k X z B 4 M D A w M D A w M D B f M H g w M D A w Q 0 Q 4 N 1 9 w a H l z X z B f Z W 5 n X z R f Z W 5 n d H l w Z V 8 z R C l c X F V 0 a W x p e m F 0 a W 9 u I F B l c m N l b n R h Z 2 U m c X V v d D s s J n F 1 b 3 Q 7 X F x c X E R F U 0 t U T 1 A t S l V M S U F c X E d Q V S B F b m d p b m U o c G l k X z c 4 N j B f b H V p Z F 8 w e D A w M D A w M D A w X z B 4 M D A w M E N E O D d f c G h 5 c 1 8 w X 2 V u Z 1 8 z X 2 V u Z 3 R 5 c G V f M 0 Q p X F x V d G l s a X p h d G l v b i B Q Z X J j Z W 5 0 Y W d l J n F 1 b 3 Q 7 L C Z x d W 9 0 O 1 x c X F x E R V N L V E 9 Q L U p V T E l B X F x H U F U g R W 5 n a W 5 l K H B p Z F 8 3 O D Y w X 2 x 1 a W R f M H g w M D A w M D A w M F 8 w e D A w M D B D R D g 3 X 3 B o e X N f M F 9 l b m d f M l 9 l b m d 0 e X B l X z N E K V x c V X R p b G l 6 Y X R p b 2 4 g U G V y Y 2 V u d G F n Z S Z x d W 9 0 O y w m c X V v d D t c X F x c R E V T S 1 R P U C 1 K V U x J Q V x c R 1 B V I E V u Z 2 l u Z S h w a W R f N z g 2 M F 9 s d W l k X z B 4 M D A w M D A w M D B f M H g w M D A w Q 0 Q 4 N 1 9 w a H l z X z B f Z W 5 n X z F f Z W 5 n d H l w Z V 8 z R C l c X F V 0 a W x p e m F 0 a W 9 u I F B l c m N l b n R h Z 2 U m c X V v d D s s J n F 1 b 3 Q 7 X F x c X E R F U 0 t U T 1 A t S l V M S U F c X E d Q V S B F b m d p b m U o c G l k X z c 4 N j B f b H V p Z F 8 w e D A w M D A w M D A w X z B 4 M D A w M E N E O D d f c G h 5 c 1 8 w X 2 V u Z 1 8 w X 2 V u Z 3 R 5 c G V f M 0 Q p X F x V d G l s a X p h d G l v b i B Q Z X J j Z W 5 0 Y W d l J n F 1 b 3 Q 7 L C Z x d W 9 0 O 1 x c X F x E R V N L V E 9 Q L U p V T E l B X F x H U F U g R W 5 n a W 5 l K H B p Z F 8 3 O D Y w X 2 x 1 a W R f M H g w M D A w M D A w M F 8 w e D A w M D B B O T k z X 3 B o e X N f M F 9 l b m d f O F 9 l b m d 0 e X B l X 1 Z S K V x c V X R p b G l 6 Y X R p b 2 4 g U G V y Y 2 V u d G F n Z S Z x d W 9 0 O y w m c X V v d D t c X F x c R E V T S 1 R P U C 1 K V U x J Q V x c R 1 B V I E V u Z 2 l u Z S h w a W R f N z g 2 M F 9 s d W l k X z B 4 M D A w M D A w M D B f M H g w M D A w Q T k 5 M 1 9 w a H l z X z B f Z W 5 n X z d f Z W 5 n d H l w Z V 9 W a W R l b 0 V u Y 2 9 k Z S l c X F V 0 a W x p e m F 0 a W 9 u I F B l c m N l b n R h Z 2 U m c X V v d D s s J n F 1 b 3 Q 7 X F x c X E R F U 0 t U T 1 A t S l V M S U F c X E d Q V S B F b m d p b m U o c G l k X z c 4 N j B f b H V p Z F 8 w e D A w M D A w M D A w X z B 4 M D A w M E E 5 O T N f c G h 5 c 1 8 w X 2 V u Z 1 8 2 X 2 V u Z 3 R 5 c G V f U 2 V j d X J p d H k p X F x V d G l s a X p h d G l v b i B Q Z X J j Z W 5 0 Y W d l J n F 1 b 3 Q 7 L C Z x d W 9 0 O 1 x c X F x E R V N L V E 9 Q L U p V T E l B X F x H U F U g R W 5 n a W 5 l K H B p Z F 8 3 O D Y w X 2 x 1 a W R f M H g w M D A w M D A w M F 8 w e D A w M D B B O T k z X 3 B o e X N f M F 9 l b m d f N V 9 l b m d 0 e X B l X 0 N v c H k p X F x V d G l s a X p h d G l v b i B Q Z X J j Z W 5 0 Y W d l J n F 1 b 3 Q 7 L C Z x d W 9 0 O 1 x c X F x E R V N L V E 9 Q L U p V T E l B X F x H U F U g R W 5 n a W 5 l K H B p Z F 8 3 O D Y w X 2 x 1 a W R f M H g w M D A w M D A w M F 8 w e D A w M D B B O T k z X 3 B o e X N f M F 9 l b m d f N F 9 l b m d 0 e X B l X 0 N v c H k p X F x V d G l s a X p h d G l v b i B Q Z X J j Z W 5 0 Y W d l J n F 1 b 3 Q 7 L C Z x d W 9 0 O 1 x c X F x E R V N L V E 9 Q L U p V T E l B X F x H U F U g R W 5 n a W 5 l K H B p Z F 8 3 O D Y w X 2 x 1 a W R f M H g w M D A w M D A w M F 8 w e D A w M D B B O T k z X 3 B o e X N f M F 9 l b m d f M 1 9 l b m d 0 e X B l X 0 N v c H k p X F x V d G l s a X p h d G l v b i B Q Z X J j Z W 5 0 Y W d l J n F 1 b 3 Q 7 L C Z x d W 9 0 O 1 x c X F x E R V N L V E 9 Q L U p V T E l B X F x H U F U g R W 5 n a W 5 l K H B p Z F 8 3 O D Y w X 2 x 1 a W R f M H g w M D A w M D A w M F 8 w e D A w M D B B O T k z X 3 B o e X N f M F 9 l b m d f M l 9 l b m d 0 e X B l X 1 Z p Z G V v R G V j b 2 R l K V x c V X R p b G l 6 Y X R p b 2 4 g U G V y Y 2 V u d G F n Z S Z x d W 9 0 O y w m c X V v d D t c X F x c R E V T S 1 R P U C 1 K V U x J Q V x c R 1 B V I E V u Z 2 l u Z S h w a W R f N z g 2 M F 9 s d W l k X z B 4 M D A w M D A w M D B f M H g w M D A w Q T k 5 M 1 9 w a H l z X z B f Z W 5 n X z F f Z W 5 n d H l w Z V 9 M Z W d h Y 3 l P d m V y b G F 5 K V x c V X R p b G l 6 Y X R p b 2 4 g U G V y Y 2 V u d G F n Z S Z x d W 9 0 O y w m c X V v d D t c X F x c R E V T S 1 R P U C 1 K V U x J Q V x c R 1 B V I E V u Z 2 l u Z S h w a W R f N z g 2 M F 9 s d W l k X z B 4 M D A w M D A w M D B f M H g w M D A w Q T k 5 M 1 9 w a H l z X z B f Z W 5 n X z B f Z W 5 n d H l w Z V 8 z R C l c X F V 0 a W x p e m F 0 a W 9 u I F B l c m N l b n R h Z 2 U m c X V v d D s s J n F 1 b 3 Q 7 X F x c X E R F U 0 t U T 1 A t S l V M S U F c X E d Q V S B F b m d p b m U o c G l k X z c 0 O D R f b H V p Z F 8 w e D A w M D A w M D A w X z B 4 M D A w M E E 5 O T N f c G h 5 c 1 8 w X 2 V u Z 1 8 4 X 2 V u Z 3 R 5 c G V f V l I p X F x V d G l s a X p h d G l v b i B Q Z X J j Z W 5 0 Y W d l J n F 1 b 3 Q 7 L C Z x d W 9 0 O 1 x c X F x E R V N L V E 9 Q L U p V T E l B X F x H U F U g R W 5 n a W 5 l K H B p Z F 8 3 N D g 0 X 2 x 1 a W R f M H g w M D A w M D A w M F 8 w e D A w M D B B O T k z X 3 B o e X N f M F 9 l b m d f N 1 9 l b m d 0 e X B l X 1 Z p Z G V v R W 5 j b 2 R l K V x c V X R p b G l 6 Y X R p b 2 4 g U G V y Y 2 V u d G F n Z S Z x d W 9 0 O y w m c X V v d D t c X F x c R E V T S 1 R P U C 1 K V U x J Q V x c R 1 B V I E V u Z 2 l u Z S h w a W R f N z Q 4 N F 9 s d W l k X z B 4 M D A w M D A w M D B f M H g w M D A w Q T k 5 M 1 9 w a H l z X z B f Z W 5 n X z Z f Z W 5 n d H l w Z V 9 T Z W N 1 c m l 0 e S l c X F V 0 a W x p e m F 0 a W 9 u I F B l c m N l b n R h Z 2 U m c X V v d D s s J n F 1 b 3 Q 7 X F x c X E R F U 0 t U T 1 A t S l V M S U F c X E d Q V S B F b m d p b m U o c G l k X z c 0 O D R f b H V p Z F 8 w e D A w M D A w M D A w X z B 4 M D A w M E E 5 O T N f c G h 5 c 1 8 w X 2 V u Z 1 8 1 X 2 V u Z 3 R 5 c G V f Q 2 9 w e S l c X F V 0 a W x p e m F 0 a W 9 u I F B l c m N l b n R h Z 2 U m c X V v d D s s J n F 1 b 3 Q 7 X F x c X E R F U 0 t U T 1 A t S l V M S U F c X E d Q V S B F b m d p b m U o c G l k X z c 0 O D R f b H V p Z F 8 w e D A w M D A w M D A w X z B 4 M D A w M E E 5 O T N f c G h 5 c 1 8 w X 2 V u Z 1 8 0 X 2 V u Z 3 R 5 c G V f Q 2 9 w e S l c X F V 0 a W x p e m F 0 a W 9 u I F B l c m N l b n R h Z 2 U m c X V v d D s s J n F 1 b 3 Q 7 X F x c X E R F U 0 t U T 1 A t S l V M S U F c X E d Q V S B F b m d p b m U o c G l k X z c 0 O D R f b H V p Z F 8 w e D A w M D A w M D A w X z B 4 M D A w M E E 5 O T N f c G h 5 c 1 8 w X 2 V u Z 1 8 z X 2 V u Z 3 R 5 c G V f Q 2 9 w e S l c X F V 0 a W x p e m F 0 a W 9 u I F B l c m N l b n R h Z 2 U m c X V v d D s s J n F 1 b 3 Q 7 X F x c X E R F U 0 t U T 1 A t S l V M S U F c X E d Q V S B F b m d p b m U o c G l k X z c 0 O D R f b H V p Z F 8 w e D A w M D A w M D A w X z B 4 M D A w M E E 5 O T N f c G h 5 c 1 8 w X 2 V u Z 1 8 y X 2 V u Z 3 R 5 c G V f V m l k Z W 9 E Z W N v Z G U p X F x V d G l s a X p h d G l v b i B Q Z X J j Z W 5 0 Y W d l J n F 1 b 3 Q 7 L C Z x d W 9 0 O 1 x c X F x E R V N L V E 9 Q L U p V T E l B X F x H U F U g R W 5 n a W 5 l K H B p Z F 8 3 N D g 0 X 2 x 1 a W R f M H g w M D A w M D A w M F 8 w e D A w M D B B O T k z X 3 B o e X N f M F 9 l b m d f M V 9 l b m d 0 e X B l X 0 x l Z 2 F j e U 9 2 Z X J s Y X k p X F x V d G l s a X p h d G l v b i B Q Z X J j Z W 5 0 Y W d l J n F 1 b 3 Q 7 L C Z x d W 9 0 O 1 x c X F x E R V N L V E 9 Q L U p V T E l B X F x H U F U g R W 5 n a W 5 l K H B p Z F 8 3 N D g 0 X 2 x 1 a W R f M H g w M D A w M D A w M F 8 w e D A w M D B B O T k z X 3 B o e X N f M F 9 l b m d f M F 9 l b m d 0 e X B l X z N E K V x c V X R p b G l 6 Y X R p b 2 4 g U G V y Y 2 V u d G F n Z S Z x d W 9 0 O y w m c X V v d D t c X F x c R E V T S 1 R P U C 1 K V U x J Q V x c R 1 B V I E V u Z 2 l u Z S h w a W R f N T Q 5 N l 9 s d W l k X z B 4 M D A w M D A w M D B f M H g w M D A w Q 0 Q 4 N 1 9 w a H l z X z B f Z W 5 n X z R f Z W 5 n d H l w Z V 8 z R C l c X F V 0 a W x p e m F 0 a W 9 u I F B l c m N l b n R h Z 2 U m c X V v d D s s J n F 1 b 3 Q 7 X F x c X E R F U 0 t U T 1 A t S l V M S U F c X E d Q V S B F b m d p b m U o c G l k X z U 0 O T Z f b H V p Z F 8 w e D A w M D A w M D A w X z B 4 M D A w M E N E O D d f c G h 5 c 1 8 w X 2 V u Z 1 8 z X 2 V u Z 3 R 5 c G V f M 0 Q p X F x V d G l s a X p h d G l v b i B Q Z X J j Z W 5 0 Y W d l J n F 1 b 3 Q 7 L C Z x d W 9 0 O 1 x c X F x E R V N L V E 9 Q L U p V T E l B X F x H U F U g R W 5 n a W 5 l K H B p Z F 8 1 N D k 2 X 2 x 1 a W R f M H g w M D A w M D A w M F 8 w e D A w M D B D R D g 3 X 3 B o e X N f M F 9 l b m d f M l 9 l b m d 0 e X B l X z N E K V x c V X R p b G l 6 Y X R p b 2 4 g U G V y Y 2 V u d G F n Z S Z x d W 9 0 O y w m c X V v d D t c X F x c R E V T S 1 R P U C 1 K V U x J Q V x c R 1 B V I E V u Z 2 l u Z S h w a W R f N T Q 5 N l 9 s d W l k X z B 4 M D A w M D A w M D B f M H g w M D A w Q 0 Q 4 N 1 9 w a H l z X z B f Z W 5 n X z F f Z W 5 n d H l w Z V 8 z R C l c X F V 0 a W x p e m F 0 a W 9 u I F B l c m N l b n R h Z 2 U m c X V v d D s s J n F 1 b 3 Q 7 X F x c X E R F U 0 t U T 1 A t S l V M S U F c X E d Q V S B F b m d p b m U o c G l k X z U 0 O T Z f b H V p Z F 8 w e D A w M D A w M D A w X z B 4 M D A w M E N E O D d f c G h 5 c 1 8 w X 2 V u Z 1 8 w X 2 V u Z 3 R 5 c G V f M 0 Q p X F x V d G l s a X p h d G l v b i B Q Z X J j Z W 5 0 Y W d l J n F 1 b 3 Q 7 L C Z x d W 9 0 O 1 x c X F x E R V N L V E 9 Q L U p V T E l B X F x H U F U g R W 5 n a W 5 l K H B p Z F 8 0 X 2 x 1 a W R f M H g w M D A w M D A w M F 8 w e D A w M D B D R D g 3 X 3 B o e X N f M F 9 l b m d f N F 9 l b m d 0 e X B l X z N E K V x c V X R p b G l 6 Y X R p b 2 4 g U G V y Y 2 V u d G F n Z S Z x d W 9 0 O y w m c X V v d D t c X F x c R E V T S 1 R P U C 1 K V U x J Q V x c R 1 B V I E V u Z 2 l u Z S h w a W R f N F 9 s d W l k X z B 4 M D A w M D A w M D B f M H g w M D A w Q 0 Q 4 N 1 9 w a H l z X z B f Z W 5 n X z N f Z W 5 n d H l w Z V 8 z R C l c X F V 0 a W x p e m F 0 a W 9 u I F B l c m N l b n R h Z 2 U m c X V v d D s s J n F 1 b 3 Q 7 X F x c X E R F U 0 t U T 1 A t S l V M S U F c X E d Q V S B F b m d p b m U o c G l k X z R f b H V p Z F 8 w e D A w M D A w M D A w X z B 4 M D A w M E N E O D d f c G h 5 c 1 8 w X 2 V u Z 1 8 y X 2 V u Z 3 R 5 c G V f M 0 Q p X F x V d G l s a X p h d G l v b i B Q Z X J j Z W 5 0 Y W d l J n F 1 b 3 Q 7 L C Z x d W 9 0 O 1 x c X F x E R V N L V E 9 Q L U p V T E l B X F x H U F U g R W 5 n a W 5 l K H B p Z F 8 0 X 2 x 1 a W R f M H g w M D A w M D A w M F 8 w e D A w M D B D R D g 3 X 3 B o e X N f M F 9 l b m d f M V 9 l b m d 0 e X B l X z N E K V x c V X R p b G l 6 Y X R p b 2 4 g U G V y Y 2 V u d G F n Z S Z x d W 9 0 O y w m c X V v d D t c X F x c R E V T S 1 R P U C 1 K V U x J Q V x c R 1 B V I E V u Z 2 l u Z S h w a W R f N F 9 s d W l k X z B 4 M D A w M D A w M D B f M H g w M D A w Q 0 Q 4 N 1 9 w a H l z X z B f Z W 5 n X z B f Z W 5 n d H l w Z V 8 z R C l c X F V 0 a W x p e m F 0 a W 9 u I F B l c m N l b n R h Z 2 U m c X V v d D s s J n F 1 b 3 Q 7 X F x c X E R F U 0 t U T 1 A t S l V M S U F c X E d Q V S B F b m d p b m U o c G l k X z R f b H V p Z F 8 w e D A w M D A w M D A w X z B 4 M D A w M E E 5 O T N f c G h 5 c 1 8 w X 2 V u Z 1 8 4 X 2 V u Z 3 R 5 c G V f V l I p X F x V d G l s a X p h d G l v b i B Q Z X J j Z W 5 0 Y W d l J n F 1 b 3 Q 7 L C Z x d W 9 0 O 1 x c X F x E R V N L V E 9 Q L U p V T E l B X F x H U F U g R W 5 n a W 5 l K H B p Z F 8 0 X 2 x 1 a W R f M H g w M D A w M D A w M F 8 w e D A w M D B B O T k z X 3 B o e X N f M F 9 l b m d f N 1 9 l b m d 0 e X B l X 1 Z p Z G V v R W 5 j b 2 R l K V x c V X R p b G l 6 Y X R p b 2 4 g U G V y Y 2 V u d G F n Z S Z x d W 9 0 O y w m c X V v d D t c X F x c R E V T S 1 R P U C 1 K V U x J Q V x c R 1 B V I E V u Z 2 l u Z S h w a W R f N F 9 s d W l k X z B 4 M D A w M D A w M D B f M H g w M D A w Q T k 5 M 1 9 w a H l z X z B f Z W 5 n X z Z f Z W 5 n d H l w Z V 9 T Z W N 1 c m l 0 e S l c X F V 0 a W x p e m F 0 a W 9 u I F B l c m N l b n R h Z 2 U m c X V v d D s s J n F 1 b 3 Q 7 X F x c X E R F U 0 t U T 1 A t S l V M S U F c X E d Q V S B F b m d p b m U o c G l k X z R f b H V p Z F 8 w e D A w M D A w M D A w X z B 4 M D A w M E E 5 O T N f c G h 5 c 1 8 w X 2 V u Z 1 8 1 X 2 V u Z 3 R 5 c G V f Q 2 9 w e S l c X F V 0 a W x p e m F 0 a W 9 u I F B l c m N l b n R h Z 2 U m c X V v d D s s J n F 1 b 3 Q 7 X F x c X E R F U 0 t U T 1 A t S l V M S U F c X E d Q V S B F b m d p b m U o c G l k X z R f b H V p Z F 8 w e D A w M D A w M D A w X z B 4 M D A w M E E 5 O T N f c G h 5 c 1 8 w X 2 V u Z 1 8 0 X 2 V u Z 3 R 5 c G V f Q 2 9 w e S l c X F V 0 a W x p e m F 0 a W 9 u I F B l c m N l b n R h Z 2 U m c X V v d D s s J n F 1 b 3 Q 7 X F x c X E R F U 0 t U T 1 A t S l V M S U F c X E d Q V S B F b m d p b m U o c G l k X z R f b H V p Z F 8 w e D A w M D A w M D A w X z B 4 M D A w M E E 5 O T N f c G h 5 c 1 8 w X 2 V u Z 1 8 z X 2 V u Z 3 R 5 c G V f Q 2 9 w e S l c X F V 0 a W x p e m F 0 a W 9 u I F B l c m N l b n R h Z 2 U m c X V v d D s s J n F 1 b 3 Q 7 X F x c X E R F U 0 t U T 1 A t S l V M S U F c X E d Q V S B F b m d p b m U o c G l k X z R f b H V p Z F 8 w e D A w M D A w M D A w X z B 4 M D A w M E E 5 O T N f c G h 5 c 1 8 w X 2 V u Z 1 8 y X 2 V u Z 3 R 5 c G V f V m l k Z W 9 E Z W N v Z G U p X F x V d G l s a X p h d G l v b i B Q Z X J j Z W 5 0 Y W d l J n F 1 b 3 Q 7 L C Z x d W 9 0 O 1 x c X F x E R V N L V E 9 Q L U p V T E l B X F x H U F U g R W 5 n a W 5 l K H B p Z F 8 0 X 2 x 1 a W R f M H g w M D A w M D A w M F 8 w e D A w M D B B O T k z X 3 B o e X N f M F 9 l b m d f M V 9 l b m d 0 e X B l X 0 x l Z 2 F j e U 9 2 Z X J s Y X k p X F x V d G l s a X p h d G l v b i B Q Z X J j Z W 5 0 Y W d l J n F 1 b 3 Q 7 L C Z x d W 9 0 O 1 x c X F x E R V N L V E 9 Q L U p V T E l B X F x H U F U g R W 5 n a W 5 l K H B p Z F 8 0 X 2 x 1 a W R f M H g w M D A w M D A w M F 8 w e D A w M D B B O T k z X 3 B o e X N f M F 9 l b m d f M F 9 l b m d 0 e X B l X z N E K V x c V X R p b G l 6 Y X R p b 2 4 g U G V y Y 2 V u d G F n Z S Z x d W 9 0 O y w m c X V v d D t c X F x c R E V T S 1 R P U C 1 K V U x J Q V x c R 1 B V I E V u Z 2 l u Z S h w a W R f N D k w N F 9 s d W l k X z B 4 M D A w M D A w M D B f M H g w M D A w Q 0 Q 4 N 1 9 w a H l z X z B f Z W 5 n X z R f Z W 5 n d H l w Z V 8 z R C l c X F V 0 a W x p e m F 0 a W 9 u I F B l c m N l b n R h Z 2 U m c X V v d D s s J n F 1 b 3 Q 7 X F x c X E R F U 0 t U T 1 A t S l V M S U F c X E d Q V S B F b m d p b m U o c G l k X z Q 5 M D R f b H V p Z F 8 w e D A w M D A w M D A w X z B 4 M D A w M E N E O D d f c G h 5 c 1 8 w X 2 V u Z 1 8 z X 2 V u Z 3 R 5 c G V f M 0 Q p X F x V d G l s a X p h d G l v b i B Q Z X J j Z W 5 0 Y W d l J n F 1 b 3 Q 7 L C Z x d W 9 0 O 1 x c X F x E R V N L V E 9 Q L U p V T E l B X F x H U F U g R W 5 n a W 5 l K H B p Z F 8 0 O T A 0 X 2 x 1 a W R f M H g w M D A w M D A w M F 8 w e D A w M D B D R D g 3 X 3 B o e X N f M F 9 l b m d f M l 9 l b m d 0 e X B l X z N E K V x c V X R p b G l 6 Y X R p b 2 4 g U G V y Y 2 V u d G F n Z S Z x d W 9 0 O y w m c X V v d D t c X F x c R E V T S 1 R P U C 1 K V U x J Q V x c R 1 B V I E V u Z 2 l u Z S h w a W R f N D k w N F 9 s d W l k X z B 4 M D A w M D A w M D B f M H g w M D A w Q 0 Q 4 N 1 9 w a H l z X z B f Z W 5 n X z F f Z W 5 n d H l w Z V 8 z R C l c X F V 0 a W x p e m F 0 a W 9 u I F B l c m N l b n R h Z 2 U m c X V v d D s s J n F 1 b 3 Q 7 X F x c X E R F U 0 t U T 1 A t S l V M S U F c X E d Q V S B F b m d p b m U o c G l k X z Q 5 M D R f b H V p Z F 8 w e D A w M D A w M D A w X z B 4 M D A w M E N E O D d f c G h 5 c 1 8 w X 2 V u Z 1 8 w X 2 V u Z 3 R 5 c G V f M 0 Q p X F x V d G l s a X p h d G l v b i B Q Z X J j Z W 5 0 Y W d l J n F 1 b 3 Q 7 L C Z x d W 9 0 O 1 x c X F x E R V N L V E 9 Q L U p V T E l B X F x H U F U g R W 5 n a W 5 l K H B p Z F 8 0 O T A 0 X 2 x 1 a W R f M H g w M D A w M D A w M F 8 w e D A w M D B B O T k z X 3 B o e X N f M F 9 l b m d f O F 9 l b m d 0 e X B l X 1 Z S K V x c V X R p b G l 6 Y X R p b 2 4 g U G V y Y 2 V u d G F n Z S Z x d W 9 0 O y w m c X V v d D t c X F x c R E V T S 1 R P U C 1 K V U x J Q V x c R 1 B V I E V u Z 2 l u Z S h w a W R f N D k w N F 9 s d W l k X z B 4 M D A w M D A w M D B f M H g w M D A w Q T k 5 M 1 9 w a H l z X z B f Z W 5 n X z d f Z W 5 n d H l w Z V 9 W a W R l b 0 V u Y 2 9 k Z S l c X F V 0 a W x p e m F 0 a W 9 u I F B l c m N l b n R h Z 2 U m c X V v d D s s J n F 1 b 3 Q 7 X F x c X E R F U 0 t U T 1 A t S l V M S U F c X E d Q V S B F b m d p b m U o c G l k X z Q 5 M D R f b H V p Z F 8 w e D A w M D A w M D A w X z B 4 M D A w M E E 5 O T N f c G h 5 c 1 8 w X 2 V u Z 1 8 2 X 2 V u Z 3 R 5 c G V f U 2 V j d X J p d H k p X F x V d G l s a X p h d G l v b i B Q Z X J j Z W 5 0 Y W d l J n F 1 b 3 Q 7 L C Z x d W 9 0 O 1 x c X F x E R V N L V E 9 Q L U p V T E l B X F x H U F U g R W 5 n a W 5 l K H B p Z F 8 0 O T A 0 X 2 x 1 a W R f M H g w M D A w M D A w M F 8 w e D A w M D B B O T k z X 3 B o e X N f M F 9 l b m d f N V 9 l b m d 0 e X B l X 0 N v c H k p X F x V d G l s a X p h d G l v b i B Q Z X J j Z W 5 0 Y W d l J n F 1 b 3 Q 7 L C Z x d W 9 0 O 1 x c X F x E R V N L V E 9 Q L U p V T E l B X F x H U F U g R W 5 n a W 5 l K H B p Z F 8 0 O T A 0 X 2 x 1 a W R f M H g w M D A w M D A w M F 8 w e D A w M D B B O T k z X 3 B o e X N f M F 9 l b m d f N F 9 l b m d 0 e X B l X 0 N v c H k p X F x V d G l s a X p h d G l v b i B Q Z X J j Z W 5 0 Y W d l J n F 1 b 3 Q 7 L C Z x d W 9 0 O 1 x c X F x E R V N L V E 9 Q L U p V T E l B X F x H U F U g R W 5 n a W 5 l K H B p Z F 8 0 O T A 0 X 2 x 1 a W R f M H g w M D A w M D A w M F 8 w e D A w M D B B O T k z X 3 B o e X N f M F 9 l b m d f M 1 9 l b m d 0 e X B l X 0 N v c H k p X F x V d G l s a X p h d G l v b i B Q Z X J j Z W 5 0 Y W d l J n F 1 b 3 Q 7 L C Z x d W 9 0 O 1 x c X F x E R V N L V E 9 Q L U p V T E l B X F x H U F U g R W 5 n a W 5 l K H B p Z F 8 0 O T A 0 X 2 x 1 a W R f M H g w M D A w M D A w M F 8 w e D A w M D B B O T k z X 3 B o e X N f M F 9 l b m d f M l 9 l b m d 0 e X B l X 1 Z p Z G V v R G V j b 2 R l K V x c V X R p b G l 6 Y X R p b 2 4 g U G V y Y 2 V u d G F n Z S Z x d W 9 0 O y w m c X V v d D t c X F x c R E V T S 1 R P U C 1 K V U x J Q V x c R 1 B V I E V u Z 2 l u Z S h w a W R f N D k w N F 9 s d W l k X z B 4 M D A w M D A w M D B f M H g w M D A w Q T k 5 M 1 9 w a H l z X z B f Z W 5 n X z F f Z W 5 n d H l w Z V 9 M Z W d h Y 3 l P d m V y b G F 5 K V x c V X R p b G l 6 Y X R p b 2 4 g U G V y Y 2 V u d G F n Z S Z x d W 9 0 O y w m c X V v d D t c X F x c R E V T S 1 R P U C 1 K V U x J Q V x c R 1 B V I E V u Z 2 l u Z S h w a W R f N D k w N F 9 s d W l k X z B 4 M D A w M D A w M D B f M H g w M D A w Q T k 5 M 1 9 w a H l z X z B f Z W 5 n X z B f Z W 5 n d H l w Z V 8 z R C l c X F V 0 a W x p e m F 0 a W 9 u I F B l c m N l b n R h Z 2 U m c X V v d D s s J n F 1 b 3 Q 7 X F x c X E R F U 0 t U T 1 A t S l V M S U F c X E d Q V S B F b m d p b m U o c G l k X z E 5 N D A 4 X 2 x 1 a W R f M H g w M D A w M D A w M F 8 w e D A w M D B D R D g 3 X 3 B o e X N f M F 9 l b m d f N F 9 l b m d 0 e X B l X z N E K V x c V X R p b G l 6 Y X R p b 2 4 g U G V y Y 2 V u d G F n Z S Z x d W 9 0 O y w m c X V v d D t c X F x c R E V T S 1 R P U C 1 K V U x J Q V x c R 1 B V I E V u Z 2 l u Z S h w a W R f M T k 0 M D h f b H V p Z F 8 w e D A w M D A w M D A w X z B 4 M D A w M E N E O D d f c G h 5 c 1 8 w X 2 V u Z 1 8 z X 2 V u Z 3 R 5 c G V f M 0 Q p X F x V d G l s a X p h d G l v b i B Q Z X J j Z W 5 0 Y W d l J n F 1 b 3 Q 7 L C Z x d W 9 0 O 1 x c X F x E R V N L V E 9 Q L U p V T E l B X F x H U F U g R W 5 n a W 5 l K H B p Z F 8 x O T Q w O F 9 s d W l k X z B 4 M D A w M D A w M D B f M H g w M D A w Q 0 Q 4 N 1 9 w a H l z X z B f Z W 5 n X z J f Z W 5 n d H l w Z V 8 z R C l c X F V 0 a W x p e m F 0 a W 9 u I F B l c m N l b n R h Z 2 U m c X V v d D s s J n F 1 b 3 Q 7 X F x c X E R F U 0 t U T 1 A t S l V M S U F c X E d Q V S B F b m d p b m U o c G l k X z E 5 N D A 4 X 2 x 1 a W R f M H g w M D A w M D A w M F 8 w e D A w M D B D R D g 3 X 3 B o e X N f M F 9 l b m d f M V 9 l b m d 0 e X B l X z N E K V x c V X R p b G l 6 Y X R p b 2 4 g U G V y Y 2 V u d G F n Z S Z x d W 9 0 O y w m c X V v d D t c X F x c R E V T S 1 R P U C 1 K V U x J Q V x c R 1 B V I E V u Z 2 l u Z S h w a W R f M T k 0 M D h f b H V p Z F 8 w e D A w M D A w M D A w X z B 4 M D A w M E N E O D d f c G h 5 c 1 8 w X 2 V u Z 1 8 w X 2 V u Z 3 R 5 c G V f M 0 Q p X F x V d G l s a X p h d G l v b i B Q Z X J j Z W 5 0 Y W d l J n F 1 b 3 Q 7 L C Z x d W 9 0 O 1 x c X F x E R V N L V E 9 Q L U p V T E l B X F x H U F U g R W 5 n a W 5 l K H B p Z F 8 x O D k 2 O F 9 s d W l k X z B 4 M D A w M D A w M D B f M H g w M D A w Q T k 5 M 1 9 w a H l z X z B f Z W 5 n X z h f Z W 5 n d H l w Z V 9 W U i l c X F V 0 a W x p e m F 0 a W 9 u I F B l c m N l b n R h Z 2 U m c X V v d D s s J n F 1 b 3 Q 7 X F x c X E R F U 0 t U T 1 A t S l V M S U F c X E d Q V S B F b m d p b m U o c G l k X z E 4 O T Y 4 X 2 x 1 a W R f M H g w M D A w M D A w M F 8 w e D A w M D B B O T k z X 3 B o e X N f M F 9 l b m d f N 1 9 l b m d 0 e X B l X 1 Z p Z G V v R W 5 j b 2 R l K V x c V X R p b G l 6 Y X R p b 2 4 g U G V y Y 2 V u d G F n Z S Z x d W 9 0 O y w m c X V v d D t c X F x c R E V T S 1 R P U C 1 K V U x J Q V x c R 1 B V I E V u Z 2 l u Z S h w a W R f M T g 5 N j h f b H V p Z F 8 w e D A w M D A w M D A w X z B 4 M D A w M E E 5 O T N f c G h 5 c 1 8 w X 2 V u Z 1 8 2 X 2 V u Z 3 R 5 c G V f U 2 V j d X J p d H k p X F x V d G l s a X p h d G l v b i B Q Z X J j Z W 5 0 Y W d l J n F 1 b 3 Q 7 L C Z x d W 9 0 O 1 x c X F x E R V N L V E 9 Q L U p V T E l B X F x H U F U g R W 5 n a W 5 l K H B p Z F 8 x O D k 2 O F 9 s d W l k X z B 4 M D A w M D A w M D B f M H g w M D A w Q T k 5 M 1 9 w a H l z X z B f Z W 5 n X z V f Z W 5 n d H l w Z V 9 D b 3 B 5 K V x c V X R p b G l 6 Y X R p b 2 4 g U G V y Y 2 V u d G F n Z S Z x d W 9 0 O y w m c X V v d D t c X F x c R E V T S 1 R P U C 1 K V U x J Q V x c R 1 B V I E V u Z 2 l u Z S h w a W R f M T g 5 N j h f b H V p Z F 8 w e D A w M D A w M D A w X z B 4 M D A w M E E 5 O T N f c G h 5 c 1 8 w X 2 V u Z 1 8 0 X 2 V u Z 3 R 5 c G V f Q 2 9 w e S l c X F V 0 a W x p e m F 0 a W 9 u I F B l c m N l b n R h Z 2 U m c X V v d D s s J n F 1 b 3 Q 7 X F x c X E R F U 0 t U T 1 A t S l V M S U F c X E d Q V S B F b m d p b m U o c G l k X z E 4 O T Y 4 X 2 x 1 a W R f M H g w M D A w M D A w M F 8 w e D A w M D B B O T k z X 3 B o e X N f M F 9 l b m d f M 1 9 l b m d 0 e X B l X 0 N v c H k p X F x V d G l s a X p h d G l v b i B Q Z X J j Z W 5 0 Y W d l J n F 1 b 3 Q 7 L C Z x d W 9 0 O 1 x c X F x E R V N L V E 9 Q L U p V T E l B X F x H U F U g R W 5 n a W 5 l K H B p Z F 8 x O D k 2 O F 9 s d W l k X z B 4 M D A w M D A w M D B f M H g w M D A w Q T k 5 M 1 9 w a H l z X z B f Z W 5 n X z J f Z W 5 n d H l w Z V 9 W a W R l b 0 R l Y 2 9 k Z S l c X F V 0 a W x p e m F 0 a W 9 u I F B l c m N l b n R h Z 2 U m c X V v d D s s J n F 1 b 3 Q 7 X F x c X E R F U 0 t U T 1 A t S l V M S U F c X E d Q V S B F b m d p b m U o c G l k X z E 4 O T Y 4 X 2 x 1 a W R f M H g w M D A w M D A w M F 8 w e D A w M D B B O T k z X 3 B o e X N f M F 9 l b m d f M V 9 l b m d 0 e X B l X 0 x l Z 2 F j e U 9 2 Z X J s Y X k p X F x V d G l s a X p h d G l v b i B Q Z X J j Z W 5 0 Y W d l J n F 1 b 3 Q 7 L C Z x d W 9 0 O 1 x c X F x E R V N L V E 9 Q L U p V T E l B X F x H U F U g R W 5 n a W 5 l K H B p Z F 8 x O D k 2 O F 9 s d W l k X z B 4 M D A w M D A w M D B f M H g w M D A w Q T k 5 M 1 9 w a H l z X z B f Z W 5 n X z B f Z W 5 n d H l w Z V 8 z R C l c X F V 0 a W x p e m F 0 a W 9 u I F B l c m N l b n R h Z 2 U m c X V v d D s s J n F 1 b 3 Q 7 X F x c X E R F U 0 t U T 1 A t S l V M S U F c X E d Q V S B F b m d p b m U o c G l k X z E 4 N D U y X 2 x 1 a W R f M H g w M D A w M D A w M F 8 w e D A w M D B B O T k z X 3 B o e X N f M F 9 l b m d f O F 9 l b m d 0 e X B l X 1 Z S K V x c V X R p b G l 6 Y X R p b 2 4 g U G V y Y 2 V u d G F n Z S Z x d W 9 0 O y w m c X V v d D t c X F x c R E V T S 1 R P U C 1 K V U x J Q V x c R 1 B V I E V u Z 2 l u Z S h w a W R f M T g 0 N T J f b H V p Z F 8 w e D A w M D A w M D A w X z B 4 M D A w M E E 5 O T N f c G h 5 c 1 8 w X 2 V u Z 1 8 3 X 2 V u Z 3 R 5 c G V f V m l k Z W 9 F b m N v Z G U p X F x V d G l s a X p h d G l v b i B Q Z X J j Z W 5 0 Y W d l J n F 1 b 3 Q 7 L C Z x d W 9 0 O 1 x c X F x E R V N L V E 9 Q L U p V T E l B X F x H U F U g R W 5 n a W 5 l K H B p Z F 8 x O D Q 1 M l 9 s d W l k X z B 4 M D A w M D A w M D B f M H g w M D A w Q T k 5 M 1 9 w a H l z X z B f Z W 5 n X z Z f Z W 5 n d H l w Z V 9 T Z W N 1 c m l 0 e S l c X F V 0 a W x p e m F 0 a W 9 u I F B l c m N l b n R h Z 2 U m c X V v d D s s J n F 1 b 3 Q 7 X F x c X E R F U 0 t U T 1 A t S l V M S U F c X E d Q V S B F b m d p b m U o c G l k X z E 4 N D U y X 2 x 1 a W R f M H g w M D A w M D A w M F 8 w e D A w M D B B O T k z X 3 B o e X N f M F 9 l b m d f N V 9 l b m d 0 e X B l X 0 N v c H k p X F x V d G l s a X p h d G l v b i B Q Z X J j Z W 5 0 Y W d l J n F 1 b 3 Q 7 L C Z x d W 9 0 O 1 x c X F x E R V N L V E 9 Q L U p V T E l B X F x H U F U g R W 5 n a W 5 l K H B p Z F 8 x O D Q 1 M l 9 s d W l k X z B 4 M D A w M D A w M D B f M H g w M D A w Q T k 5 M 1 9 w a H l z X z B f Z W 5 n X z R f Z W 5 n d H l w Z V 9 D b 3 B 5 K V x c V X R p b G l 6 Y X R p b 2 4 g U G V y Y 2 V u d G F n Z S Z x d W 9 0 O y w m c X V v d D t c X F x c R E V T S 1 R P U C 1 K V U x J Q V x c R 1 B V I E V u Z 2 l u Z S h w a W R f M T g 0 N T J f b H V p Z F 8 w e D A w M D A w M D A w X z B 4 M D A w M E E 5 O T N f c G h 5 c 1 8 w X 2 V u Z 1 8 z X 2 V u Z 3 R 5 c G V f Q 2 9 w e S l c X F V 0 a W x p e m F 0 a W 9 u I F B l c m N l b n R h Z 2 U m c X V v d D s s J n F 1 b 3 Q 7 X F x c X E R F U 0 t U T 1 A t S l V M S U F c X E d Q V S B F b m d p b m U o c G l k X z E 4 N D U y X 2 x 1 a W R f M H g w M D A w M D A w M F 8 w e D A w M D B B O T k z X 3 B o e X N f M F 9 l b m d f M l 9 l b m d 0 e X B l X 1 Z p Z G V v R G V j b 2 R l K V x c V X R p b G l 6 Y X R p b 2 4 g U G V y Y 2 V u d G F n Z S Z x d W 9 0 O y w m c X V v d D t c X F x c R E V T S 1 R P U C 1 K V U x J Q V x c R 1 B V I E V u Z 2 l u Z S h w a W R f M T g 0 N T J f b H V p Z F 8 w e D A w M D A w M D A w X z B 4 M D A w M E E 5 O T N f c G h 5 c 1 8 w X 2 V u Z 1 8 x X 2 V u Z 3 R 5 c G V f T G V n Y W N 5 T 3 Z l c m x h e S l c X F V 0 a W x p e m F 0 a W 9 u I F B l c m N l b n R h Z 2 U m c X V v d D s s J n F 1 b 3 Q 7 X F x c X E R F U 0 t U T 1 A t S l V M S U F c X E d Q V S B F b m d p b m U o c G l k X z E 4 N D U y X 2 x 1 a W R f M H g w M D A w M D A w M F 8 w e D A w M D B B O T k z X 3 B o e X N f M F 9 l b m d f M F 9 l b m d 0 e X B l X z N E K V x c V X R p b G l 6 Y X R p b 2 4 g U G V y Y 2 V u d G F n Z S Z x d W 9 0 O y w m c X V v d D t c X F x c R E V T S 1 R P U C 1 K V U x J Q V x c R 1 B V I E V u Z 2 l u Z S h w a W R f M T c 0 M F 9 s d W l k X z B 4 M D A w M D A w M D B f M H g w M D A w Q 0 Q 4 N 1 9 w a H l z X z B f Z W 5 n X z R f Z W 5 n d H l w Z V 8 z R C l c X F V 0 a W x p e m F 0 a W 9 u I F B l c m N l b n R h Z 2 U m c X V v d D s s J n F 1 b 3 Q 7 X F x c X E R F U 0 t U T 1 A t S l V M S U F c X E d Q V S B F b m d p b m U o c G l k X z E 3 N D B f b H V p Z F 8 w e D A w M D A w M D A w X z B 4 M D A w M E N E O D d f c G h 5 c 1 8 w X 2 V u Z 1 8 z X 2 V u Z 3 R 5 c G V f M 0 Q p X F x V d G l s a X p h d G l v b i B Q Z X J j Z W 5 0 Y W d l J n F 1 b 3 Q 7 L C Z x d W 9 0 O 1 x c X F x E R V N L V E 9 Q L U p V T E l B X F x H U F U g R W 5 n a W 5 l K H B p Z F 8 x N z Q w X 2 x 1 a W R f M H g w M D A w M D A w M F 8 w e D A w M D B D R D g 3 X 3 B o e X N f M F 9 l b m d f M l 9 l b m d 0 e X B l X z N E K V x c V X R p b G l 6 Y X R p b 2 4 g U G V y Y 2 V u d G F n Z S Z x d W 9 0 O y w m c X V v d D t c X F x c R E V T S 1 R P U C 1 K V U x J Q V x c R 1 B V I E V u Z 2 l u Z S h w a W R f M T c 0 M F 9 s d W l k X z B 4 M D A w M D A w M D B f M H g w M D A w Q 0 Q 4 N 1 9 w a H l z X z B f Z W 5 n X z F f Z W 5 n d H l w Z V 8 z R C l c X F V 0 a W x p e m F 0 a W 9 u I F B l c m N l b n R h Z 2 U m c X V v d D s s J n F 1 b 3 Q 7 X F x c X E R F U 0 t U T 1 A t S l V M S U F c X E d Q V S B F b m d p b m U o c G l k X z E 3 N D B f b H V p Z F 8 w e D A w M D A w M D A w X z B 4 M D A w M E N E O D d f c G h 5 c 1 8 w X 2 V u Z 1 8 w X 2 V u Z 3 R 5 c G V f M 0 Q p X F x V d G l s a X p h d G l v b i B Q Z X J j Z W 5 0 Y W d l J n F 1 b 3 Q 7 L C Z x d W 9 0 O 1 x c X F x E R V N L V E 9 Q L U p V T E l B X F x H U F U g R W 5 n a W 5 l K H B p Z F 8 x N z Q w X 2 x 1 a W R f M H g w M D A w M D A w M F 8 w e D A w M D B B O T k z X 3 B o e X N f M F 9 l b m d f O F 9 l b m d 0 e X B l X 1 Z S K V x c V X R p b G l 6 Y X R p b 2 4 g U G V y Y 2 V u d G F n Z S Z x d W 9 0 O y w m c X V v d D t c X F x c R E V T S 1 R P U C 1 K V U x J Q V x c R 1 B V I E V u Z 2 l u Z S h w a W R f M T c 0 M F 9 s d W l k X z B 4 M D A w M D A w M D B f M H g w M D A w Q T k 5 M 1 9 w a H l z X z B f Z W 5 n X z d f Z W 5 n d H l w Z V 9 W a W R l b 0 V u Y 2 9 k Z S l c X F V 0 a W x p e m F 0 a W 9 u I F B l c m N l b n R h Z 2 U m c X V v d D s s J n F 1 b 3 Q 7 X F x c X E R F U 0 t U T 1 A t S l V M S U F c X E d Q V S B F b m d p b m U o c G l k X z E 3 N D B f b H V p Z F 8 w e D A w M D A w M D A w X z B 4 M D A w M E E 5 O T N f c G h 5 c 1 8 w X 2 V u Z 1 8 2 X 2 V u Z 3 R 5 c G V f U 2 V j d X J p d H k p X F x V d G l s a X p h d G l v b i B Q Z X J j Z W 5 0 Y W d l J n F 1 b 3 Q 7 L C Z x d W 9 0 O 1 x c X F x E R V N L V E 9 Q L U p V T E l B X F x H U F U g R W 5 n a W 5 l K H B p Z F 8 x N z Q w X 2 x 1 a W R f M H g w M D A w M D A w M F 8 w e D A w M D B B O T k z X 3 B o e X N f M F 9 l b m d f N V 9 l b m d 0 e X B l X 0 N v c H k p X F x V d G l s a X p h d G l v b i B Q Z X J j Z W 5 0 Y W d l J n F 1 b 3 Q 7 L C Z x d W 9 0 O 1 x c X F x E R V N L V E 9 Q L U p V T E l B X F x H U F U g R W 5 n a W 5 l K H B p Z F 8 x N z Q w X 2 x 1 a W R f M H g w M D A w M D A w M F 8 w e D A w M D B B O T k z X 3 B o e X N f M F 9 l b m d f N F 9 l b m d 0 e X B l X 0 N v c H k p X F x V d G l s a X p h d G l v b i B Q Z X J j Z W 5 0 Y W d l J n F 1 b 3 Q 7 L C Z x d W 9 0 O 1 x c X F x E R V N L V E 9 Q L U p V T E l B X F x H U F U g R W 5 n a W 5 l K H B p Z F 8 x N z Q w X 2 x 1 a W R f M H g w M D A w M D A w M F 8 w e D A w M D B B O T k z X 3 B o e X N f M F 9 l b m d f M 1 9 l b m d 0 e X B l X 0 N v c H k p X F x V d G l s a X p h d G l v b i B Q Z X J j Z W 5 0 Y W d l J n F 1 b 3 Q 7 L C Z x d W 9 0 O 1 x c X F x E R V N L V E 9 Q L U p V T E l B X F x H U F U g R W 5 n a W 5 l K H B p Z F 8 x N z Q w X 2 x 1 a W R f M H g w M D A w M D A w M F 8 w e D A w M D B B O T k z X 3 B o e X N f M F 9 l b m d f M l 9 l b m d 0 e X B l X 1 Z p Z G V v R G V j b 2 R l K V x c V X R p b G l 6 Y X R p b 2 4 g U G V y Y 2 V u d G F n Z S Z x d W 9 0 O y w m c X V v d D t c X F x c R E V T S 1 R P U C 1 K V U x J Q V x c R 1 B V I E V u Z 2 l u Z S h w a W R f M T c 0 M F 9 s d W l k X z B 4 M D A w M D A w M D B f M H g w M D A w Q T k 5 M 1 9 w a H l z X z B f Z W 5 n X z F f Z W 5 n d H l w Z V 9 M Z W d h Y 3 l P d m V y b G F 5 K V x c V X R p b G l 6 Y X R p b 2 4 g U G V y Y 2 V u d G F n Z S Z x d W 9 0 O y w m c X V v d D t c X F x c R E V T S 1 R P U C 1 K V U x J Q V x c R 1 B V I E V u Z 2 l u Z S h w a W R f M T c 0 M F 9 s d W l k X z B 4 M D A w M D A w M D B f M H g w M D A w Q T k 5 M 1 9 w a H l z X z B f Z W 5 n X z B f Z W 5 n d H l w Z V 8 z R C l c X F V 0 a W x p e m F 0 a W 9 u I F B l c m N l b n R h Z 2 U m c X V v d D s s J n F 1 b 3 Q 7 X F x c X E R F U 0 t U T 1 A t S l V M S U F c X E d Q V S B F b m d p b m U o c G l k X z E 3 M T Y 4 X 2 x 1 a W R f M H g w M D A w M D A w M F 8 w e D A w M D B B O T k z X 3 B o e X N f M F 9 l b m d f O F 9 l b m d 0 e X B l X 1 Z S K V x c V X R p b G l 6 Y X R p b 2 4 g U G V y Y 2 V u d G F n Z S Z x d W 9 0 O y w m c X V v d D t c X F x c R E V T S 1 R P U C 1 K V U x J Q V x c R 1 B V I E V u Z 2 l u Z S h w a W R f M T c x N j h f b H V p Z F 8 w e D A w M D A w M D A w X z B 4 M D A w M E E 5 O T N f c G h 5 c 1 8 w X 2 V u Z 1 8 3 X 2 V u Z 3 R 5 c G V f V m l k Z W 9 F b m N v Z G U p X F x V d G l s a X p h d G l v b i B Q Z X J j Z W 5 0 Y W d l J n F 1 b 3 Q 7 L C Z x d W 9 0 O 1 x c X F x E R V N L V E 9 Q L U p V T E l B X F x H U F U g R W 5 n a W 5 l K H B p Z F 8 x N z E 2 O F 9 s d W l k X z B 4 M D A w M D A w M D B f M H g w M D A w Q T k 5 M 1 9 w a H l z X z B f Z W 5 n X z Z f Z W 5 n d H l w Z V 9 T Z W N 1 c m l 0 e S l c X F V 0 a W x p e m F 0 a W 9 u I F B l c m N l b n R h Z 2 U m c X V v d D s s J n F 1 b 3 Q 7 X F x c X E R F U 0 t U T 1 A t S l V M S U F c X E d Q V S B F b m d p b m U o c G l k X z E 3 M T Y 4 X 2 x 1 a W R f M H g w M D A w M D A w M F 8 w e D A w M D B B O T k z X 3 B o e X N f M F 9 l b m d f N V 9 l b m d 0 e X B l X 0 N v c H k p X F x V d G l s a X p h d G l v b i B Q Z X J j Z W 5 0 Y W d l J n F 1 b 3 Q 7 L C Z x d W 9 0 O 1 x c X F x E R V N L V E 9 Q L U p V T E l B X F x H U F U g R W 5 n a W 5 l K H B p Z F 8 x N z E 2 O F 9 s d W l k X z B 4 M D A w M D A w M D B f M H g w M D A w Q T k 5 M 1 9 w a H l z X z B f Z W 5 n X z R f Z W 5 n d H l w Z V 9 D b 3 B 5 K V x c V X R p b G l 6 Y X R p b 2 4 g U G V y Y 2 V u d G F n Z S Z x d W 9 0 O y w m c X V v d D t c X F x c R E V T S 1 R P U C 1 K V U x J Q V x c R 1 B V I E V u Z 2 l u Z S h w a W R f M T c x N j h f b H V p Z F 8 w e D A w M D A w M D A w X z B 4 M D A w M E E 5 O T N f c G h 5 c 1 8 w X 2 V u Z 1 8 z X 2 V u Z 3 R 5 c G V f Q 2 9 w e S l c X F V 0 a W x p e m F 0 a W 9 u I F B l c m N l b n R h Z 2 U m c X V v d D s s J n F 1 b 3 Q 7 X F x c X E R F U 0 t U T 1 A t S l V M S U F c X E d Q V S B F b m d p b m U o c G l k X z E 3 M T Y 4 X 2 x 1 a W R f M H g w M D A w M D A w M F 8 w e D A w M D B B O T k z X 3 B o e X N f M F 9 l b m d f M l 9 l b m d 0 e X B l X 1 Z p Z G V v R G V j b 2 R l K V x c V X R p b G l 6 Y X R p b 2 4 g U G V y Y 2 V u d G F n Z S Z x d W 9 0 O y w m c X V v d D t c X F x c R E V T S 1 R P U C 1 K V U x J Q V x c R 1 B V I E V u Z 2 l u Z S h w a W R f M T c x N j h f b H V p Z F 8 w e D A w M D A w M D A w X z B 4 M D A w M E E 5 O T N f c G h 5 c 1 8 w X 2 V u Z 1 8 x X 2 V u Z 3 R 5 c G V f T G V n Y W N 5 T 3 Z l c m x h e S l c X F V 0 a W x p e m F 0 a W 9 u I F B l c m N l b n R h Z 2 U m c X V v d D s s J n F 1 b 3 Q 7 X F x c X E R F U 0 t U T 1 A t S l V M S U F c X E d Q V S B F b m d p b m U o c G l k X z E 3 M T Y 4 X 2 x 1 a W R f M H g w M D A w M D A w M F 8 w e D A w M D B B O T k z X 3 B o e X N f M F 9 l b m d f M F 9 l b m d 0 e X B l X z N E K V x c V X R p b G l 6 Y X R p b 2 4 g U G V y Y 2 V u d G F n Z S Z x d W 9 0 O y w m c X V v d D t c X F x c R E V T S 1 R P U C 1 K V U x J Q V x c R 1 B V I E V u Z 2 l u Z S h w a W R f M T Y 4 N T Z f b H V p Z F 8 w e D A w M D A w M D A w X z B 4 M D A w M E E 5 O T N f c G h 5 c 1 8 w X 2 V u Z 1 8 4 X 2 V u Z 3 R 5 c G V f V l I p X F x V d G l s a X p h d G l v b i B Q Z X J j Z W 5 0 Y W d l J n F 1 b 3 Q 7 L C Z x d W 9 0 O 1 x c X F x E R V N L V E 9 Q L U p V T E l B X F x H U F U g R W 5 n a W 5 l K H B p Z F 8 x N j g 1 N l 9 s d W l k X z B 4 M D A w M D A w M D B f M H g w M D A w Q T k 5 M 1 9 w a H l z X z B f Z W 5 n X z d f Z W 5 n d H l w Z V 9 W a W R l b 0 V u Y 2 9 k Z S l c X F V 0 a W x p e m F 0 a W 9 u I F B l c m N l b n R h Z 2 U m c X V v d D s s J n F 1 b 3 Q 7 X F x c X E R F U 0 t U T 1 A t S l V M S U F c X E d Q V S B F b m d p b m U o c G l k X z E 2 O D U 2 X 2 x 1 a W R f M H g w M D A w M D A w M F 8 w e D A w M D B B O T k z X 3 B o e X N f M F 9 l b m d f N l 9 l b m d 0 e X B l X 1 N l Y 3 V y a X R 5 K V x c V X R p b G l 6 Y X R p b 2 4 g U G V y Y 2 V u d G F n Z S Z x d W 9 0 O y w m c X V v d D t c X F x c R E V T S 1 R P U C 1 K V U x J Q V x c R 1 B V I E V u Z 2 l u Z S h w a W R f M T Y 4 N T Z f b H V p Z F 8 w e D A w M D A w M D A w X z B 4 M D A w M E E 5 O T N f c G h 5 c 1 8 w X 2 V u Z 1 8 1 X 2 V u Z 3 R 5 c G V f Q 2 9 w e S l c X F V 0 a W x p e m F 0 a W 9 u I F B l c m N l b n R h Z 2 U m c X V v d D s s J n F 1 b 3 Q 7 X F x c X E R F U 0 t U T 1 A t S l V M S U F c X E d Q V S B F b m d p b m U o c G l k X z E 2 O D U 2 X 2 x 1 a W R f M H g w M D A w M D A w M F 8 w e D A w M D B B O T k z X 3 B o e X N f M F 9 l b m d f N F 9 l b m d 0 e X B l X 0 N v c H k p X F x V d G l s a X p h d G l v b i B Q Z X J j Z W 5 0 Y W d l J n F 1 b 3 Q 7 L C Z x d W 9 0 O 1 x c X F x E R V N L V E 9 Q L U p V T E l B X F x H U F U g R W 5 n a W 5 l K H B p Z F 8 x N j g 1 N l 9 s d W l k X z B 4 M D A w M D A w M D B f M H g w M D A w Q T k 5 M 1 9 w a H l z X z B f Z W 5 n X z N f Z W 5 n d H l w Z V 9 D b 3 B 5 K V x c V X R p b G l 6 Y X R p b 2 4 g U G V y Y 2 V u d G F n Z S Z x d W 9 0 O y w m c X V v d D t c X F x c R E V T S 1 R P U C 1 K V U x J Q V x c R 1 B V I E V u Z 2 l u Z S h w a W R f M T Y 4 N T Z f b H V p Z F 8 w e D A w M D A w M D A w X z B 4 M D A w M E E 5 O T N f c G h 5 c 1 8 w X 2 V u Z 1 8 y X 2 V u Z 3 R 5 c G V f V m l k Z W 9 E Z W N v Z G U p X F x V d G l s a X p h d G l v b i B Q Z X J j Z W 5 0 Y W d l J n F 1 b 3 Q 7 L C Z x d W 9 0 O 1 x c X F x E R V N L V E 9 Q L U p V T E l B X F x H U F U g R W 5 n a W 5 l K H B p Z F 8 x N j g 1 N l 9 s d W l k X z B 4 M D A w M D A w M D B f M H g w M D A w Q T k 5 M 1 9 w a H l z X z B f Z W 5 n X z F f Z W 5 n d H l w Z V 9 M Z W d h Y 3 l P d m V y b G F 5 K V x c V X R p b G l 6 Y X R p b 2 4 g U G V y Y 2 V u d G F n Z S Z x d W 9 0 O y w m c X V v d D t c X F x c R E V T S 1 R P U C 1 K V U x J Q V x c R 1 B V I E V u Z 2 l u Z S h w a W R f M T Y 4 N T Z f b H V p Z F 8 w e D A w M D A w M D A w X z B 4 M D A w M E E 5 O T N f c G h 5 c 1 8 w X 2 V u Z 1 8 w X 2 V u Z 3 R 5 c G V f M 0 Q p X F x V d G l s a X p h d G l v b i B Q Z X J j Z W 5 0 Y W d l J n F 1 b 3 Q 7 L C Z x d W 9 0 O 1 x c X F x E R V N L V E 9 Q L U p V T E l B X F x H U F U g R W 5 n a W 5 l K H B p Z F 8 x N D k 0 O F 9 s d W l k X z B 4 M D A w M D A w M D B f M H g w M D A w Q 0 Q 4 N 1 9 w a H l z X z B f Z W 5 n X z R f Z W 5 n d H l w Z V 8 z R C l c X F V 0 a W x p e m F 0 a W 9 u I F B l c m N l b n R h Z 2 U m c X V v d D s s J n F 1 b 3 Q 7 X F x c X E R F U 0 t U T 1 A t S l V M S U F c X E d Q V S B F b m d p b m U o c G l k X z E 0 O T Q 4 X 2 x 1 a W R f M H g w M D A w M D A w M F 8 w e D A w M D B D R D g 3 X 3 B o e X N f M F 9 l b m d f M 1 9 l b m d 0 e X B l X z N E K V x c V X R p b G l 6 Y X R p b 2 4 g U G V y Y 2 V u d G F n Z S Z x d W 9 0 O y w m c X V v d D t c X F x c R E V T S 1 R P U C 1 K V U x J Q V x c R 1 B V I E V u Z 2 l u Z S h w a W R f M T Q 5 N D h f b H V p Z F 8 w e D A w M D A w M D A w X z B 4 M D A w M E N E O D d f c G h 5 c 1 8 w X 2 V u Z 1 8 y X 2 V u Z 3 R 5 c G V f M 0 Q p X F x V d G l s a X p h d G l v b i B Q Z X J j Z W 5 0 Y W d l J n F 1 b 3 Q 7 L C Z x d W 9 0 O 1 x c X F x E R V N L V E 9 Q L U p V T E l B X F x H U F U g R W 5 n a W 5 l K H B p Z F 8 x N D k 0 O F 9 s d W l k X z B 4 M D A w M D A w M D B f M H g w M D A w Q 0 Q 4 N 1 9 w a H l z X z B f Z W 5 n X z F f Z W 5 n d H l w Z V 8 z R C l c X F V 0 a W x p e m F 0 a W 9 u I F B l c m N l b n R h Z 2 U m c X V v d D s s J n F 1 b 3 Q 7 X F x c X E R F U 0 t U T 1 A t S l V M S U F c X E d Q V S B F b m d p b m U o c G l k X z E 0 O T Q 4 X 2 x 1 a W R f M H g w M D A w M D A w M F 8 w e D A w M D B D R D g 3 X 3 B o e X N f M F 9 l b m d f M F 9 l b m d 0 e X B l X z N E K V x c V X R p b G l 6 Y X R p b 2 4 g U G V y Y 2 V u d G F n Z S Z x d W 9 0 O y w m c X V v d D t c X F x c R E V T S 1 R P U C 1 K V U x J Q V x c R 1 B V I E V u Z 2 l u Z S h w a W R f M T Q 5 N D h f b H V p Z F 8 w e D A w M D A w M D A w X z B 4 M D A w M E E 5 O T N f c G h 5 c 1 8 w X 2 V u Z 1 8 4 X 2 V u Z 3 R 5 c G V f V l I p X F x V d G l s a X p h d G l v b i B Q Z X J j Z W 5 0 Y W d l J n F 1 b 3 Q 7 L C Z x d W 9 0 O 1 x c X F x E R V N L V E 9 Q L U p V T E l B X F x H U F U g R W 5 n a W 5 l K H B p Z F 8 x N D k 0 O F 9 s d W l k X z B 4 M D A w M D A w M D B f M H g w M D A w Q T k 5 M 1 9 w a H l z X z B f Z W 5 n X z d f Z W 5 n d H l w Z V 9 W a W R l b 0 V u Y 2 9 k Z S l c X F V 0 a W x p e m F 0 a W 9 u I F B l c m N l b n R h Z 2 U m c X V v d D s s J n F 1 b 3 Q 7 X F x c X E R F U 0 t U T 1 A t S l V M S U F c X E d Q V S B F b m d p b m U o c G l k X z E 0 O T Q 4 X 2 x 1 a W R f M H g w M D A w M D A w M F 8 w e D A w M D B B O T k z X 3 B o e X N f M F 9 l b m d f N l 9 l b m d 0 e X B l X 1 N l Y 3 V y a X R 5 K V x c V X R p b G l 6 Y X R p b 2 4 g U G V y Y 2 V u d G F n Z S Z x d W 9 0 O y w m c X V v d D t c X F x c R E V T S 1 R P U C 1 K V U x J Q V x c R 1 B V I E V u Z 2 l u Z S h w a W R f M T Q 5 N D h f b H V p Z F 8 w e D A w M D A w M D A w X z B 4 M D A w M E E 5 O T N f c G h 5 c 1 8 w X 2 V u Z 1 8 1 X 2 V u Z 3 R 5 c G V f Q 2 9 w e S l c X F V 0 a W x p e m F 0 a W 9 u I F B l c m N l b n R h Z 2 U m c X V v d D s s J n F 1 b 3 Q 7 X F x c X E R F U 0 t U T 1 A t S l V M S U F c X E d Q V S B F b m d p b m U o c G l k X z E 0 O T Q 4 X 2 x 1 a W R f M H g w M D A w M D A w M F 8 w e D A w M D B B O T k z X 3 B o e X N f M F 9 l b m d f N F 9 l b m d 0 e X B l X 0 N v c H k p X F x V d G l s a X p h d G l v b i B Q Z X J j Z W 5 0 Y W d l J n F 1 b 3 Q 7 L C Z x d W 9 0 O 1 x c X F x E R V N L V E 9 Q L U p V T E l B X F x H U F U g R W 5 n a W 5 l K H B p Z F 8 x N D k 0 O F 9 s d W l k X z B 4 M D A w M D A w M D B f M H g w M D A w Q T k 5 M 1 9 w a H l z X z B f Z W 5 n X z N f Z W 5 n d H l w Z V 9 D b 3 B 5 K V x c V X R p b G l 6 Y X R p b 2 4 g U G V y Y 2 V u d G F n Z S Z x d W 9 0 O y w m c X V v d D t c X F x c R E V T S 1 R P U C 1 K V U x J Q V x c R 1 B V I E V u Z 2 l u Z S h w a W R f M T Q 5 N D h f b H V p Z F 8 w e D A w M D A w M D A w X z B 4 M D A w M E E 5 O T N f c G h 5 c 1 8 w X 2 V u Z 1 8 y X 2 V u Z 3 R 5 c G V f V m l k Z W 9 E Z W N v Z G U p X F x V d G l s a X p h d G l v b i B Q Z X J j Z W 5 0 Y W d l J n F 1 b 3 Q 7 L C Z x d W 9 0 O 1 x c X F x E R V N L V E 9 Q L U p V T E l B X F x H U F U g R W 5 n a W 5 l K H B p Z F 8 x N D k 0 O F 9 s d W l k X z B 4 M D A w M D A w M D B f M H g w M D A w Q T k 5 M 1 9 w a H l z X z B f Z W 5 n X z F f Z W 5 n d H l w Z V 9 M Z W d h Y 3 l P d m V y b G F 5 K V x c V X R p b G l 6 Y X R p b 2 4 g U G V y Y 2 V u d G F n Z S Z x d W 9 0 O y w m c X V v d D t c X F x c R E V T S 1 R P U C 1 K V U x J Q V x c R 1 B V I E V u Z 2 l u Z S h w a W R f M T Q 5 N D h f b H V p Z F 8 w e D A w M D A w M D A w X z B 4 M D A w M E E 5 O T N f c G h 5 c 1 8 w X 2 V u Z 1 8 w X 2 V u Z 3 R 5 c G V f M 0 Q p X F x V d G l s a X p h d G l v b i B Q Z X J j Z W 5 0 Y W d l J n F 1 b 3 Q 7 L C Z x d W 9 0 O 1 x c X F x E R V N L V E 9 Q L U p V T E l B X F x H U F U g R W 5 n a W 5 l K H B p Z F 8 x N D g 1 N l 9 s d W l k X z B 4 M D A w M D A w M D B f M H g w M D A w Q T k 5 M 1 9 w a H l z X z B f Z W 5 n X z h f Z W 5 n d H l w Z V 9 W U i l c X F V 0 a W x p e m F 0 a W 9 u I F B l c m N l b n R h Z 2 U m c X V v d D s s J n F 1 b 3 Q 7 X F x c X E R F U 0 t U T 1 A t S l V M S U F c X E d Q V S B F b m d p b m U o c G l k X z E 0 O D U 2 X 2 x 1 a W R f M H g w M D A w M D A w M F 8 w e D A w M D B B O T k z X 3 B o e X N f M F 9 l b m d f N 1 9 l b m d 0 e X B l X 1 Z p Z G V v R W 5 j b 2 R l K V x c V X R p b G l 6 Y X R p b 2 4 g U G V y Y 2 V u d G F n Z S Z x d W 9 0 O y w m c X V v d D t c X F x c R E V T S 1 R P U C 1 K V U x J Q V x c R 1 B V I E V u Z 2 l u Z S h w a W R f M T Q 4 N T Z f b H V p Z F 8 w e D A w M D A w M D A w X z B 4 M D A w M E E 5 O T N f c G h 5 c 1 8 w X 2 V u Z 1 8 2 X 2 V u Z 3 R 5 c G V f U 2 V j d X J p d H k p X F x V d G l s a X p h d G l v b i B Q Z X J j Z W 5 0 Y W d l J n F 1 b 3 Q 7 L C Z x d W 9 0 O 1 x c X F x E R V N L V E 9 Q L U p V T E l B X F x H U F U g R W 5 n a W 5 l K H B p Z F 8 x N D g 1 N l 9 s d W l k X z B 4 M D A w M D A w M D B f M H g w M D A w Q T k 5 M 1 9 w a H l z X z B f Z W 5 n X z V f Z W 5 n d H l w Z V 9 D b 3 B 5 K V x c V X R p b G l 6 Y X R p b 2 4 g U G V y Y 2 V u d G F n Z S Z x d W 9 0 O y w m c X V v d D t c X F x c R E V T S 1 R P U C 1 K V U x J Q V x c R 1 B V I E V u Z 2 l u Z S h w a W R f M T Q 4 N T Z f b H V p Z F 8 w e D A w M D A w M D A w X z B 4 M D A w M E E 5 O T N f c G h 5 c 1 8 w X 2 V u Z 1 8 0 X 2 V u Z 3 R 5 c G V f Q 2 9 w e S l c X F V 0 a W x p e m F 0 a W 9 u I F B l c m N l b n R h Z 2 U m c X V v d D s s J n F 1 b 3 Q 7 X F x c X E R F U 0 t U T 1 A t S l V M S U F c X E d Q V S B F b m d p b m U o c G l k X z E 0 O D U 2 X 2 x 1 a W R f M H g w M D A w M D A w M F 8 w e D A w M D B B O T k z X 3 B o e X N f M F 9 l b m d f M 1 9 l b m d 0 e X B l X 0 N v c H k p X F x V d G l s a X p h d G l v b i B Q Z X J j Z W 5 0 Y W d l J n F 1 b 3 Q 7 L C Z x d W 9 0 O 1 x c X F x E R V N L V E 9 Q L U p V T E l B X F x H U F U g R W 5 n a W 5 l K H B p Z F 8 x N D g 1 N l 9 s d W l k X z B 4 M D A w M D A w M D B f M H g w M D A w Q T k 5 M 1 9 w a H l z X z B f Z W 5 n X z J f Z W 5 n d H l w Z V 9 W a W R l b 0 R l Y 2 9 k Z S l c X F V 0 a W x p e m F 0 a W 9 u I F B l c m N l b n R h Z 2 U m c X V v d D s s J n F 1 b 3 Q 7 X F x c X E R F U 0 t U T 1 A t S l V M S U F c X E d Q V S B F b m d p b m U o c G l k X z E 0 O D U 2 X 2 x 1 a W R f M H g w M D A w M D A w M F 8 w e D A w M D B B O T k z X 3 B o e X N f M F 9 l b m d f M V 9 l b m d 0 e X B l X 0 x l Z 2 F j e U 9 2 Z X J s Y X k p X F x V d G l s a X p h d G l v b i B Q Z X J j Z W 5 0 Y W d l J n F 1 b 3 Q 7 L C Z x d W 9 0 O 1 x c X F x E R V N L V E 9 Q L U p V T E l B X F x H U F U g R W 5 n a W 5 l K H B p Z F 8 x N D g 1 N l 9 s d W l k X z B 4 M D A w M D A w M D B f M H g w M D A w Q T k 5 M 1 9 w a H l z X z B f Z W 5 n X z B f Z W 5 n d H l w Z V 8 z R C l c X F V 0 a W x p e m F 0 a W 9 u I F B l c m N l b n R h Z 2 U m c X V v d D s s J n F 1 b 3 Q 7 X F x c X E R F U 0 t U T 1 A t S l V M S U F c X E d Q V S B F b m d p b m U o c G l k X z E 0 N j I w X 2 x 1 a W R f M H g w M D A w M D A w M F 8 w e D A w M D B D R D g 3 X 3 B o e X N f M F 9 l b m d f N F 9 l b m d 0 e X B l X z N E K V x c V X R p b G l 6 Y X R p b 2 4 g U G V y Y 2 V u d G F n Z S Z x d W 9 0 O y w m c X V v d D t c X F x c R E V T S 1 R P U C 1 K V U x J Q V x c R 1 B V I E V u Z 2 l u Z S h w a W R f M T Q 2 M j B f b H V p Z F 8 w e D A w M D A w M D A w X z B 4 M D A w M E N E O D d f c G h 5 c 1 8 w X 2 V u Z 1 8 z X 2 V u Z 3 R 5 c G V f M 0 Q p X F x V d G l s a X p h d G l v b i B Q Z X J j Z W 5 0 Y W d l J n F 1 b 3 Q 7 L C Z x d W 9 0 O 1 x c X F x E R V N L V E 9 Q L U p V T E l B X F x H U F U g R W 5 n a W 5 l K H B p Z F 8 x N D Y y M F 9 s d W l k X z B 4 M D A w M D A w M D B f M H g w M D A w Q 0 Q 4 N 1 9 w a H l z X z B f Z W 5 n X z J f Z W 5 n d H l w Z V 8 z R C l c X F V 0 a W x p e m F 0 a W 9 u I F B l c m N l b n R h Z 2 U m c X V v d D s s J n F 1 b 3 Q 7 X F x c X E R F U 0 t U T 1 A t S l V M S U F c X E d Q V S B F b m d p b m U o c G l k X z E 0 N j I w X 2 x 1 a W R f M H g w M D A w M D A w M F 8 w e D A w M D B D R D g 3 X 3 B o e X N f M F 9 l b m d f M V 9 l b m d 0 e X B l X z N E K V x c V X R p b G l 6 Y X R p b 2 4 g U G V y Y 2 V u d G F n Z S Z x d W 9 0 O y w m c X V v d D t c X F x c R E V T S 1 R P U C 1 K V U x J Q V x c R 1 B V I E V u Z 2 l u Z S h w a W R f M T Q 2 M j B f b H V p Z F 8 w e D A w M D A w M D A w X z B 4 M D A w M E N E O D d f c G h 5 c 1 8 w X 2 V u Z 1 8 w X 2 V u Z 3 R 5 c G V f M 0 Q p X F x V d G l s a X p h d G l v b i B Q Z X J j Z W 5 0 Y W d l J n F 1 b 3 Q 7 L C Z x d W 9 0 O 1 x c X F x E R V N L V E 9 Q L U p V T E l B X F x H U F U g R W 5 n a W 5 l K H B p Z F 8 x N D Y y M F 9 s d W l k X z B 4 M D A w M D A w M D B f M H g w M D A w Q T k 5 M 1 9 w a H l z X z B f Z W 5 n X z h f Z W 5 n d H l w Z V 9 W U i l c X F V 0 a W x p e m F 0 a W 9 u I F B l c m N l b n R h Z 2 U m c X V v d D s s J n F 1 b 3 Q 7 X F x c X E R F U 0 t U T 1 A t S l V M S U F c X E d Q V S B F b m d p b m U o c G l k X z E 0 N j I w X 2 x 1 a W R f M H g w M D A w M D A w M F 8 w e D A w M D B B O T k z X 3 B o e X N f M F 9 l b m d f N 1 9 l b m d 0 e X B l X 1 Z p Z G V v R W 5 j b 2 R l K V x c V X R p b G l 6 Y X R p b 2 4 g U G V y Y 2 V u d G F n Z S Z x d W 9 0 O y w m c X V v d D t c X F x c R E V T S 1 R P U C 1 K V U x J Q V x c R 1 B V I E V u Z 2 l u Z S h w a W R f M T Q 2 M j B f b H V p Z F 8 w e D A w M D A w M D A w X z B 4 M D A w M E E 5 O T N f c G h 5 c 1 8 w X 2 V u Z 1 8 2 X 2 V u Z 3 R 5 c G V f U 2 V j d X J p d H k p X F x V d G l s a X p h d G l v b i B Q Z X J j Z W 5 0 Y W d l J n F 1 b 3 Q 7 L C Z x d W 9 0 O 1 x c X F x E R V N L V E 9 Q L U p V T E l B X F x H U F U g R W 5 n a W 5 l K H B p Z F 8 x N D Y y M F 9 s d W l k X z B 4 M D A w M D A w M D B f M H g w M D A w Q T k 5 M 1 9 w a H l z X z B f Z W 5 n X z V f Z W 5 n d H l w Z V 9 D b 3 B 5 K V x c V X R p b G l 6 Y X R p b 2 4 g U G V y Y 2 V u d G F n Z S Z x d W 9 0 O y w m c X V v d D t c X F x c R E V T S 1 R P U C 1 K V U x J Q V x c R 1 B V I E V u Z 2 l u Z S h w a W R f M T Q 2 M j B f b H V p Z F 8 w e D A w M D A w M D A w X z B 4 M D A w M E E 5 O T N f c G h 5 c 1 8 w X 2 V u Z 1 8 0 X 2 V u Z 3 R 5 c G V f Q 2 9 w e S l c X F V 0 a W x p e m F 0 a W 9 u I F B l c m N l b n R h Z 2 U m c X V v d D s s J n F 1 b 3 Q 7 X F x c X E R F U 0 t U T 1 A t S l V M S U F c X E d Q V S B F b m d p b m U o c G l k X z E 0 N j I w X 2 x 1 a W R f M H g w M D A w M D A w M F 8 w e D A w M D B B O T k z X 3 B o e X N f M F 9 l b m d f M 1 9 l b m d 0 e X B l X 0 N v c H k p X F x V d G l s a X p h d G l v b i B Q Z X J j Z W 5 0 Y W d l J n F 1 b 3 Q 7 L C Z x d W 9 0 O 1 x c X F x E R V N L V E 9 Q L U p V T E l B X F x H U F U g R W 5 n a W 5 l K H B p Z F 8 x N D Y y M F 9 s d W l k X z B 4 M D A w M D A w M D B f M H g w M D A w Q T k 5 M 1 9 w a H l z X z B f Z W 5 n X z J f Z W 5 n d H l w Z V 9 W a W R l b 0 R l Y 2 9 k Z S l c X F V 0 a W x p e m F 0 a W 9 u I F B l c m N l b n R h Z 2 U m c X V v d D s s J n F 1 b 3 Q 7 X F x c X E R F U 0 t U T 1 A t S l V M S U F c X E d Q V S B F b m d p b m U o c G l k X z E 0 N j I w X 2 x 1 a W R f M H g w M D A w M D A w M F 8 w e D A w M D B B O T k z X 3 B o e X N f M F 9 l b m d f M V 9 l b m d 0 e X B l X 0 x l Z 2 F j e U 9 2 Z X J s Y X k p X F x V d G l s a X p h d G l v b i B Q Z X J j Z W 5 0 Y W d l J n F 1 b 3 Q 7 L C Z x d W 9 0 O 1 x c X F x E R V N L V E 9 Q L U p V T E l B X F x H U F U g R W 5 n a W 5 l K H B p Z F 8 x N D Y y M F 9 s d W l k X z B 4 M D A w M D A w M D B f M H g w M D A w Q T k 5 M 1 9 w a H l z X z B f Z W 5 n X z B f Z W 5 n d H l w Z V 8 z R C l c X F V 0 a W x p e m F 0 a W 9 u I F B l c m N l b n R h Z 2 U m c X V v d D s s J n F 1 b 3 Q 7 X F x c X E R F U 0 t U T 1 A t S l V M S U F c X E d Q V S B F b m d p b m U o c G l k X z E 0 M j Q 0 X 2 x 1 a W R f M H g w M D A w M D A w M F 8 w e D A w M D B D R D g 3 X 3 B o e X N f M F 9 l b m d f N F 9 l b m d 0 e X B l X z N E K V x c V X R p b G l 6 Y X R p b 2 4 g U G V y Y 2 V u d G F n Z S Z x d W 9 0 O y w m c X V v d D t c X F x c R E V T S 1 R P U C 1 K V U x J Q V x c R 1 B V I E V u Z 2 l u Z S h w a W R f M T Q y N D R f b H V p Z F 8 w e D A w M D A w M D A w X z B 4 M D A w M E N E O D d f c G h 5 c 1 8 w X 2 V u Z 1 8 z X 2 V u Z 3 R 5 c G V f M 0 Q p X F x V d G l s a X p h d G l v b i B Q Z X J j Z W 5 0 Y W d l J n F 1 b 3 Q 7 L C Z x d W 9 0 O 1 x c X F x E R V N L V E 9 Q L U p V T E l B X F x H U F U g R W 5 n a W 5 l K H B p Z F 8 x N D I 0 N F 9 s d W l k X z B 4 M D A w M D A w M D B f M H g w M D A w Q 0 Q 4 N 1 9 w a H l z X z B f Z W 5 n X z J f Z W 5 n d H l w Z V 8 z R C l c X F V 0 a W x p e m F 0 a W 9 u I F B l c m N l b n R h Z 2 U m c X V v d D s s J n F 1 b 3 Q 7 X F x c X E R F U 0 t U T 1 A t S l V M S U F c X E d Q V S B F b m d p b m U o c G l k X z E 0 M j Q 0 X 2 x 1 a W R f M H g w M D A w M D A w M F 8 w e D A w M D B D R D g 3 X 3 B o e X N f M F 9 l b m d f M V 9 l b m d 0 e X B l X z N E K V x c V X R p b G l 6 Y X R p b 2 4 g U G V y Y 2 V u d G F n Z S Z x d W 9 0 O y w m c X V v d D t c X F x c R E V T S 1 R P U C 1 K V U x J Q V x c R 1 B V I E V u Z 2 l u Z S h w a W R f M T Q y N D R f b H V p Z F 8 w e D A w M D A w M D A w X z B 4 M D A w M E N E O D d f c G h 5 c 1 8 w X 2 V u Z 1 8 w X 2 V u Z 3 R 5 c G V f M 0 Q p X F x V d G l s a X p h d G l v b i B Q Z X J j Z W 5 0 Y W d l J n F 1 b 3 Q 7 L C Z x d W 9 0 O 1 x c X F x E R V N L V E 9 Q L U p V T E l B X F x H U F U g R W 5 n a W 5 l K H B p Z F 8 x N D I 0 N F 9 s d W l k X z B 4 M D A w M D A w M D B f M H g w M D A w Q T k 5 M 1 9 w a H l z X z B f Z W 5 n X z h f Z W 5 n d H l w Z V 9 W U i l c X F V 0 a W x p e m F 0 a W 9 u I F B l c m N l b n R h Z 2 U m c X V v d D s s J n F 1 b 3 Q 7 X F x c X E R F U 0 t U T 1 A t S l V M S U F c X E d Q V S B F b m d p b m U o c G l k X z E 0 M j Q 0 X 2 x 1 a W R f M H g w M D A w M D A w M F 8 w e D A w M D B B O T k z X 3 B o e X N f M F 9 l b m d f N 1 9 l b m d 0 e X B l X 1 Z p Z G V v R W 5 j b 2 R l K V x c V X R p b G l 6 Y X R p b 2 4 g U G V y Y 2 V u d G F n Z S Z x d W 9 0 O y w m c X V v d D t c X F x c R E V T S 1 R P U C 1 K V U x J Q V x c R 1 B V I E V u Z 2 l u Z S h w a W R f M T Q y N D R f b H V p Z F 8 w e D A w M D A w M D A w X z B 4 M D A w M E E 5 O T N f c G h 5 c 1 8 w X 2 V u Z 1 8 2 X 2 V u Z 3 R 5 c G V f U 2 V j d X J p d H k p X F x V d G l s a X p h d G l v b i B Q Z X J j Z W 5 0 Y W d l J n F 1 b 3 Q 7 L C Z x d W 9 0 O 1 x c X F x E R V N L V E 9 Q L U p V T E l B X F x H U F U g R W 5 n a W 5 l K H B p Z F 8 x N D I 0 N F 9 s d W l k X z B 4 M D A w M D A w M D B f M H g w M D A w Q T k 5 M 1 9 w a H l z X z B f Z W 5 n X z V f Z W 5 n d H l w Z V 9 D b 3 B 5 K V x c V X R p b G l 6 Y X R p b 2 4 g U G V y Y 2 V u d G F n Z S Z x d W 9 0 O y w m c X V v d D t c X F x c R E V T S 1 R P U C 1 K V U x J Q V x c R 1 B V I E V u Z 2 l u Z S h w a W R f M T Q y N D R f b H V p Z F 8 w e D A w M D A w M D A w X z B 4 M D A w M E E 5 O T N f c G h 5 c 1 8 w X 2 V u Z 1 8 0 X 2 V u Z 3 R 5 c G V f Q 2 9 w e S l c X F V 0 a W x p e m F 0 a W 9 u I F B l c m N l b n R h Z 2 U m c X V v d D s s J n F 1 b 3 Q 7 X F x c X E R F U 0 t U T 1 A t S l V M S U F c X E d Q V S B F b m d p b m U o c G l k X z E 0 M j Q 0 X 2 x 1 a W R f M H g w M D A w M D A w M F 8 w e D A w M D B B O T k z X 3 B o e X N f M F 9 l b m d f M 1 9 l b m d 0 e X B l X 0 N v c H k p X F x V d G l s a X p h d G l v b i B Q Z X J j Z W 5 0 Y W d l J n F 1 b 3 Q 7 L C Z x d W 9 0 O 1 x c X F x E R V N L V E 9 Q L U p V T E l B X F x H U F U g R W 5 n a W 5 l K H B p Z F 8 x N D I 0 N F 9 s d W l k X z B 4 M D A w M D A w M D B f M H g w M D A w Q T k 5 M 1 9 w a H l z X z B f Z W 5 n X z J f Z W 5 n d H l w Z V 9 W a W R l b 0 R l Y 2 9 k Z S l c X F V 0 a W x p e m F 0 a W 9 u I F B l c m N l b n R h Z 2 U m c X V v d D s s J n F 1 b 3 Q 7 X F x c X E R F U 0 t U T 1 A t S l V M S U F c X E d Q V S B F b m d p b m U o c G l k X z E 0 M j Q 0 X 2 x 1 a W R f M H g w M D A w M D A w M F 8 w e D A w M D B B O T k z X 3 B o e X N f M F 9 l b m d f M V 9 l b m d 0 e X B l X 0 x l Z 2 F j e U 9 2 Z X J s Y X k p X F x V d G l s a X p h d G l v b i B Q Z X J j Z W 5 0 Y W d l J n F 1 b 3 Q 7 L C Z x d W 9 0 O 1 x c X F x E R V N L V E 9 Q L U p V T E l B X F x H U F U g R W 5 n a W 5 l K H B p Z F 8 x N D I 0 N F 9 s d W l k X z B 4 M D A w M D A w M D B f M H g w M D A w Q T k 5 M 1 9 w a H l z X z B f Z W 5 n X z B f Z W 5 n d H l w Z V 8 z R C l c X F V 0 a W x p e m F 0 a W 9 u I F B l c m N l b n R h Z 2 U m c X V v d D s s J n F 1 b 3 Q 7 X F x c X E R F U 0 t U T 1 A t S l V M S U F c X E d Q V S B F b m d p b m U o c G l k X z E z N z Q 4 X 2 x 1 a W R f M H g w M D A w M D A w M F 8 w e D A w M D B B O T k z X 3 B o e X N f M F 9 l b m d f O F 9 l b m d 0 e X B l X 1 Z S K V x c V X R p b G l 6 Y X R p b 2 4 g U G V y Y 2 V u d G F n Z S Z x d W 9 0 O y w m c X V v d D t c X F x c R E V T S 1 R P U C 1 K V U x J Q V x c R 1 B V I E V u Z 2 l u Z S h w a W R f M T M 3 N D h f b H V p Z F 8 w e D A w M D A w M D A w X z B 4 M D A w M E E 5 O T N f c G h 5 c 1 8 w X 2 V u Z 1 8 3 X 2 V u Z 3 R 5 c G V f V m l k Z W 9 F b m N v Z G U p X F x V d G l s a X p h d G l v b i B Q Z X J j Z W 5 0 Y W d l J n F 1 b 3 Q 7 L C Z x d W 9 0 O 1 x c X F x E R V N L V E 9 Q L U p V T E l B X F x H U F U g R W 5 n a W 5 l K H B p Z F 8 x M z c 0 O F 9 s d W l k X z B 4 M D A w M D A w M D B f M H g w M D A w Q T k 5 M 1 9 w a H l z X z B f Z W 5 n X z Z f Z W 5 n d H l w Z V 9 T Z W N 1 c m l 0 e S l c X F V 0 a W x p e m F 0 a W 9 u I F B l c m N l b n R h Z 2 U m c X V v d D s s J n F 1 b 3 Q 7 X F x c X E R F U 0 t U T 1 A t S l V M S U F c X E d Q V S B F b m d p b m U o c G l k X z E z N z Q 4 X 2 x 1 a W R f M H g w M D A w M D A w M F 8 w e D A w M D B B O T k z X 3 B o e X N f M F 9 l b m d f N V 9 l b m d 0 e X B l X 0 N v c H k p X F x V d G l s a X p h d G l v b i B Q Z X J j Z W 5 0 Y W d l J n F 1 b 3 Q 7 L C Z x d W 9 0 O 1 x c X F x E R V N L V E 9 Q L U p V T E l B X F x H U F U g R W 5 n a W 5 l K H B p Z F 8 x M z c 0 O F 9 s d W l k X z B 4 M D A w M D A w M D B f M H g w M D A w Q T k 5 M 1 9 w a H l z X z B f Z W 5 n X z R f Z W 5 n d H l w Z V 9 D b 3 B 5 K V x c V X R p b G l 6 Y X R p b 2 4 g U G V y Y 2 V u d G F n Z S Z x d W 9 0 O y w m c X V v d D t c X F x c R E V T S 1 R P U C 1 K V U x J Q V x c R 1 B V I E V u Z 2 l u Z S h w a W R f M T M 3 N D h f b H V p Z F 8 w e D A w M D A w M D A w X z B 4 M D A w M E E 5 O T N f c G h 5 c 1 8 w X 2 V u Z 1 8 z X 2 V u Z 3 R 5 c G V f Q 2 9 w e S l c X F V 0 a W x p e m F 0 a W 9 u I F B l c m N l b n R h Z 2 U m c X V v d D s s J n F 1 b 3 Q 7 X F x c X E R F U 0 t U T 1 A t S l V M S U F c X E d Q V S B F b m d p b m U o c G l k X z E z N z Q 4 X 2 x 1 a W R f M H g w M D A w M D A w M F 8 w e D A w M D B B O T k z X 3 B o e X N f M F 9 l b m d f M l 9 l b m d 0 e X B l X 1 Z p Z G V v R G V j b 2 R l K V x c V X R p b G l 6 Y X R p b 2 4 g U G V y Y 2 V u d G F n Z S Z x d W 9 0 O y w m c X V v d D t c X F x c R E V T S 1 R P U C 1 K V U x J Q V x c R 1 B V I E V u Z 2 l u Z S h w a W R f M T M 3 N D h f b H V p Z F 8 w e D A w M D A w M D A w X z B 4 M D A w M E E 5 O T N f c G h 5 c 1 8 w X 2 V u Z 1 8 x X 2 V u Z 3 R 5 c G V f T G V n Y W N 5 T 3 Z l c m x h e S l c X F V 0 a W x p e m F 0 a W 9 u I F B l c m N l b n R h Z 2 U m c X V v d D s s J n F 1 b 3 Q 7 X F x c X E R F U 0 t U T 1 A t S l V M S U F c X E d Q V S B F b m d p b m U o c G l k X z E z N z Q 4 X 2 x 1 a W R f M H g w M D A w M D A w M F 8 w e D A w M D B B O T k z X 3 B o e X N f M F 9 l b m d f M F 9 l b m d 0 e X B l X z N E K V x c V X R p b G l 6 Y X R p b 2 4 g U G V y Y 2 V u d G F n Z S Z x d W 9 0 O y w m c X V v d D t c X F x c R E V T S 1 R P U C 1 K V U x J Q V x c R 1 B V I E V u Z 2 l u Z S h w a W R f M T I x M j R f b H V p Z F 8 w e D A w M D A w M D A w X z B 4 M D A w M E E 5 O T N f c G h 5 c 1 8 w X 2 V u Z 1 8 4 X 2 V u Z 3 R 5 c G V f V l I p X F x V d G l s a X p h d G l v b i B Q Z X J j Z W 5 0 Y W d l J n F 1 b 3 Q 7 L C Z x d W 9 0 O 1 x c X F x E R V N L V E 9 Q L U p V T E l B X F x H U F U g R W 5 n a W 5 l K H B p Z F 8 x M j E y N F 9 s d W l k X z B 4 M D A w M D A w M D B f M H g w M D A w Q T k 5 M 1 9 w a H l z X z B f Z W 5 n X z d f Z W 5 n d H l w Z V 9 W a W R l b 0 V u Y 2 9 k Z S l c X F V 0 a W x p e m F 0 a W 9 u I F B l c m N l b n R h Z 2 U m c X V v d D s s J n F 1 b 3 Q 7 X F x c X E R F U 0 t U T 1 A t S l V M S U F c X E d Q V S B F b m d p b m U o c G l k X z E y M T I 0 X 2 x 1 a W R f M H g w M D A w M D A w M F 8 w e D A w M D B B O T k z X 3 B o e X N f M F 9 l b m d f N l 9 l b m d 0 e X B l X 1 N l Y 3 V y a X R 5 K V x c V X R p b G l 6 Y X R p b 2 4 g U G V y Y 2 V u d G F n Z S Z x d W 9 0 O y w m c X V v d D t c X F x c R E V T S 1 R P U C 1 K V U x J Q V x c R 1 B V I E V u Z 2 l u Z S h w a W R f M T I x M j R f b H V p Z F 8 w e D A w M D A w M D A w X z B 4 M D A w M E E 5 O T N f c G h 5 c 1 8 w X 2 V u Z 1 8 1 X 2 V u Z 3 R 5 c G V f Q 2 9 w e S l c X F V 0 a W x p e m F 0 a W 9 u I F B l c m N l b n R h Z 2 U m c X V v d D s s J n F 1 b 3 Q 7 X F x c X E R F U 0 t U T 1 A t S l V M S U F c X E d Q V S B F b m d p b m U o c G l k X z E y M T I 0 X 2 x 1 a W R f M H g w M D A w M D A w M F 8 w e D A w M D B B O T k z X 3 B o e X N f M F 9 l b m d f N F 9 l b m d 0 e X B l X 0 N v c H k p X F x V d G l s a X p h d G l v b i B Q Z X J j Z W 5 0 Y W d l J n F 1 b 3 Q 7 L C Z x d W 9 0 O 1 x c X F x E R V N L V E 9 Q L U p V T E l B X F x H U F U g R W 5 n a W 5 l K H B p Z F 8 x M j E y N F 9 s d W l k X z B 4 M D A w M D A w M D B f M H g w M D A w Q T k 5 M 1 9 w a H l z X z B f Z W 5 n X z N f Z W 5 n d H l w Z V 9 D b 3 B 5 K V x c V X R p b G l 6 Y X R p b 2 4 g U G V y Y 2 V u d G F n Z S Z x d W 9 0 O y w m c X V v d D t c X F x c R E V T S 1 R P U C 1 K V U x J Q V x c R 1 B V I E V u Z 2 l u Z S h w a W R f M T I x M j R f b H V p Z F 8 w e D A w M D A w M D A w X z B 4 M D A w M E E 5 O T N f c G h 5 c 1 8 w X 2 V u Z 1 8 y X 2 V u Z 3 R 5 c G V f V m l k Z W 9 E Z W N v Z G U p X F x V d G l s a X p h d G l v b i B Q Z X J j Z W 5 0 Y W d l J n F 1 b 3 Q 7 L C Z x d W 9 0 O 1 x c X F x E R V N L V E 9 Q L U p V T E l B X F x H U F U g R W 5 n a W 5 l K H B p Z F 8 x M j E y N F 9 s d W l k X z B 4 M D A w M D A w M D B f M H g w M D A w Q T k 5 M 1 9 w a H l z X z B f Z W 5 n X z F f Z W 5 n d H l w Z V 9 M Z W d h Y 3 l P d m V y b G F 5 K V x c V X R p b G l 6 Y X R p b 2 4 g U G V y Y 2 V u d G F n Z S Z x d W 9 0 O y w m c X V v d D t c X F x c R E V T S 1 R P U C 1 K V U x J Q V x c R 1 B V I E V u Z 2 l u Z S h w a W R f M T I x M j R f b H V p Z F 8 w e D A w M D A w M D A w X z B 4 M D A w M E E 5 O T N f c G h 5 c 1 8 w X 2 V u Z 1 8 w X 2 V u Z 3 R 5 c G V f M 0 Q p X F x V d G l s a X p h d G l v b i B Q Z X J j Z W 5 0 Y W d l J n F 1 b 3 Q 7 L C Z x d W 9 0 O 1 x c X F x E R V N L V E 9 Q L U p V T E l B X F x H U F U g R W 5 n a W 5 l K H B p Z F 8 x M T A 2 N F 9 s d W l k X z B 4 M D A w M D A w M D B f M H g w M D A w Q T k 5 M 1 9 w a H l z X z B f Z W 5 n X z h f Z W 5 n d H l w Z V 9 W U i l c X F V 0 a W x p e m F 0 a W 9 u I F B l c m N l b n R h Z 2 U m c X V v d D s s J n F 1 b 3 Q 7 X F x c X E R F U 0 t U T 1 A t S l V M S U F c X E d Q V S B F b m d p b m U o c G l k X z E x M D Y 0 X 2 x 1 a W R f M H g w M D A w M D A w M F 8 w e D A w M D B B O T k z X 3 B o e X N f M F 9 l b m d f N 1 9 l b m d 0 e X B l X 1 Z p Z G V v R W 5 j b 2 R l K V x c V X R p b G l 6 Y X R p b 2 4 g U G V y Y 2 V u d G F n Z S Z x d W 9 0 O y w m c X V v d D t c X F x c R E V T S 1 R P U C 1 K V U x J Q V x c R 1 B V I E V u Z 2 l u Z S h w a W R f M T E w N j R f b H V p Z F 8 w e D A w M D A w M D A w X z B 4 M D A w M E E 5 O T N f c G h 5 c 1 8 w X 2 V u Z 1 8 2 X 2 V u Z 3 R 5 c G V f U 2 V j d X J p d H k p X F x V d G l s a X p h d G l v b i B Q Z X J j Z W 5 0 Y W d l J n F 1 b 3 Q 7 L C Z x d W 9 0 O 1 x c X F x E R V N L V E 9 Q L U p V T E l B X F x H U F U g R W 5 n a W 5 l K H B p Z F 8 x M T A 2 N F 9 s d W l k X z B 4 M D A w M D A w M D B f M H g w M D A w Q T k 5 M 1 9 w a H l z X z B f Z W 5 n X z V f Z W 5 n d H l w Z V 9 D b 3 B 5 K V x c V X R p b G l 6 Y X R p b 2 4 g U G V y Y 2 V u d G F n Z S Z x d W 9 0 O y w m c X V v d D t c X F x c R E V T S 1 R P U C 1 K V U x J Q V x c R 1 B V I E V u Z 2 l u Z S h w a W R f M T E w N j R f b H V p Z F 8 w e D A w M D A w M D A w X z B 4 M D A w M E E 5 O T N f c G h 5 c 1 8 w X 2 V u Z 1 8 0 X 2 V u Z 3 R 5 c G V f Q 2 9 w e S l c X F V 0 a W x p e m F 0 a W 9 u I F B l c m N l b n R h Z 2 U m c X V v d D s s J n F 1 b 3 Q 7 X F x c X E R F U 0 t U T 1 A t S l V M S U F c X E d Q V S B F b m d p b m U o c G l k X z E x M D Y 0 X 2 x 1 a W R f M H g w M D A w M D A w M F 8 w e D A w M D B B O T k z X 3 B o e X N f M F 9 l b m d f M 1 9 l b m d 0 e X B l X 0 N v c H k p X F x V d G l s a X p h d G l v b i B Q Z X J j Z W 5 0 Y W d l J n F 1 b 3 Q 7 L C Z x d W 9 0 O 1 x c X F x E R V N L V E 9 Q L U p V T E l B X F x H U F U g R W 5 n a W 5 l K H B p Z F 8 x M T A 2 N F 9 s d W l k X z B 4 M D A w M D A w M D B f M H g w M D A w Q T k 5 M 1 9 w a H l z X z B f Z W 5 n X z J f Z W 5 n d H l w Z V 9 W a W R l b 0 R l Y 2 9 k Z S l c X F V 0 a W x p e m F 0 a W 9 u I F B l c m N l b n R h Z 2 U m c X V v d D s s J n F 1 b 3 Q 7 X F x c X E R F U 0 t U T 1 A t S l V M S U F c X E d Q V S B F b m d p b m U o c G l k X z E x M D Y 0 X 2 x 1 a W R f M H g w M D A w M D A w M F 8 w e D A w M D B B O T k z X 3 B o e X N f M F 9 l b m d f M V 9 l b m d 0 e X B l X 0 x l Z 2 F j e U 9 2 Z X J s Y X k p X F x V d G l s a X p h d G l v b i B Q Z X J j Z W 5 0 Y W d l J n F 1 b 3 Q 7 L C Z x d W 9 0 O 1 x c X F x E R V N L V E 9 Q L U p V T E l B X F x H U F U g R W 5 n a W 5 l K H B p Z F 8 x M T A 2 N F 9 s d W l k X z B 4 M D A w M D A w M D B f M H g w M D A w Q T k 5 M 1 9 w a H l z X z B f Z W 5 n X z B f Z W 5 n d H l w Z V 8 z R C l c X F V 0 a W x p e m F 0 a W 9 u I F B l c m N l b n R h Z 2 U m c X V v d D s s J n F 1 b 3 Q 7 X F x c X E R F U 0 t U T 1 A t S l V M S U F c X E d Q V S B F b m d p b m U o c G l k X z E w N D Y 0 X 2 x 1 a W R f M H g w M D A w M D A w M F 8 w e D A w M D B B O T k z X 3 B o e X N f M F 9 l b m d f O F 9 l b m d 0 e X B l X 1 Z S K V x c V X R p b G l 6 Y X R p b 2 4 g U G V y Y 2 V u d G F n Z S Z x d W 9 0 O y w m c X V v d D t c X F x c R E V T S 1 R P U C 1 K V U x J Q V x c R 1 B V I E V u Z 2 l u Z S h w a W R f M T A 0 N j R f b H V p Z F 8 w e D A w M D A w M D A w X z B 4 M D A w M E E 5 O T N f c G h 5 c 1 8 w X 2 V u Z 1 8 3 X 2 V u Z 3 R 5 c G V f V m l k Z W 9 F b m N v Z G U p X F x V d G l s a X p h d G l v b i B Q Z X J j Z W 5 0 Y W d l J n F 1 b 3 Q 7 L C Z x d W 9 0 O 1 x c X F x E R V N L V E 9 Q L U p V T E l B X F x H U F U g R W 5 n a W 5 l K H B p Z F 8 x M D Q 2 N F 9 s d W l k X z B 4 M D A w M D A w M D B f M H g w M D A w Q T k 5 M 1 9 w a H l z X z B f Z W 5 n X z Z f Z W 5 n d H l w Z V 9 T Z W N 1 c m l 0 e S l c X F V 0 a W x p e m F 0 a W 9 u I F B l c m N l b n R h Z 2 U m c X V v d D s s J n F 1 b 3 Q 7 X F x c X E R F U 0 t U T 1 A t S l V M S U F c X E d Q V S B F b m d p b m U o c G l k X z E w N D Y 0 X 2 x 1 a W R f M H g w M D A w M D A w M F 8 w e D A w M D B B O T k z X 3 B o e X N f M F 9 l b m d f N V 9 l b m d 0 e X B l X 0 N v c H k p X F x V d G l s a X p h d G l v b i B Q Z X J j Z W 5 0 Y W d l J n F 1 b 3 Q 7 L C Z x d W 9 0 O 1 x c X F x E R V N L V E 9 Q L U p V T E l B X F x H U F U g R W 5 n a W 5 l K H B p Z F 8 x M D Q 2 N F 9 s d W l k X z B 4 M D A w M D A w M D B f M H g w M D A w Q T k 5 M 1 9 w a H l z X z B f Z W 5 n X z R f Z W 5 n d H l w Z V 9 D b 3 B 5 K V x c V X R p b G l 6 Y X R p b 2 4 g U G V y Y 2 V u d G F n Z S Z x d W 9 0 O y w m c X V v d D t c X F x c R E V T S 1 R P U C 1 K V U x J Q V x c R 1 B V I E V u Z 2 l u Z S h w a W R f M T A 0 N j R f b H V p Z F 8 w e D A w M D A w M D A w X z B 4 M D A w M E E 5 O T N f c G h 5 c 1 8 w X 2 V u Z 1 8 z X 2 V u Z 3 R 5 c G V f Q 2 9 w e S l c X F V 0 a W x p e m F 0 a W 9 u I F B l c m N l b n R h Z 2 U m c X V v d D s s J n F 1 b 3 Q 7 X F x c X E R F U 0 t U T 1 A t S l V M S U F c X E d Q V S B F b m d p b m U o c G l k X z E w N D Y 0 X 2 x 1 a W R f M H g w M D A w M D A w M F 8 w e D A w M D B B O T k z X 3 B o e X N f M F 9 l b m d f M l 9 l b m d 0 e X B l X 1 Z p Z G V v R G V j b 2 R l K V x c V X R p b G l 6 Y X R p b 2 4 g U G V y Y 2 V u d G F n Z S Z x d W 9 0 O y w m c X V v d D t c X F x c R E V T S 1 R P U C 1 K V U x J Q V x c R 1 B V I E V u Z 2 l u Z S h w a W R f M T A 0 N j R f b H V p Z F 8 w e D A w M D A w M D A w X z B 4 M D A w M E E 5 O T N f c G h 5 c 1 8 w X 2 V u Z 1 8 x X 2 V u Z 3 R 5 c G V f T G V n Y W N 5 T 3 Z l c m x h e S l c X F V 0 a W x p e m F 0 a W 9 u I F B l c m N l b n R h Z 2 U m c X V v d D s s J n F 1 b 3 Q 7 X F x c X E R F U 0 t U T 1 A t S l V M S U F c X E d Q V S B F b m d p b m U o c G l k X z E w N D Y 0 X 2 x 1 a W R f M H g w M D A w M D A w M F 8 w e D A w M D B B O T k z X 3 B o e X N f M F 9 l b m d f M F 9 l b m d 0 e X B l X z N E K V x c V X R p b G l 6 Y X R p b 2 4 g U G V y Y 2 V u d G F n Z S Z x d W 9 0 O y w m c X V v d D t c X F x c R E V T S 1 R P U C 1 K V U x J Q V x c R 1 B V I E V u Z 2 l u Z S h w a W R f M T A w M D B f b H V p Z F 8 w e D A w M D A w M D A w X z B 4 M D A w M E E 5 O T N f c G h 5 c 1 8 w X 2 V u Z 1 8 4 X 2 V u Z 3 R 5 c G V f V l I p X F x V d G l s a X p h d G l v b i B Q Z X J j Z W 5 0 Y W d l J n F 1 b 3 Q 7 L C Z x d W 9 0 O 1 x c X F x E R V N L V E 9 Q L U p V T E l B X F x H U F U g R W 5 n a W 5 l K H B p Z F 8 x M D A w M F 9 s d W l k X z B 4 M D A w M D A w M D B f M H g w M D A w Q T k 5 M 1 9 w a H l z X z B f Z W 5 n X z d f Z W 5 n d H l w Z V 9 W a W R l b 0 V u Y 2 9 k Z S l c X F V 0 a W x p e m F 0 a W 9 u I F B l c m N l b n R h Z 2 U m c X V v d D s s J n F 1 b 3 Q 7 X F x c X E R F U 0 t U T 1 A t S l V M S U F c X E d Q V S B F b m d p b m U o c G l k X z E w M D A w X 2 x 1 a W R f M H g w M D A w M D A w M F 8 w e D A w M D B B O T k z X 3 B o e X N f M F 9 l b m d f N l 9 l b m d 0 e X B l X 1 N l Y 3 V y a X R 5 K V x c V X R p b G l 6 Y X R p b 2 4 g U G V y Y 2 V u d G F n Z S Z x d W 9 0 O y w m c X V v d D t c X F x c R E V T S 1 R P U C 1 K V U x J Q V x c R 1 B V I E V u Z 2 l u Z S h w a W R f M T A w M D B f b H V p Z F 8 w e D A w M D A w M D A w X z B 4 M D A w M E E 5 O T N f c G h 5 c 1 8 w X 2 V u Z 1 8 1 X 2 V u Z 3 R 5 c G V f Q 2 9 w e S l c X F V 0 a W x p e m F 0 a W 9 u I F B l c m N l b n R h Z 2 U m c X V v d D s s J n F 1 b 3 Q 7 X F x c X E R F U 0 t U T 1 A t S l V M S U F c X E d Q V S B F b m d p b m U o c G l k X z E w M D A w X 2 x 1 a W R f M H g w M D A w M D A w M F 8 w e D A w M D B B O T k z X 3 B o e X N f M F 9 l b m d f N F 9 l b m d 0 e X B l X 0 N v c H k p X F x V d G l s a X p h d G l v b i B Q Z X J j Z W 5 0 Y W d l J n F 1 b 3 Q 7 L C Z x d W 9 0 O 1 x c X F x E R V N L V E 9 Q L U p V T E l B X F x H U F U g R W 5 n a W 5 l K H B p Z F 8 x M D A w M F 9 s d W l k X z B 4 M D A w M D A w M D B f M H g w M D A w Q T k 5 M 1 9 w a H l z X z B f Z W 5 n X z N f Z W 5 n d H l w Z V 9 D b 3 B 5 K V x c V X R p b G l 6 Y X R p b 2 4 g U G V y Y 2 V u d G F n Z S Z x d W 9 0 O y w m c X V v d D t c X F x c R E V T S 1 R P U C 1 K V U x J Q V x c R 1 B V I E V u Z 2 l u Z S h w a W R f M T A w M D B f b H V p Z F 8 w e D A w M D A w M D A w X z B 4 M D A w M E E 5 O T N f c G h 5 c 1 8 w X 2 V u Z 1 8 y X 2 V u Z 3 R 5 c G V f V m l k Z W 9 E Z W N v Z G U p X F x V d G l s a X p h d G l v b i B Q Z X J j Z W 5 0 Y W d l J n F 1 b 3 Q 7 L C Z x d W 9 0 O 1 x c X F x E R V N L V E 9 Q L U p V T E l B X F x H U F U g R W 5 n a W 5 l K H B p Z F 8 x M D A w M F 9 s d W l k X z B 4 M D A w M D A w M D B f M H g w M D A w Q T k 5 M 1 9 w a H l z X z B f Z W 5 n X z F f Z W 5 n d H l w Z V 9 M Z W d h Y 3 l P d m V y b G F 5 K V x c V X R p b G l 6 Y X R p b 2 4 g U G V y Y 2 V u d G F n Z S Z x d W 9 0 O y w m c X V v d D t c X F x c R E V T S 1 R P U C 1 K V U x J Q V x c R 1 B V I E V u Z 2 l u Z S h w a W R f M T A w M D B f b H V p Z F 8 w e D A w M D A w M D A w X z B 4 M D A w M E E 5 O T N f c G h 5 c 1 8 w X 2 V u Z 1 8 w X 2 V u Z 3 R 5 c G V f M 0 Q p X F x V d G l s a X p h d G l v b i B Q Z X J j Z W 5 0 Y W d l J n F 1 b 3 Q 7 L C Z x d W 9 0 O 1 x c X F x E R V N L V E 9 Q L U p V T E l B X F x J b m Z v c m 1 h Y 2 p l I G 8 g c H J v Y 2 V z b 3 J 6 Z S h f V G 9 0 Y W w p X F w l I H d 5 Z G F q b m / F m 2 N p I H B y b 2 N l c 2 9 y Y S Z x d W 9 0 O y w m c X V v d D t c X F x c R E V T S 1 R P U C 1 K V U x J Q V x c S W 5 m b 3 J t Y W N q Z S B v I H B y b 2 N l c 2 9 y e m U o X 1 R v d G F s K V x c J S B 3 e W t v c n p 5 c 3 R h b m l h I H B y b 2 N l c 2 9 y Y S Z x d W 9 0 O y w m c X V v d D t c X F x c R E V T S 1 R P U C 1 K V U x J Q V x c S W 5 m b 3 J t Y W N q Z S B v I H B y b 2 N l c 2 9 y e m U o X 1 R v d G F s K V x c J S B 3 e W t v c n p 5 c 3 R h b m l h I H V w c n p 5 d 2 l s Z W p v d 2 F u Z W d v J n F 1 b 3 Q 7 L C Z x d W 9 0 O 1 x c X F x E R V N L V E 9 Q L U p V T E l B X F x J b m Z v c m 1 h Y 2 p l I G 8 g c H J v Y 2 V z b 3 J 6 Z S h f V G 9 0 Y W w p X F x D e m F z I G J l e m N 6 e W 5 u b 8 W b Y 2 k g K C U p J n F 1 b 3 Q 7 L C Z x d W 9 0 O 1 x c X F x E R V N L V E 9 Q L U p V T E l B X F x J b m Z v c m 1 h Y 2 p l I G 8 g c H J v Y 2 V z b 3 J 6 Z S h f V G 9 0 Y W w p X F x D e m F z I H B y a W 9 y e X R l d G 9 3 e S A o J S k m c X V v d D s s J n F 1 b 3 Q 7 X F x c X E R F U 0 t U T 1 A t S l V M S U F c X E l u Z m 9 y b W F j a m U g b y B w c m 9 j Z X N v c n p l K F 9 U b 3 R h b C l c X E N 6 Y X M g c H J v Y 2 V z b 3 J h I C g l K S Z x d W 9 0 O y w m c X V v d D t c X F x c R E V T S 1 R P U C 1 K V U x J Q V x c S W 5 m b 3 J t Y W N q Z S B v I H B y b 2 N l c 2 9 y e m U o X 1 R v d G F s K V x c Q 3 p h c y B w c n p l c n d h x Y Q g K C U p J n F 1 b 3 Q 7 L C Z x d W 9 0 O 1 x c X F x E R V N L V E 9 Q L U p V T E l B X F x J b m Z v c m 1 h Y 2 p l I G 8 g c H J v Y 2 V z b 3 J 6 Z S h f V G 9 0 Y W w p X F x D e m F z I H V w c n p 5 d 2 l s Z W p v d 2 F u e S A o J S k m c X V v d D s s J n F 1 b 3 Q 7 X F x c X E R F U 0 t U T 1 A t S l V M S U F c X E l u Z m 9 y b W F j a m U g b y B w c m 9 j Z X N v c n p l K F 9 U b 3 R h b C l c X E N 6 Y X M g d c W 8 e X R r b 3 d u a W t h I C g l K S Z x d W 9 0 O y w m c X V v d D t c X F x c R E V T S 1 R P U C 1 K V U x J Q V x c U G F t a c S Z x I d c X E J h a n R 5 I H B h b W n E m W N p I H B v Z H L E m W N 6 b m V q J n F 1 b 3 Q 7 L C Z x d W 9 0 O 1 x c X F x E R V N L V E 9 Q L U p V T E l B X F x Q Y W 1 p x J n E h 1 x c R G 9 z d M S Z c G 5 h I H B h b W n E m c S H I C h L Q i k m c X V v d D s s J n F 1 b 3 Q 7 X F x c X E R F U 0 t U T 1 A t S l V M S U F c X F B h b W n E m c S H X F x E b 3 N 0 x J l w b m E g c G F t a c S Z x I c g K E 1 C K S Z x d W 9 0 O y w m c X V v d D t c X F x c R E V T S 1 R P U C 1 K V U x J Q V x c U G F t a c S Z x I d c X E R v c 3 T E m X B u Z S B i Y W p 0 e S Z x d W 9 0 O y w m c X V v d D t c X F x c R E V T S 1 R P U C 1 K V U x J Q V x c U G F t a c S Z x I d c X E 9 k Y 3 p 5 d H k g c 3 R y b 2 4 v c y Z x d W 9 0 O y w m c X V v d D t c X F x c R E V T S 1 R P U C 1 K V U x J Q V x c U G F t a c S Z x I d c X F p h Z G V r b G F y b 3 d h b m U g Y m F q d H k m c X V v d D s s J n F 1 b 3 Q 7 X F x c X E R F U 0 t U T 1 A t S l V M S U F c X F B h b W n E m c S H X F x a Y W R l a 2 x h c m 9 3 Y W 5 l I G J h a n R 5 I H c g d c W 8 e W N p d S A o J S k m c X V v d D s s J n F 1 b 3 Q 7 X F x c X E R F U 0 t U T 1 A t S l V M S U F c X F B y b 2 N l c y h j a H J v b W U j N y l c X E N 6 Y X M g c H J v Y 2 V z b 3 J h I C g l K S Z x d W 9 0 O y w m c X V v d D t c X F x c R E V T S 1 R P U C 1 K V U x J Q V x c U H J v Y 2 V z K G N o c m 9 t Z S M 2 K V x c Q 3 p h c y B w c m 9 j Z X N v c m E g K C U p J n F 1 b 3 Q 7 L C Z x d W 9 0 O 1 x c X F x E R V N L V E 9 Q L U p V T E l B X F x Q c m 9 j Z X M o Y 2 h y b 2 1 l I z U p X F x D e m F z I H B y b 2 N l c 2 9 y Y S A o J S k m c X V v d D s s J n F 1 b 3 Q 7 X F x c X E R F U 0 t U T 1 A t S l V M S U F c X F B y b 2 N l c y h j a H J v b W U j N C l c X E N 6 Y X M g c H J v Y 2 V z b 3 J h I C g l K S Z x d W 9 0 O y w m c X V v d D t c X F x c R E V T S 1 R P U C 1 K V U x J Q V x c U H J v Y 2 V z K G N o c m 9 t Z S M z K V x c Q 3 p h c y B w c m 9 j Z X N v c m E g K C U p J n F 1 b 3 Q 7 L C Z x d W 9 0 O 1 x c X F x E R V N L V E 9 Q L U p V T E l B X F x Q c m 9 j Z X M o Y 2 h y b 2 1 l I z I p X F x D e m F z I H B y b 2 N l c 2 9 y Y S A o J S k m c X V v d D s s J n F 1 b 3 Q 7 X F x c X E R F U 0 t U T 1 A t S l V M S U F c X F B y b 2 N l c y h j a H J v b W U j M S l c X E N 6 Y X M g c H J v Y 2 V z b 3 J h I C g l K S Z x d W 9 0 O y w m c X V v d D t c X F x c R E V T S 1 R P U C 1 K V U x J Q V x c U H J v Y 2 V z K G N o c m 9 t Z S l c X E N 6 Y X M g c H J v Y 2 V z b 3 J h I C g l K S Z x d W 9 0 O y w m c X V v d D t c X F x c R E V T S 1 R P U C 1 K V U x J Q V x c U H J v Y 2 V z b 3 I o X 1 R v d G F s K V x c Q 3 p h c y B i Z X p j e n l u b m / F m 2 N p I C g l K S Z x d W 9 0 O y w m c X V v d D t c X F x c R E V T S 1 R P U C 1 K V U x J Q V x c U H J v Y 2 V z b 3 I o X 1 R v d G F s K V x c Q 3 p h c y B w c m 9 j Z X N v c m E g K C U p J n F 1 b 3 Q 7 L C Z x d W 9 0 O 1 x c X F x E R V N L V E 9 Q L U p V T E l B X F x Q c m 9 j Z X N v c i h f V G 9 0 Y W w p X F x D e m F z I H V w c n p 5 d 2 l s Z W p v d 2 F u e S A o J S k m c X V v d D s s J n F 1 b 3 Q 7 X F x c X E R F U 0 t U T 1 A t S l V M S U F c X F B y b 2 N l c 2 9 y K F 9 U b 3 R h b C l c X E N 6 Y X M g d c W 8 e X R r b 3 d u a W t h I C g l K S Z x d W 9 0 O y w m c X V v d D t c X F x c R E V T S 1 R P U C 1 K V U x J Q V x c U H J v Y 2 V z c 2 9 y I F B l c m Z v c m 1 h b m N l K F B Q T V 9 Q c m 9 j Z X N z b 3 J f M y l c X C U g b 2 Y g T W F 4 a W 1 1 b S B G c m V x d W V u Y 3 k m c X V v d D s s J n F 1 b 3 Q 7 X F x c X E R F U 0 t U T 1 A t S l V M S U F c X F B y b 2 N l c 3 N v c i B Q Z X J m b 3 J t Y W 5 j Z S h Q U E 1 f U H J v Y 2 V z c 2 9 y X z I p X F w l I G 9 m I E 1 h e G l t d W 0 g R n J l c X V l b m N 5 J n F 1 b 3 Q 7 L C Z x d W 9 0 O 1 x c X F x E R V N L V E 9 Q L U p V T E l B X F x Q c m 9 j Z X N z b 3 I g U G V y Z m 9 y b W F u Y 2 U o U F B N X 1 B y b 2 N l c 3 N v c l 8 x K V x c J S B v Z i B N Y X h p b X V t I E Z y Z X F 1 Z W 5 j e S Z x d W 9 0 O y w m c X V v d D t c X F x c R E V T S 1 R P U C 1 K V U x J Q V x c U H J v Y 2 V z c 2 9 y I F B l c m Z v c m 1 h b m N l K F B Q T V 9 Q c m 9 j Z X N z b 3 J f M C l c X C U g b 2 Y g T W F 4 a W 1 1 b S B G c m V x d W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l L W J h d G h y b 2 9 t L X B l c m Z t b 2 4 v Q X V 0 b 1 J l b W 9 2 Z W R D b 2 x 1 b W 5 z M S 5 7 K F B E S C 1 D U 1 Y g N C 4 w K S A o L D B 9 J n F 1 b 3 Q 7 L C Z x d W 9 0 O 1 N l Y 3 R p b 2 4 x L 3 R o c m V l L W J h d G h y b 2 9 t L X B l c m Z t b 2 4 v Q X V 0 b 1 J l b W 9 2 Z W R D b 2 x 1 b W 5 z M S 5 7 X F x c X E R F U 0 t U T 1 A t S l V M S U F c X E d Q V S B F b m d p b m U o c G l k X z k w M D B f b H V p Z F 8 w e D A w M D A w M D A w X z B 4 M D A w M E E 5 O T N f c G h 5 c 1 8 w X 2 V u Z 1 8 4 X 2 V u Z 3 R 5 c G V f V l I p X F x V d G l s a X p h d G l v b i B Q Z X J j Z W 5 0 Y W d l L D F 9 J n F 1 b 3 Q 7 L C Z x d W 9 0 O 1 N l Y 3 R p b 2 4 x L 3 R o c m V l L W J h d G h y b 2 9 t L X B l c m Z t b 2 4 v Q X V 0 b 1 J l b W 9 2 Z W R D b 2 x 1 b W 5 z M S 5 7 X F x c X E R F U 0 t U T 1 A t S l V M S U F c X E d Q V S B F b m d p b m U o c G l k X z k w M D B f b H V p Z F 8 w e D A w M D A w M D A w X z B 4 M D A w M E E 5 O T N f c G h 5 c 1 8 w X 2 V u Z 1 8 3 X 2 V u Z 3 R 5 c G V f V m l k Z W 9 F b m N v Z G U p X F x V d G l s a X p h d G l v b i B Q Z X J j Z W 5 0 Y W d l L D J 9 J n F 1 b 3 Q 7 L C Z x d W 9 0 O 1 N l Y 3 R p b 2 4 x L 3 R o c m V l L W J h d G h y b 2 9 t L X B l c m Z t b 2 4 v Q X V 0 b 1 J l b W 9 2 Z W R D b 2 x 1 b W 5 z M S 5 7 X F x c X E R F U 0 t U T 1 A t S l V M S U F c X E d Q V S B F b m d p b m U o c G l k X z k w M D B f b H V p Z F 8 w e D A w M D A w M D A w X z B 4 M D A w M E E 5 O T N f c G h 5 c 1 8 w X 2 V u Z 1 8 2 X 2 V u Z 3 R 5 c G V f U 2 V j d X J p d H k p X F x V d G l s a X p h d G l v b i B Q Z X J j Z W 5 0 Y W d l L D N 9 J n F 1 b 3 Q 7 L C Z x d W 9 0 O 1 N l Y 3 R p b 2 4 x L 3 R o c m V l L W J h d G h y b 2 9 t L X B l c m Z t b 2 4 v Q X V 0 b 1 J l b W 9 2 Z W R D b 2 x 1 b W 5 z M S 5 7 X F x c X E R F U 0 t U T 1 A t S l V M S U F c X E d Q V S B F b m d p b m U o c G l k X z k w M D B f b H V p Z F 8 w e D A w M D A w M D A w X z B 4 M D A w M E E 5 O T N f c G h 5 c 1 8 w X 2 V u Z 1 8 1 X 2 V u Z 3 R 5 c G V f Q 2 9 w e S l c X F V 0 a W x p e m F 0 a W 9 u I F B l c m N l b n R h Z 2 U s N H 0 m c X V v d D s s J n F 1 b 3 Q 7 U 2 V j d G l v b j E v d G h y Z W U t Y m F 0 a H J v b 2 0 t c G V y Z m 1 v b i 9 B d X R v U m V t b 3 Z l Z E N v b H V t b n M x L n t c X F x c R E V T S 1 R P U C 1 K V U x J Q V x c R 1 B V I E V u Z 2 l u Z S h w a W R f O T A w M F 9 s d W l k X z B 4 M D A w M D A w M D B f M H g w M D A w Q T k 5 M 1 9 w a H l z X z B f Z W 5 n X z R f Z W 5 n d H l w Z V 9 D b 3 B 5 K V x c V X R p b G l 6 Y X R p b 2 4 g U G V y Y 2 V u d G F n Z S w 1 f S Z x d W 9 0 O y w m c X V v d D t T Z W N 0 a W 9 u M S 9 0 a H J l Z S 1 i Y X R o c m 9 v b S 1 w Z X J m b W 9 u L 0 F 1 d G 9 S Z W 1 v d m V k Q 2 9 s d W 1 u c z E u e 1 x c X F x E R V N L V E 9 Q L U p V T E l B X F x H U F U g R W 5 n a W 5 l K H B p Z F 8 5 M D A w X 2 x 1 a W R f M H g w M D A w M D A w M F 8 w e D A w M D B B O T k z X 3 B o e X N f M F 9 l b m d f M 1 9 l b m d 0 e X B l X 0 N v c H k p X F x V d G l s a X p h d G l v b i B Q Z X J j Z W 5 0 Y W d l L D Z 9 J n F 1 b 3 Q 7 L C Z x d W 9 0 O 1 N l Y 3 R p b 2 4 x L 3 R o c m V l L W J h d G h y b 2 9 t L X B l c m Z t b 2 4 v Q X V 0 b 1 J l b W 9 2 Z W R D b 2 x 1 b W 5 z M S 5 7 X F x c X E R F U 0 t U T 1 A t S l V M S U F c X E d Q V S B F b m d p b m U o c G l k X z k w M D B f b H V p Z F 8 w e D A w M D A w M D A w X z B 4 M D A w M E E 5 O T N f c G h 5 c 1 8 w X 2 V u Z 1 8 y X 2 V u Z 3 R 5 c G V f V m l k Z W 9 E Z W N v Z G U p X F x V d G l s a X p h d G l v b i B Q Z X J j Z W 5 0 Y W d l L D d 9 J n F 1 b 3 Q 7 L C Z x d W 9 0 O 1 N l Y 3 R p b 2 4 x L 3 R o c m V l L W J h d G h y b 2 9 t L X B l c m Z t b 2 4 v Q X V 0 b 1 J l b W 9 2 Z W R D b 2 x 1 b W 5 z M S 5 7 X F x c X E R F U 0 t U T 1 A t S l V M S U F c X E d Q V S B F b m d p b m U o c G l k X z k w M D B f b H V p Z F 8 w e D A w M D A w M D A w X z B 4 M D A w M E E 5 O T N f c G h 5 c 1 8 w X 2 V u Z 1 8 x X 2 V u Z 3 R 5 c G V f T G V n Y W N 5 T 3 Z l c m x h e S l c X F V 0 a W x p e m F 0 a W 9 u I F B l c m N l b n R h Z 2 U s O H 0 m c X V v d D s s J n F 1 b 3 Q 7 U 2 V j d G l v b j E v d G h y Z W U t Y m F 0 a H J v b 2 0 t c G V y Z m 1 v b i 9 B d X R v U m V t b 3 Z l Z E N v b H V t b n M x L n t c X F x c R E V T S 1 R P U C 1 K V U x J Q V x c R 1 B V I E V u Z 2 l u Z S h w a W R f O T A w M F 9 s d W l k X z B 4 M D A w M D A w M D B f M H g w M D A w Q T k 5 M 1 9 w a H l z X z B f Z W 5 n X z B f Z W 5 n d H l w Z V 8 z R C l c X F V 0 a W x p e m F 0 a W 9 u I F B l c m N l b n R h Z 2 U s O X 0 m c X V v d D s s J n F 1 b 3 Q 7 U 2 V j d G l v b j E v d G h y Z W U t Y m F 0 a H J v b 2 0 t c G V y Z m 1 v b i 9 B d X R v U m V t b 3 Z l Z E N v b H V t b n M x L n t c X F x c R E V T S 1 R P U C 1 K V U x J Q V x c R 1 B V I E V u Z 2 l u Z S h w a W R f O D M 2 X 2 x 1 a W R f M H g w M D A w M D A w M F 8 w e D A w M D B B O T k z X 3 B o e X N f M F 9 l b m d f O F 9 l b m d 0 e X B l X 1 Z S K V x c V X R p b G l 6 Y X R p b 2 4 g U G V y Y 2 V u d G F n Z S w x M H 0 m c X V v d D s s J n F 1 b 3 Q 7 U 2 V j d G l v b j E v d G h y Z W U t Y m F 0 a H J v b 2 0 t c G V y Z m 1 v b i 9 B d X R v U m V t b 3 Z l Z E N v b H V t b n M x L n t c X F x c R E V T S 1 R P U C 1 K V U x J Q V x c R 1 B V I E V u Z 2 l u Z S h w a W R f O D M 2 X 2 x 1 a W R f M H g w M D A w M D A w M F 8 w e D A w M D B B O T k z X 3 B o e X N f M F 9 l b m d f N 1 9 l b m d 0 e X B l X 1 Z p Z G V v R W 5 j b 2 R l K V x c V X R p b G l 6 Y X R p b 2 4 g U G V y Y 2 V u d G F n Z S w x M X 0 m c X V v d D s s J n F 1 b 3 Q 7 U 2 V j d G l v b j E v d G h y Z W U t Y m F 0 a H J v b 2 0 t c G V y Z m 1 v b i 9 B d X R v U m V t b 3 Z l Z E N v b H V t b n M x L n t c X F x c R E V T S 1 R P U C 1 K V U x J Q V x c R 1 B V I E V u Z 2 l u Z S h w a W R f O D M 2 X 2 x 1 a W R f M H g w M D A w M D A w M F 8 w e D A w M D B B O T k z X 3 B o e X N f M F 9 l b m d f N l 9 l b m d 0 e X B l X 1 N l Y 3 V y a X R 5 K V x c V X R p b G l 6 Y X R p b 2 4 g U G V y Y 2 V u d G F n Z S w x M n 0 m c X V v d D s s J n F 1 b 3 Q 7 U 2 V j d G l v b j E v d G h y Z W U t Y m F 0 a H J v b 2 0 t c G V y Z m 1 v b i 9 B d X R v U m V t b 3 Z l Z E N v b H V t b n M x L n t c X F x c R E V T S 1 R P U C 1 K V U x J Q V x c R 1 B V I E V u Z 2 l u Z S h w a W R f O D M 2 X 2 x 1 a W R f M H g w M D A w M D A w M F 8 w e D A w M D B B O T k z X 3 B o e X N f M F 9 l b m d f N V 9 l b m d 0 e X B l X 0 N v c H k p X F x V d G l s a X p h d G l v b i B Q Z X J j Z W 5 0 Y W d l L D E z f S Z x d W 9 0 O y w m c X V v d D t T Z W N 0 a W 9 u M S 9 0 a H J l Z S 1 i Y X R o c m 9 v b S 1 w Z X J m b W 9 u L 0 F 1 d G 9 S Z W 1 v d m V k Q 2 9 s d W 1 u c z E u e 1 x c X F x E R V N L V E 9 Q L U p V T E l B X F x H U F U g R W 5 n a W 5 l K H B p Z F 8 4 M z Z f b H V p Z F 8 w e D A w M D A w M D A w X z B 4 M D A w M E E 5 O T N f c G h 5 c 1 8 w X 2 V u Z 1 8 0 X 2 V u Z 3 R 5 c G V f Q 2 9 w e S l c X F V 0 a W x p e m F 0 a W 9 u I F B l c m N l b n R h Z 2 U s M T R 9 J n F 1 b 3 Q 7 L C Z x d W 9 0 O 1 N l Y 3 R p b 2 4 x L 3 R o c m V l L W J h d G h y b 2 9 t L X B l c m Z t b 2 4 v Q X V 0 b 1 J l b W 9 2 Z W R D b 2 x 1 b W 5 z M S 5 7 X F x c X E R F U 0 t U T 1 A t S l V M S U F c X E d Q V S B F b m d p b m U o c G l k X z g z N l 9 s d W l k X z B 4 M D A w M D A w M D B f M H g w M D A w Q T k 5 M 1 9 w a H l z X z B f Z W 5 n X z N f Z W 5 n d H l w Z V 9 D b 3 B 5 K V x c V X R p b G l 6 Y X R p b 2 4 g U G V y Y 2 V u d G F n Z S w x N X 0 m c X V v d D s s J n F 1 b 3 Q 7 U 2 V j d G l v b j E v d G h y Z W U t Y m F 0 a H J v b 2 0 t c G V y Z m 1 v b i 9 B d X R v U m V t b 3 Z l Z E N v b H V t b n M x L n t c X F x c R E V T S 1 R P U C 1 K V U x J Q V x c R 1 B V I E V u Z 2 l u Z S h w a W R f O D M 2 X 2 x 1 a W R f M H g w M D A w M D A w M F 8 w e D A w M D B B O T k z X 3 B o e X N f M F 9 l b m d f M l 9 l b m d 0 e X B l X 1 Z p Z G V v R G V j b 2 R l K V x c V X R p b G l 6 Y X R p b 2 4 g U G V y Y 2 V u d G F n Z S w x N n 0 m c X V v d D s s J n F 1 b 3 Q 7 U 2 V j d G l v b j E v d G h y Z W U t Y m F 0 a H J v b 2 0 t c G V y Z m 1 v b i 9 B d X R v U m V t b 3 Z l Z E N v b H V t b n M x L n t c X F x c R E V T S 1 R P U C 1 K V U x J Q V x c R 1 B V I E V u Z 2 l u Z S h w a W R f O D M 2 X 2 x 1 a W R f M H g w M D A w M D A w M F 8 w e D A w M D B B O T k z X 3 B o e X N f M F 9 l b m d f M V 9 l b m d 0 e X B l X 0 x l Z 2 F j e U 9 2 Z X J s Y X k p X F x V d G l s a X p h d G l v b i B Q Z X J j Z W 5 0 Y W d l L D E 3 f S Z x d W 9 0 O y w m c X V v d D t T Z W N 0 a W 9 u M S 9 0 a H J l Z S 1 i Y X R o c m 9 v b S 1 w Z X J m b W 9 u L 0 F 1 d G 9 S Z W 1 v d m V k Q 2 9 s d W 1 u c z E u e 1 x c X F x E R V N L V E 9 Q L U p V T E l B X F x H U F U g R W 5 n a W 5 l K H B p Z F 8 4 M z Z f b H V p Z F 8 w e D A w M D A w M D A w X z B 4 M D A w M E E 5 O T N f c G h 5 c 1 8 w X 2 V u Z 1 8 w X 2 V u Z 3 R 5 c G V f M 0 Q p X F x V d G l s a X p h d G l v b i B Q Z X J j Z W 5 0 Y W d l L D E 4 f S Z x d W 9 0 O y w m c X V v d D t T Z W N 0 a W 9 u M S 9 0 a H J l Z S 1 i Y X R o c m 9 v b S 1 w Z X J m b W 9 u L 0 F 1 d G 9 S Z W 1 v d m V k Q 2 9 s d W 1 u c z E u e 1 x c X F x E R V N L V E 9 Q L U p V T E l B X F x H U F U g R W 5 n a W 5 l K H B p Z F 8 3 O D c y X 2 x 1 a W R f M H g w M D A w M D A w M F 8 w e D A w M D B B O T k z X 3 B o e X N f M F 9 l b m d f O F 9 l b m d 0 e X B l X 1 Z S K V x c V X R p b G l 6 Y X R p b 2 4 g U G V y Y 2 V u d G F n Z S w x O X 0 m c X V v d D s s J n F 1 b 3 Q 7 U 2 V j d G l v b j E v d G h y Z W U t Y m F 0 a H J v b 2 0 t c G V y Z m 1 v b i 9 B d X R v U m V t b 3 Z l Z E N v b H V t b n M x L n t c X F x c R E V T S 1 R P U C 1 K V U x J Q V x c R 1 B V I E V u Z 2 l u Z S h w a W R f N z g 3 M l 9 s d W l k X z B 4 M D A w M D A w M D B f M H g w M D A w Q T k 5 M 1 9 w a H l z X z B f Z W 5 n X z d f Z W 5 n d H l w Z V 9 W a W R l b 0 V u Y 2 9 k Z S l c X F V 0 a W x p e m F 0 a W 9 u I F B l c m N l b n R h Z 2 U s M j B 9 J n F 1 b 3 Q 7 L C Z x d W 9 0 O 1 N l Y 3 R p b 2 4 x L 3 R o c m V l L W J h d G h y b 2 9 t L X B l c m Z t b 2 4 v Q X V 0 b 1 J l b W 9 2 Z W R D b 2 x 1 b W 5 z M S 5 7 X F x c X E R F U 0 t U T 1 A t S l V M S U F c X E d Q V S B F b m d p b m U o c G l k X z c 4 N z J f b H V p Z F 8 w e D A w M D A w M D A w X z B 4 M D A w M E E 5 O T N f c G h 5 c 1 8 w X 2 V u Z 1 8 2 X 2 V u Z 3 R 5 c G V f U 2 V j d X J p d H k p X F x V d G l s a X p h d G l v b i B Q Z X J j Z W 5 0 Y W d l L D I x f S Z x d W 9 0 O y w m c X V v d D t T Z W N 0 a W 9 u M S 9 0 a H J l Z S 1 i Y X R o c m 9 v b S 1 w Z X J m b W 9 u L 0 F 1 d G 9 S Z W 1 v d m V k Q 2 9 s d W 1 u c z E u e 1 x c X F x E R V N L V E 9 Q L U p V T E l B X F x H U F U g R W 5 n a W 5 l K H B p Z F 8 3 O D c y X 2 x 1 a W R f M H g w M D A w M D A w M F 8 w e D A w M D B B O T k z X 3 B o e X N f M F 9 l b m d f N V 9 l b m d 0 e X B l X 0 N v c H k p X F x V d G l s a X p h d G l v b i B Q Z X J j Z W 5 0 Y W d l L D I y f S Z x d W 9 0 O y w m c X V v d D t T Z W N 0 a W 9 u M S 9 0 a H J l Z S 1 i Y X R o c m 9 v b S 1 w Z X J m b W 9 u L 0 F 1 d G 9 S Z W 1 v d m V k Q 2 9 s d W 1 u c z E u e 1 x c X F x E R V N L V E 9 Q L U p V T E l B X F x H U F U g R W 5 n a W 5 l K H B p Z F 8 3 O D c y X 2 x 1 a W R f M H g w M D A w M D A w M F 8 w e D A w M D B B O T k z X 3 B o e X N f M F 9 l b m d f N F 9 l b m d 0 e X B l X 0 N v c H k p X F x V d G l s a X p h d G l v b i B Q Z X J j Z W 5 0 Y W d l L D I z f S Z x d W 9 0 O y w m c X V v d D t T Z W N 0 a W 9 u M S 9 0 a H J l Z S 1 i Y X R o c m 9 v b S 1 w Z X J m b W 9 u L 0 F 1 d G 9 S Z W 1 v d m V k Q 2 9 s d W 1 u c z E u e 1 x c X F x E R V N L V E 9 Q L U p V T E l B X F x H U F U g R W 5 n a W 5 l K H B p Z F 8 3 O D c y X 2 x 1 a W R f M H g w M D A w M D A w M F 8 w e D A w M D B B O T k z X 3 B o e X N f M F 9 l b m d f M 1 9 l b m d 0 e X B l X 0 N v c H k p X F x V d G l s a X p h d G l v b i B Q Z X J j Z W 5 0 Y W d l L D I 0 f S Z x d W 9 0 O y w m c X V v d D t T Z W N 0 a W 9 u M S 9 0 a H J l Z S 1 i Y X R o c m 9 v b S 1 w Z X J m b W 9 u L 0 F 1 d G 9 S Z W 1 v d m V k Q 2 9 s d W 1 u c z E u e 1 x c X F x E R V N L V E 9 Q L U p V T E l B X F x H U F U g R W 5 n a W 5 l K H B p Z F 8 3 O D c y X 2 x 1 a W R f M H g w M D A w M D A w M F 8 w e D A w M D B B O T k z X 3 B o e X N f M F 9 l b m d f M l 9 l b m d 0 e X B l X 1 Z p Z G V v R G V j b 2 R l K V x c V X R p b G l 6 Y X R p b 2 4 g U G V y Y 2 V u d G F n Z S w y N X 0 m c X V v d D s s J n F 1 b 3 Q 7 U 2 V j d G l v b j E v d G h y Z W U t Y m F 0 a H J v b 2 0 t c G V y Z m 1 v b i 9 B d X R v U m V t b 3 Z l Z E N v b H V t b n M x L n t c X F x c R E V T S 1 R P U C 1 K V U x J Q V x c R 1 B V I E V u Z 2 l u Z S h w a W R f N z g 3 M l 9 s d W l k X z B 4 M D A w M D A w M D B f M H g w M D A w Q T k 5 M 1 9 w a H l z X z B f Z W 5 n X z F f Z W 5 n d H l w Z V 9 M Z W d h Y 3 l P d m V y b G F 5 K V x c V X R p b G l 6 Y X R p b 2 4 g U G V y Y 2 V u d G F n Z S w y N n 0 m c X V v d D s s J n F 1 b 3 Q 7 U 2 V j d G l v b j E v d G h y Z W U t Y m F 0 a H J v b 2 0 t c G V y Z m 1 v b i 9 B d X R v U m V t b 3 Z l Z E N v b H V t b n M x L n t c X F x c R E V T S 1 R P U C 1 K V U x J Q V x c R 1 B V I E V u Z 2 l u Z S h w a W R f N z g 3 M l 9 s d W l k X z B 4 M D A w M D A w M D B f M H g w M D A w Q T k 5 M 1 9 w a H l z X z B f Z W 5 n X z B f Z W 5 n d H l w Z V 8 z R C l c X F V 0 a W x p e m F 0 a W 9 u I F B l c m N l b n R h Z 2 U s M j d 9 J n F 1 b 3 Q 7 L C Z x d W 9 0 O 1 N l Y 3 R p b 2 4 x L 3 R o c m V l L W J h d G h y b 2 9 t L X B l c m Z t b 2 4 v Q X V 0 b 1 J l b W 9 2 Z W R D b 2 x 1 b W 5 z M S 5 7 X F x c X E R F U 0 t U T 1 A t S l V M S U F c X E d Q V S B F b m d p b m U o c G l k X z c 4 N j B f b H V p Z F 8 w e D A w M D A w M D A w X z B 4 M D A w M E N E O D d f c G h 5 c 1 8 w X 2 V u Z 1 8 0 X 2 V u Z 3 R 5 c G V f M 0 Q p X F x V d G l s a X p h d G l v b i B Q Z X J j Z W 5 0 Y W d l L D I 4 f S Z x d W 9 0 O y w m c X V v d D t T Z W N 0 a W 9 u M S 9 0 a H J l Z S 1 i Y X R o c m 9 v b S 1 w Z X J m b W 9 u L 0 F 1 d G 9 S Z W 1 v d m V k Q 2 9 s d W 1 u c z E u e 1 x c X F x E R V N L V E 9 Q L U p V T E l B X F x H U F U g R W 5 n a W 5 l K H B p Z F 8 3 O D Y w X 2 x 1 a W R f M H g w M D A w M D A w M F 8 w e D A w M D B D R D g 3 X 3 B o e X N f M F 9 l b m d f M 1 9 l b m d 0 e X B l X z N E K V x c V X R p b G l 6 Y X R p b 2 4 g U G V y Y 2 V u d G F n Z S w y O X 0 m c X V v d D s s J n F 1 b 3 Q 7 U 2 V j d G l v b j E v d G h y Z W U t Y m F 0 a H J v b 2 0 t c G V y Z m 1 v b i 9 B d X R v U m V t b 3 Z l Z E N v b H V t b n M x L n t c X F x c R E V T S 1 R P U C 1 K V U x J Q V x c R 1 B V I E V u Z 2 l u Z S h w a W R f N z g 2 M F 9 s d W l k X z B 4 M D A w M D A w M D B f M H g w M D A w Q 0 Q 4 N 1 9 w a H l z X z B f Z W 5 n X z J f Z W 5 n d H l w Z V 8 z R C l c X F V 0 a W x p e m F 0 a W 9 u I F B l c m N l b n R h Z 2 U s M z B 9 J n F 1 b 3 Q 7 L C Z x d W 9 0 O 1 N l Y 3 R p b 2 4 x L 3 R o c m V l L W J h d G h y b 2 9 t L X B l c m Z t b 2 4 v Q X V 0 b 1 J l b W 9 2 Z W R D b 2 x 1 b W 5 z M S 5 7 X F x c X E R F U 0 t U T 1 A t S l V M S U F c X E d Q V S B F b m d p b m U o c G l k X z c 4 N j B f b H V p Z F 8 w e D A w M D A w M D A w X z B 4 M D A w M E N E O D d f c G h 5 c 1 8 w X 2 V u Z 1 8 x X 2 V u Z 3 R 5 c G V f M 0 Q p X F x V d G l s a X p h d G l v b i B Q Z X J j Z W 5 0 Y W d l L D M x f S Z x d W 9 0 O y w m c X V v d D t T Z W N 0 a W 9 u M S 9 0 a H J l Z S 1 i Y X R o c m 9 v b S 1 w Z X J m b W 9 u L 0 F 1 d G 9 S Z W 1 v d m V k Q 2 9 s d W 1 u c z E u e 1 x c X F x E R V N L V E 9 Q L U p V T E l B X F x H U F U g R W 5 n a W 5 l K H B p Z F 8 3 O D Y w X 2 x 1 a W R f M H g w M D A w M D A w M F 8 w e D A w M D B D R D g 3 X 3 B o e X N f M F 9 l b m d f M F 9 l b m d 0 e X B l X z N E K V x c V X R p b G l 6 Y X R p b 2 4 g U G V y Y 2 V u d G F n Z S w z M n 0 m c X V v d D s s J n F 1 b 3 Q 7 U 2 V j d G l v b j E v d G h y Z W U t Y m F 0 a H J v b 2 0 t c G V y Z m 1 v b i 9 B d X R v U m V t b 3 Z l Z E N v b H V t b n M x L n t c X F x c R E V T S 1 R P U C 1 K V U x J Q V x c R 1 B V I E V u Z 2 l u Z S h w a W R f N z g 2 M F 9 s d W l k X z B 4 M D A w M D A w M D B f M H g w M D A w Q T k 5 M 1 9 w a H l z X z B f Z W 5 n X z h f Z W 5 n d H l w Z V 9 W U i l c X F V 0 a W x p e m F 0 a W 9 u I F B l c m N l b n R h Z 2 U s M z N 9 J n F 1 b 3 Q 7 L C Z x d W 9 0 O 1 N l Y 3 R p b 2 4 x L 3 R o c m V l L W J h d G h y b 2 9 t L X B l c m Z t b 2 4 v Q X V 0 b 1 J l b W 9 2 Z W R D b 2 x 1 b W 5 z M S 5 7 X F x c X E R F U 0 t U T 1 A t S l V M S U F c X E d Q V S B F b m d p b m U o c G l k X z c 4 N j B f b H V p Z F 8 w e D A w M D A w M D A w X z B 4 M D A w M E E 5 O T N f c G h 5 c 1 8 w X 2 V u Z 1 8 3 X 2 V u Z 3 R 5 c G V f V m l k Z W 9 F b m N v Z G U p X F x V d G l s a X p h d G l v b i B Q Z X J j Z W 5 0 Y W d l L D M 0 f S Z x d W 9 0 O y w m c X V v d D t T Z W N 0 a W 9 u M S 9 0 a H J l Z S 1 i Y X R o c m 9 v b S 1 w Z X J m b W 9 u L 0 F 1 d G 9 S Z W 1 v d m V k Q 2 9 s d W 1 u c z E u e 1 x c X F x E R V N L V E 9 Q L U p V T E l B X F x H U F U g R W 5 n a W 5 l K H B p Z F 8 3 O D Y w X 2 x 1 a W R f M H g w M D A w M D A w M F 8 w e D A w M D B B O T k z X 3 B o e X N f M F 9 l b m d f N l 9 l b m d 0 e X B l X 1 N l Y 3 V y a X R 5 K V x c V X R p b G l 6 Y X R p b 2 4 g U G V y Y 2 V u d G F n Z S w z N X 0 m c X V v d D s s J n F 1 b 3 Q 7 U 2 V j d G l v b j E v d G h y Z W U t Y m F 0 a H J v b 2 0 t c G V y Z m 1 v b i 9 B d X R v U m V t b 3 Z l Z E N v b H V t b n M x L n t c X F x c R E V T S 1 R P U C 1 K V U x J Q V x c R 1 B V I E V u Z 2 l u Z S h w a W R f N z g 2 M F 9 s d W l k X z B 4 M D A w M D A w M D B f M H g w M D A w Q T k 5 M 1 9 w a H l z X z B f Z W 5 n X z V f Z W 5 n d H l w Z V 9 D b 3 B 5 K V x c V X R p b G l 6 Y X R p b 2 4 g U G V y Y 2 V u d G F n Z S w z N n 0 m c X V v d D s s J n F 1 b 3 Q 7 U 2 V j d G l v b j E v d G h y Z W U t Y m F 0 a H J v b 2 0 t c G V y Z m 1 v b i 9 B d X R v U m V t b 3 Z l Z E N v b H V t b n M x L n t c X F x c R E V T S 1 R P U C 1 K V U x J Q V x c R 1 B V I E V u Z 2 l u Z S h w a W R f N z g 2 M F 9 s d W l k X z B 4 M D A w M D A w M D B f M H g w M D A w Q T k 5 M 1 9 w a H l z X z B f Z W 5 n X z R f Z W 5 n d H l w Z V 9 D b 3 B 5 K V x c V X R p b G l 6 Y X R p b 2 4 g U G V y Y 2 V u d G F n Z S w z N 3 0 m c X V v d D s s J n F 1 b 3 Q 7 U 2 V j d G l v b j E v d G h y Z W U t Y m F 0 a H J v b 2 0 t c G V y Z m 1 v b i 9 B d X R v U m V t b 3 Z l Z E N v b H V t b n M x L n t c X F x c R E V T S 1 R P U C 1 K V U x J Q V x c R 1 B V I E V u Z 2 l u Z S h w a W R f N z g 2 M F 9 s d W l k X z B 4 M D A w M D A w M D B f M H g w M D A w Q T k 5 M 1 9 w a H l z X z B f Z W 5 n X z N f Z W 5 n d H l w Z V 9 D b 3 B 5 K V x c V X R p b G l 6 Y X R p b 2 4 g U G V y Y 2 V u d G F n Z S w z O H 0 m c X V v d D s s J n F 1 b 3 Q 7 U 2 V j d G l v b j E v d G h y Z W U t Y m F 0 a H J v b 2 0 t c G V y Z m 1 v b i 9 B d X R v U m V t b 3 Z l Z E N v b H V t b n M x L n t c X F x c R E V T S 1 R P U C 1 K V U x J Q V x c R 1 B V I E V u Z 2 l u Z S h w a W R f N z g 2 M F 9 s d W l k X z B 4 M D A w M D A w M D B f M H g w M D A w Q T k 5 M 1 9 w a H l z X z B f Z W 5 n X z J f Z W 5 n d H l w Z V 9 W a W R l b 0 R l Y 2 9 k Z S l c X F V 0 a W x p e m F 0 a W 9 u I F B l c m N l b n R h Z 2 U s M z l 9 J n F 1 b 3 Q 7 L C Z x d W 9 0 O 1 N l Y 3 R p b 2 4 x L 3 R o c m V l L W J h d G h y b 2 9 t L X B l c m Z t b 2 4 v Q X V 0 b 1 J l b W 9 2 Z W R D b 2 x 1 b W 5 z M S 5 7 X F x c X E R F U 0 t U T 1 A t S l V M S U F c X E d Q V S B F b m d p b m U o c G l k X z c 4 N j B f b H V p Z F 8 w e D A w M D A w M D A w X z B 4 M D A w M E E 5 O T N f c G h 5 c 1 8 w X 2 V u Z 1 8 x X 2 V u Z 3 R 5 c G V f T G V n Y W N 5 T 3 Z l c m x h e S l c X F V 0 a W x p e m F 0 a W 9 u I F B l c m N l b n R h Z 2 U s N D B 9 J n F 1 b 3 Q 7 L C Z x d W 9 0 O 1 N l Y 3 R p b 2 4 x L 3 R o c m V l L W J h d G h y b 2 9 t L X B l c m Z t b 2 4 v Q X V 0 b 1 J l b W 9 2 Z W R D b 2 x 1 b W 5 z M S 5 7 X F x c X E R F U 0 t U T 1 A t S l V M S U F c X E d Q V S B F b m d p b m U o c G l k X z c 4 N j B f b H V p Z F 8 w e D A w M D A w M D A w X z B 4 M D A w M E E 5 O T N f c G h 5 c 1 8 w X 2 V u Z 1 8 w X 2 V u Z 3 R 5 c G V f M 0 Q p X F x V d G l s a X p h d G l v b i B Q Z X J j Z W 5 0 Y W d l L D Q x f S Z x d W 9 0 O y w m c X V v d D t T Z W N 0 a W 9 u M S 9 0 a H J l Z S 1 i Y X R o c m 9 v b S 1 w Z X J m b W 9 u L 0 F 1 d G 9 S Z W 1 v d m V k Q 2 9 s d W 1 u c z E u e 1 x c X F x E R V N L V E 9 Q L U p V T E l B X F x H U F U g R W 5 n a W 5 l K H B p Z F 8 3 N D g 0 X 2 x 1 a W R f M H g w M D A w M D A w M F 8 w e D A w M D B B O T k z X 3 B o e X N f M F 9 l b m d f O F 9 l b m d 0 e X B l X 1 Z S K V x c V X R p b G l 6 Y X R p b 2 4 g U G V y Y 2 V u d G F n Z S w 0 M n 0 m c X V v d D s s J n F 1 b 3 Q 7 U 2 V j d G l v b j E v d G h y Z W U t Y m F 0 a H J v b 2 0 t c G V y Z m 1 v b i 9 B d X R v U m V t b 3 Z l Z E N v b H V t b n M x L n t c X F x c R E V T S 1 R P U C 1 K V U x J Q V x c R 1 B V I E V u Z 2 l u Z S h w a W R f N z Q 4 N F 9 s d W l k X z B 4 M D A w M D A w M D B f M H g w M D A w Q T k 5 M 1 9 w a H l z X z B f Z W 5 n X z d f Z W 5 n d H l w Z V 9 W a W R l b 0 V u Y 2 9 k Z S l c X F V 0 a W x p e m F 0 a W 9 u I F B l c m N l b n R h Z 2 U s N D N 9 J n F 1 b 3 Q 7 L C Z x d W 9 0 O 1 N l Y 3 R p b 2 4 x L 3 R o c m V l L W J h d G h y b 2 9 t L X B l c m Z t b 2 4 v Q X V 0 b 1 J l b W 9 2 Z W R D b 2 x 1 b W 5 z M S 5 7 X F x c X E R F U 0 t U T 1 A t S l V M S U F c X E d Q V S B F b m d p b m U o c G l k X z c 0 O D R f b H V p Z F 8 w e D A w M D A w M D A w X z B 4 M D A w M E E 5 O T N f c G h 5 c 1 8 w X 2 V u Z 1 8 2 X 2 V u Z 3 R 5 c G V f U 2 V j d X J p d H k p X F x V d G l s a X p h d G l v b i B Q Z X J j Z W 5 0 Y W d l L D Q 0 f S Z x d W 9 0 O y w m c X V v d D t T Z W N 0 a W 9 u M S 9 0 a H J l Z S 1 i Y X R o c m 9 v b S 1 w Z X J m b W 9 u L 0 F 1 d G 9 S Z W 1 v d m V k Q 2 9 s d W 1 u c z E u e 1 x c X F x E R V N L V E 9 Q L U p V T E l B X F x H U F U g R W 5 n a W 5 l K H B p Z F 8 3 N D g 0 X 2 x 1 a W R f M H g w M D A w M D A w M F 8 w e D A w M D B B O T k z X 3 B o e X N f M F 9 l b m d f N V 9 l b m d 0 e X B l X 0 N v c H k p X F x V d G l s a X p h d G l v b i B Q Z X J j Z W 5 0 Y W d l L D Q 1 f S Z x d W 9 0 O y w m c X V v d D t T Z W N 0 a W 9 u M S 9 0 a H J l Z S 1 i Y X R o c m 9 v b S 1 w Z X J m b W 9 u L 0 F 1 d G 9 S Z W 1 v d m V k Q 2 9 s d W 1 u c z E u e 1 x c X F x E R V N L V E 9 Q L U p V T E l B X F x H U F U g R W 5 n a W 5 l K H B p Z F 8 3 N D g 0 X 2 x 1 a W R f M H g w M D A w M D A w M F 8 w e D A w M D B B O T k z X 3 B o e X N f M F 9 l b m d f N F 9 l b m d 0 e X B l X 0 N v c H k p X F x V d G l s a X p h d G l v b i B Q Z X J j Z W 5 0 Y W d l L D Q 2 f S Z x d W 9 0 O y w m c X V v d D t T Z W N 0 a W 9 u M S 9 0 a H J l Z S 1 i Y X R o c m 9 v b S 1 w Z X J m b W 9 u L 0 F 1 d G 9 S Z W 1 v d m V k Q 2 9 s d W 1 u c z E u e 1 x c X F x E R V N L V E 9 Q L U p V T E l B X F x H U F U g R W 5 n a W 5 l K H B p Z F 8 3 N D g 0 X 2 x 1 a W R f M H g w M D A w M D A w M F 8 w e D A w M D B B O T k z X 3 B o e X N f M F 9 l b m d f M 1 9 l b m d 0 e X B l X 0 N v c H k p X F x V d G l s a X p h d G l v b i B Q Z X J j Z W 5 0 Y W d l L D Q 3 f S Z x d W 9 0 O y w m c X V v d D t T Z W N 0 a W 9 u M S 9 0 a H J l Z S 1 i Y X R o c m 9 v b S 1 w Z X J m b W 9 u L 0 F 1 d G 9 S Z W 1 v d m V k Q 2 9 s d W 1 u c z E u e 1 x c X F x E R V N L V E 9 Q L U p V T E l B X F x H U F U g R W 5 n a W 5 l K H B p Z F 8 3 N D g 0 X 2 x 1 a W R f M H g w M D A w M D A w M F 8 w e D A w M D B B O T k z X 3 B o e X N f M F 9 l b m d f M l 9 l b m d 0 e X B l X 1 Z p Z G V v R G V j b 2 R l K V x c V X R p b G l 6 Y X R p b 2 4 g U G V y Y 2 V u d G F n Z S w 0 O H 0 m c X V v d D s s J n F 1 b 3 Q 7 U 2 V j d G l v b j E v d G h y Z W U t Y m F 0 a H J v b 2 0 t c G V y Z m 1 v b i 9 B d X R v U m V t b 3 Z l Z E N v b H V t b n M x L n t c X F x c R E V T S 1 R P U C 1 K V U x J Q V x c R 1 B V I E V u Z 2 l u Z S h w a W R f N z Q 4 N F 9 s d W l k X z B 4 M D A w M D A w M D B f M H g w M D A w Q T k 5 M 1 9 w a H l z X z B f Z W 5 n X z F f Z W 5 n d H l w Z V 9 M Z W d h Y 3 l P d m V y b G F 5 K V x c V X R p b G l 6 Y X R p b 2 4 g U G V y Y 2 V u d G F n Z S w 0 O X 0 m c X V v d D s s J n F 1 b 3 Q 7 U 2 V j d G l v b j E v d G h y Z W U t Y m F 0 a H J v b 2 0 t c G V y Z m 1 v b i 9 B d X R v U m V t b 3 Z l Z E N v b H V t b n M x L n t c X F x c R E V T S 1 R P U C 1 K V U x J Q V x c R 1 B V I E V u Z 2 l u Z S h w a W R f N z Q 4 N F 9 s d W l k X z B 4 M D A w M D A w M D B f M H g w M D A w Q T k 5 M 1 9 w a H l z X z B f Z W 5 n X z B f Z W 5 n d H l w Z V 8 z R C l c X F V 0 a W x p e m F 0 a W 9 u I F B l c m N l b n R h Z 2 U s N T B 9 J n F 1 b 3 Q 7 L C Z x d W 9 0 O 1 N l Y 3 R p b 2 4 x L 3 R o c m V l L W J h d G h y b 2 9 t L X B l c m Z t b 2 4 v Q X V 0 b 1 J l b W 9 2 Z W R D b 2 x 1 b W 5 z M S 5 7 X F x c X E R F U 0 t U T 1 A t S l V M S U F c X E d Q V S B F b m d p b m U o c G l k X z U 0 O T Z f b H V p Z F 8 w e D A w M D A w M D A w X z B 4 M D A w M E N E O D d f c G h 5 c 1 8 w X 2 V u Z 1 8 0 X 2 V u Z 3 R 5 c G V f M 0 Q p X F x V d G l s a X p h d G l v b i B Q Z X J j Z W 5 0 Y W d l L D U x f S Z x d W 9 0 O y w m c X V v d D t T Z W N 0 a W 9 u M S 9 0 a H J l Z S 1 i Y X R o c m 9 v b S 1 w Z X J m b W 9 u L 0 F 1 d G 9 S Z W 1 v d m V k Q 2 9 s d W 1 u c z E u e 1 x c X F x E R V N L V E 9 Q L U p V T E l B X F x H U F U g R W 5 n a W 5 l K H B p Z F 8 1 N D k 2 X 2 x 1 a W R f M H g w M D A w M D A w M F 8 w e D A w M D B D R D g 3 X 3 B o e X N f M F 9 l b m d f M 1 9 l b m d 0 e X B l X z N E K V x c V X R p b G l 6 Y X R p b 2 4 g U G V y Y 2 V u d G F n Z S w 1 M n 0 m c X V v d D s s J n F 1 b 3 Q 7 U 2 V j d G l v b j E v d G h y Z W U t Y m F 0 a H J v b 2 0 t c G V y Z m 1 v b i 9 B d X R v U m V t b 3 Z l Z E N v b H V t b n M x L n t c X F x c R E V T S 1 R P U C 1 K V U x J Q V x c R 1 B V I E V u Z 2 l u Z S h w a W R f N T Q 5 N l 9 s d W l k X z B 4 M D A w M D A w M D B f M H g w M D A w Q 0 Q 4 N 1 9 w a H l z X z B f Z W 5 n X z J f Z W 5 n d H l w Z V 8 z R C l c X F V 0 a W x p e m F 0 a W 9 u I F B l c m N l b n R h Z 2 U s N T N 9 J n F 1 b 3 Q 7 L C Z x d W 9 0 O 1 N l Y 3 R p b 2 4 x L 3 R o c m V l L W J h d G h y b 2 9 t L X B l c m Z t b 2 4 v Q X V 0 b 1 J l b W 9 2 Z W R D b 2 x 1 b W 5 z M S 5 7 X F x c X E R F U 0 t U T 1 A t S l V M S U F c X E d Q V S B F b m d p b m U o c G l k X z U 0 O T Z f b H V p Z F 8 w e D A w M D A w M D A w X z B 4 M D A w M E N E O D d f c G h 5 c 1 8 w X 2 V u Z 1 8 x X 2 V u Z 3 R 5 c G V f M 0 Q p X F x V d G l s a X p h d G l v b i B Q Z X J j Z W 5 0 Y W d l L D U 0 f S Z x d W 9 0 O y w m c X V v d D t T Z W N 0 a W 9 u M S 9 0 a H J l Z S 1 i Y X R o c m 9 v b S 1 w Z X J m b W 9 u L 0 F 1 d G 9 S Z W 1 v d m V k Q 2 9 s d W 1 u c z E u e 1 x c X F x E R V N L V E 9 Q L U p V T E l B X F x H U F U g R W 5 n a W 5 l K H B p Z F 8 1 N D k 2 X 2 x 1 a W R f M H g w M D A w M D A w M F 8 w e D A w M D B D R D g 3 X 3 B o e X N f M F 9 l b m d f M F 9 l b m d 0 e X B l X z N E K V x c V X R p b G l 6 Y X R p b 2 4 g U G V y Y 2 V u d G F n Z S w 1 N X 0 m c X V v d D s s J n F 1 b 3 Q 7 U 2 V j d G l v b j E v d G h y Z W U t Y m F 0 a H J v b 2 0 t c G V y Z m 1 v b i 9 B d X R v U m V t b 3 Z l Z E N v b H V t b n M x L n t c X F x c R E V T S 1 R P U C 1 K V U x J Q V x c R 1 B V I E V u Z 2 l u Z S h w a W R f N F 9 s d W l k X z B 4 M D A w M D A w M D B f M H g w M D A w Q 0 Q 4 N 1 9 w a H l z X z B f Z W 5 n X z R f Z W 5 n d H l w Z V 8 z R C l c X F V 0 a W x p e m F 0 a W 9 u I F B l c m N l b n R h Z 2 U s N T Z 9 J n F 1 b 3 Q 7 L C Z x d W 9 0 O 1 N l Y 3 R p b 2 4 x L 3 R o c m V l L W J h d G h y b 2 9 t L X B l c m Z t b 2 4 v Q X V 0 b 1 J l b W 9 2 Z W R D b 2 x 1 b W 5 z M S 5 7 X F x c X E R F U 0 t U T 1 A t S l V M S U F c X E d Q V S B F b m d p b m U o c G l k X z R f b H V p Z F 8 w e D A w M D A w M D A w X z B 4 M D A w M E N E O D d f c G h 5 c 1 8 w X 2 V u Z 1 8 z X 2 V u Z 3 R 5 c G V f M 0 Q p X F x V d G l s a X p h d G l v b i B Q Z X J j Z W 5 0 Y W d l L D U 3 f S Z x d W 9 0 O y w m c X V v d D t T Z W N 0 a W 9 u M S 9 0 a H J l Z S 1 i Y X R o c m 9 v b S 1 w Z X J m b W 9 u L 0 F 1 d G 9 S Z W 1 v d m V k Q 2 9 s d W 1 u c z E u e 1 x c X F x E R V N L V E 9 Q L U p V T E l B X F x H U F U g R W 5 n a W 5 l K H B p Z F 8 0 X 2 x 1 a W R f M H g w M D A w M D A w M F 8 w e D A w M D B D R D g 3 X 3 B o e X N f M F 9 l b m d f M l 9 l b m d 0 e X B l X z N E K V x c V X R p b G l 6 Y X R p b 2 4 g U G V y Y 2 V u d G F n Z S w 1 O H 0 m c X V v d D s s J n F 1 b 3 Q 7 U 2 V j d G l v b j E v d G h y Z W U t Y m F 0 a H J v b 2 0 t c G V y Z m 1 v b i 9 B d X R v U m V t b 3 Z l Z E N v b H V t b n M x L n t c X F x c R E V T S 1 R P U C 1 K V U x J Q V x c R 1 B V I E V u Z 2 l u Z S h w a W R f N F 9 s d W l k X z B 4 M D A w M D A w M D B f M H g w M D A w Q 0 Q 4 N 1 9 w a H l z X z B f Z W 5 n X z F f Z W 5 n d H l w Z V 8 z R C l c X F V 0 a W x p e m F 0 a W 9 u I F B l c m N l b n R h Z 2 U s N T l 9 J n F 1 b 3 Q 7 L C Z x d W 9 0 O 1 N l Y 3 R p b 2 4 x L 3 R o c m V l L W J h d G h y b 2 9 t L X B l c m Z t b 2 4 v Q X V 0 b 1 J l b W 9 2 Z W R D b 2 x 1 b W 5 z M S 5 7 X F x c X E R F U 0 t U T 1 A t S l V M S U F c X E d Q V S B F b m d p b m U o c G l k X z R f b H V p Z F 8 w e D A w M D A w M D A w X z B 4 M D A w M E N E O D d f c G h 5 c 1 8 w X 2 V u Z 1 8 w X 2 V u Z 3 R 5 c G V f M 0 Q p X F x V d G l s a X p h d G l v b i B Q Z X J j Z W 5 0 Y W d l L D Y w f S Z x d W 9 0 O y w m c X V v d D t T Z W N 0 a W 9 u M S 9 0 a H J l Z S 1 i Y X R o c m 9 v b S 1 w Z X J m b W 9 u L 0 F 1 d G 9 S Z W 1 v d m V k Q 2 9 s d W 1 u c z E u e 1 x c X F x E R V N L V E 9 Q L U p V T E l B X F x H U F U g R W 5 n a W 5 l K H B p Z F 8 0 X 2 x 1 a W R f M H g w M D A w M D A w M F 8 w e D A w M D B B O T k z X 3 B o e X N f M F 9 l b m d f O F 9 l b m d 0 e X B l X 1 Z S K V x c V X R p b G l 6 Y X R p b 2 4 g U G V y Y 2 V u d G F n Z S w 2 M X 0 m c X V v d D s s J n F 1 b 3 Q 7 U 2 V j d G l v b j E v d G h y Z W U t Y m F 0 a H J v b 2 0 t c G V y Z m 1 v b i 9 B d X R v U m V t b 3 Z l Z E N v b H V t b n M x L n t c X F x c R E V T S 1 R P U C 1 K V U x J Q V x c R 1 B V I E V u Z 2 l u Z S h w a W R f N F 9 s d W l k X z B 4 M D A w M D A w M D B f M H g w M D A w Q T k 5 M 1 9 w a H l z X z B f Z W 5 n X z d f Z W 5 n d H l w Z V 9 W a W R l b 0 V u Y 2 9 k Z S l c X F V 0 a W x p e m F 0 a W 9 u I F B l c m N l b n R h Z 2 U s N j J 9 J n F 1 b 3 Q 7 L C Z x d W 9 0 O 1 N l Y 3 R p b 2 4 x L 3 R o c m V l L W J h d G h y b 2 9 t L X B l c m Z t b 2 4 v Q X V 0 b 1 J l b W 9 2 Z W R D b 2 x 1 b W 5 z M S 5 7 X F x c X E R F U 0 t U T 1 A t S l V M S U F c X E d Q V S B F b m d p b m U o c G l k X z R f b H V p Z F 8 w e D A w M D A w M D A w X z B 4 M D A w M E E 5 O T N f c G h 5 c 1 8 w X 2 V u Z 1 8 2 X 2 V u Z 3 R 5 c G V f U 2 V j d X J p d H k p X F x V d G l s a X p h d G l v b i B Q Z X J j Z W 5 0 Y W d l L D Y z f S Z x d W 9 0 O y w m c X V v d D t T Z W N 0 a W 9 u M S 9 0 a H J l Z S 1 i Y X R o c m 9 v b S 1 w Z X J m b W 9 u L 0 F 1 d G 9 S Z W 1 v d m V k Q 2 9 s d W 1 u c z E u e 1 x c X F x E R V N L V E 9 Q L U p V T E l B X F x H U F U g R W 5 n a W 5 l K H B p Z F 8 0 X 2 x 1 a W R f M H g w M D A w M D A w M F 8 w e D A w M D B B O T k z X 3 B o e X N f M F 9 l b m d f N V 9 l b m d 0 e X B l X 0 N v c H k p X F x V d G l s a X p h d G l v b i B Q Z X J j Z W 5 0 Y W d l L D Y 0 f S Z x d W 9 0 O y w m c X V v d D t T Z W N 0 a W 9 u M S 9 0 a H J l Z S 1 i Y X R o c m 9 v b S 1 w Z X J m b W 9 u L 0 F 1 d G 9 S Z W 1 v d m V k Q 2 9 s d W 1 u c z E u e 1 x c X F x E R V N L V E 9 Q L U p V T E l B X F x H U F U g R W 5 n a W 5 l K H B p Z F 8 0 X 2 x 1 a W R f M H g w M D A w M D A w M F 8 w e D A w M D B B O T k z X 3 B o e X N f M F 9 l b m d f N F 9 l b m d 0 e X B l X 0 N v c H k p X F x V d G l s a X p h d G l v b i B Q Z X J j Z W 5 0 Y W d l L D Y 1 f S Z x d W 9 0 O y w m c X V v d D t T Z W N 0 a W 9 u M S 9 0 a H J l Z S 1 i Y X R o c m 9 v b S 1 w Z X J m b W 9 u L 0 F 1 d G 9 S Z W 1 v d m V k Q 2 9 s d W 1 u c z E u e 1 x c X F x E R V N L V E 9 Q L U p V T E l B X F x H U F U g R W 5 n a W 5 l K H B p Z F 8 0 X 2 x 1 a W R f M H g w M D A w M D A w M F 8 w e D A w M D B B O T k z X 3 B o e X N f M F 9 l b m d f M 1 9 l b m d 0 e X B l X 0 N v c H k p X F x V d G l s a X p h d G l v b i B Q Z X J j Z W 5 0 Y W d l L D Y 2 f S Z x d W 9 0 O y w m c X V v d D t T Z W N 0 a W 9 u M S 9 0 a H J l Z S 1 i Y X R o c m 9 v b S 1 w Z X J m b W 9 u L 0 F 1 d G 9 S Z W 1 v d m V k Q 2 9 s d W 1 u c z E u e 1 x c X F x E R V N L V E 9 Q L U p V T E l B X F x H U F U g R W 5 n a W 5 l K H B p Z F 8 0 X 2 x 1 a W R f M H g w M D A w M D A w M F 8 w e D A w M D B B O T k z X 3 B o e X N f M F 9 l b m d f M l 9 l b m d 0 e X B l X 1 Z p Z G V v R G V j b 2 R l K V x c V X R p b G l 6 Y X R p b 2 4 g U G V y Y 2 V u d G F n Z S w 2 N 3 0 m c X V v d D s s J n F 1 b 3 Q 7 U 2 V j d G l v b j E v d G h y Z W U t Y m F 0 a H J v b 2 0 t c G V y Z m 1 v b i 9 B d X R v U m V t b 3 Z l Z E N v b H V t b n M x L n t c X F x c R E V T S 1 R P U C 1 K V U x J Q V x c R 1 B V I E V u Z 2 l u Z S h w a W R f N F 9 s d W l k X z B 4 M D A w M D A w M D B f M H g w M D A w Q T k 5 M 1 9 w a H l z X z B f Z W 5 n X z F f Z W 5 n d H l w Z V 9 M Z W d h Y 3 l P d m V y b G F 5 K V x c V X R p b G l 6 Y X R p b 2 4 g U G V y Y 2 V u d G F n Z S w 2 O H 0 m c X V v d D s s J n F 1 b 3 Q 7 U 2 V j d G l v b j E v d G h y Z W U t Y m F 0 a H J v b 2 0 t c G V y Z m 1 v b i 9 B d X R v U m V t b 3 Z l Z E N v b H V t b n M x L n t c X F x c R E V T S 1 R P U C 1 K V U x J Q V x c R 1 B V I E V u Z 2 l u Z S h w a W R f N F 9 s d W l k X z B 4 M D A w M D A w M D B f M H g w M D A w Q T k 5 M 1 9 w a H l z X z B f Z W 5 n X z B f Z W 5 n d H l w Z V 8 z R C l c X F V 0 a W x p e m F 0 a W 9 u I F B l c m N l b n R h Z 2 U s N j l 9 J n F 1 b 3 Q 7 L C Z x d W 9 0 O 1 N l Y 3 R p b 2 4 x L 3 R o c m V l L W J h d G h y b 2 9 t L X B l c m Z t b 2 4 v Q X V 0 b 1 J l b W 9 2 Z W R D b 2 x 1 b W 5 z M S 5 7 X F x c X E R F U 0 t U T 1 A t S l V M S U F c X E d Q V S B F b m d p b m U o c G l k X z Q 5 M D R f b H V p Z F 8 w e D A w M D A w M D A w X z B 4 M D A w M E N E O D d f c G h 5 c 1 8 w X 2 V u Z 1 8 0 X 2 V u Z 3 R 5 c G V f M 0 Q p X F x V d G l s a X p h d G l v b i B Q Z X J j Z W 5 0 Y W d l L D c w f S Z x d W 9 0 O y w m c X V v d D t T Z W N 0 a W 9 u M S 9 0 a H J l Z S 1 i Y X R o c m 9 v b S 1 w Z X J m b W 9 u L 0 F 1 d G 9 S Z W 1 v d m V k Q 2 9 s d W 1 u c z E u e 1 x c X F x E R V N L V E 9 Q L U p V T E l B X F x H U F U g R W 5 n a W 5 l K H B p Z F 8 0 O T A 0 X 2 x 1 a W R f M H g w M D A w M D A w M F 8 w e D A w M D B D R D g 3 X 3 B o e X N f M F 9 l b m d f M 1 9 l b m d 0 e X B l X z N E K V x c V X R p b G l 6 Y X R p b 2 4 g U G V y Y 2 V u d G F n Z S w 3 M X 0 m c X V v d D s s J n F 1 b 3 Q 7 U 2 V j d G l v b j E v d G h y Z W U t Y m F 0 a H J v b 2 0 t c G V y Z m 1 v b i 9 B d X R v U m V t b 3 Z l Z E N v b H V t b n M x L n t c X F x c R E V T S 1 R P U C 1 K V U x J Q V x c R 1 B V I E V u Z 2 l u Z S h w a W R f N D k w N F 9 s d W l k X z B 4 M D A w M D A w M D B f M H g w M D A w Q 0 Q 4 N 1 9 w a H l z X z B f Z W 5 n X z J f Z W 5 n d H l w Z V 8 z R C l c X F V 0 a W x p e m F 0 a W 9 u I F B l c m N l b n R h Z 2 U s N z J 9 J n F 1 b 3 Q 7 L C Z x d W 9 0 O 1 N l Y 3 R p b 2 4 x L 3 R o c m V l L W J h d G h y b 2 9 t L X B l c m Z t b 2 4 v Q X V 0 b 1 J l b W 9 2 Z W R D b 2 x 1 b W 5 z M S 5 7 X F x c X E R F U 0 t U T 1 A t S l V M S U F c X E d Q V S B F b m d p b m U o c G l k X z Q 5 M D R f b H V p Z F 8 w e D A w M D A w M D A w X z B 4 M D A w M E N E O D d f c G h 5 c 1 8 w X 2 V u Z 1 8 x X 2 V u Z 3 R 5 c G V f M 0 Q p X F x V d G l s a X p h d G l v b i B Q Z X J j Z W 5 0 Y W d l L D c z f S Z x d W 9 0 O y w m c X V v d D t T Z W N 0 a W 9 u M S 9 0 a H J l Z S 1 i Y X R o c m 9 v b S 1 w Z X J m b W 9 u L 0 F 1 d G 9 S Z W 1 v d m V k Q 2 9 s d W 1 u c z E u e 1 x c X F x E R V N L V E 9 Q L U p V T E l B X F x H U F U g R W 5 n a W 5 l K H B p Z F 8 0 O T A 0 X 2 x 1 a W R f M H g w M D A w M D A w M F 8 w e D A w M D B D R D g 3 X 3 B o e X N f M F 9 l b m d f M F 9 l b m d 0 e X B l X z N E K V x c V X R p b G l 6 Y X R p b 2 4 g U G V y Y 2 V u d G F n Z S w 3 N H 0 m c X V v d D s s J n F 1 b 3 Q 7 U 2 V j d G l v b j E v d G h y Z W U t Y m F 0 a H J v b 2 0 t c G V y Z m 1 v b i 9 B d X R v U m V t b 3 Z l Z E N v b H V t b n M x L n t c X F x c R E V T S 1 R P U C 1 K V U x J Q V x c R 1 B V I E V u Z 2 l u Z S h w a W R f N D k w N F 9 s d W l k X z B 4 M D A w M D A w M D B f M H g w M D A w Q T k 5 M 1 9 w a H l z X z B f Z W 5 n X z h f Z W 5 n d H l w Z V 9 W U i l c X F V 0 a W x p e m F 0 a W 9 u I F B l c m N l b n R h Z 2 U s N z V 9 J n F 1 b 3 Q 7 L C Z x d W 9 0 O 1 N l Y 3 R p b 2 4 x L 3 R o c m V l L W J h d G h y b 2 9 t L X B l c m Z t b 2 4 v Q X V 0 b 1 J l b W 9 2 Z W R D b 2 x 1 b W 5 z M S 5 7 X F x c X E R F U 0 t U T 1 A t S l V M S U F c X E d Q V S B F b m d p b m U o c G l k X z Q 5 M D R f b H V p Z F 8 w e D A w M D A w M D A w X z B 4 M D A w M E E 5 O T N f c G h 5 c 1 8 w X 2 V u Z 1 8 3 X 2 V u Z 3 R 5 c G V f V m l k Z W 9 F b m N v Z G U p X F x V d G l s a X p h d G l v b i B Q Z X J j Z W 5 0 Y W d l L D c 2 f S Z x d W 9 0 O y w m c X V v d D t T Z W N 0 a W 9 u M S 9 0 a H J l Z S 1 i Y X R o c m 9 v b S 1 w Z X J m b W 9 u L 0 F 1 d G 9 S Z W 1 v d m V k Q 2 9 s d W 1 u c z E u e 1 x c X F x E R V N L V E 9 Q L U p V T E l B X F x H U F U g R W 5 n a W 5 l K H B p Z F 8 0 O T A 0 X 2 x 1 a W R f M H g w M D A w M D A w M F 8 w e D A w M D B B O T k z X 3 B o e X N f M F 9 l b m d f N l 9 l b m d 0 e X B l X 1 N l Y 3 V y a X R 5 K V x c V X R p b G l 6 Y X R p b 2 4 g U G V y Y 2 V u d G F n Z S w 3 N 3 0 m c X V v d D s s J n F 1 b 3 Q 7 U 2 V j d G l v b j E v d G h y Z W U t Y m F 0 a H J v b 2 0 t c G V y Z m 1 v b i 9 B d X R v U m V t b 3 Z l Z E N v b H V t b n M x L n t c X F x c R E V T S 1 R P U C 1 K V U x J Q V x c R 1 B V I E V u Z 2 l u Z S h w a W R f N D k w N F 9 s d W l k X z B 4 M D A w M D A w M D B f M H g w M D A w Q T k 5 M 1 9 w a H l z X z B f Z W 5 n X z V f Z W 5 n d H l w Z V 9 D b 3 B 5 K V x c V X R p b G l 6 Y X R p b 2 4 g U G V y Y 2 V u d G F n Z S w 3 O H 0 m c X V v d D s s J n F 1 b 3 Q 7 U 2 V j d G l v b j E v d G h y Z W U t Y m F 0 a H J v b 2 0 t c G V y Z m 1 v b i 9 B d X R v U m V t b 3 Z l Z E N v b H V t b n M x L n t c X F x c R E V T S 1 R P U C 1 K V U x J Q V x c R 1 B V I E V u Z 2 l u Z S h w a W R f N D k w N F 9 s d W l k X z B 4 M D A w M D A w M D B f M H g w M D A w Q T k 5 M 1 9 w a H l z X z B f Z W 5 n X z R f Z W 5 n d H l w Z V 9 D b 3 B 5 K V x c V X R p b G l 6 Y X R p b 2 4 g U G V y Y 2 V u d G F n Z S w 3 O X 0 m c X V v d D s s J n F 1 b 3 Q 7 U 2 V j d G l v b j E v d G h y Z W U t Y m F 0 a H J v b 2 0 t c G V y Z m 1 v b i 9 B d X R v U m V t b 3 Z l Z E N v b H V t b n M x L n t c X F x c R E V T S 1 R P U C 1 K V U x J Q V x c R 1 B V I E V u Z 2 l u Z S h w a W R f N D k w N F 9 s d W l k X z B 4 M D A w M D A w M D B f M H g w M D A w Q T k 5 M 1 9 w a H l z X z B f Z W 5 n X z N f Z W 5 n d H l w Z V 9 D b 3 B 5 K V x c V X R p b G l 6 Y X R p b 2 4 g U G V y Y 2 V u d G F n Z S w 4 M H 0 m c X V v d D s s J n F 1 b 3 Q 7 U 2 V j d G l v b j E v d G h y Z W U t Y m F 0 a H J v b 2 0 t c G V y Z m 1 v b i 9 B d X R v U m V t b 3 Z l Z E N v b H V t b n M x L n t c X F x c R E V T S 1 R P U C 1 K V U x J Q V x c R 1 B V I E V u Z 2 l u Z S h w a W R f N D k w N F 9 s d W l k X z B 4 M D A w M D A w M D B f M H g w M D A w Q T k 5 M 1 9 w a H l z X z B f Z W 5 n X z J f Z W 5 n d H l w Z V 9 W a W R l b 0 R l Y 2 9 k Z S l c X F V 0 a W x p e m F 0 a W 9 u I F B l c m N l b n R h Z 2 U s O D F 9 J n F 1 b 3 Q 7 L C Z x d W 9 0 O 1 N l Y 3 R p b 2 4 x L 3 R o c m V l L W J h d G h y b 2 9 t L X B l c m Z t b 2 4 v Q X V 0 b 1 J l b W 9 2 Z W R D b 2 x 1 b W 5 z M S 5 7 X F x c X E R F U 0 t U T 1 A t S l V M S U F c X E d Q V S B F b m d p b m U o c G l k X z Q 5 M D R f b H V p Z F 8 w e D A w M D A w M D A w X z B 4 M D A w M E E 5 O T N f c G h 5 c 1 8 w X 2 V u Z 1 8 x X 2 V u Z 3 R 5 c G V f T G V n Y W N 5 T 3 Z l c m x h e S l c X F V 0 a W x p e m F 0 a W 9 u I F B l c m N l b n R h Z 2 U s O D J 9 J n F 1 b 3 Q 7 L C Z x d W 9 0 O 1 N l Y 3 R p b 2 4 x L 3 R o c m V l L W J h d G h y b 2 9 t L X B l c m Z t b 2 4 v Q X V 0 b 1 J l b W 9 2 Z W R D b 2 x 1 b W 5 z M S 5 7 X F x c X E R F U 0 t U T 1 A t S l V M S U F c X E d Q V S B F b m d p b m U o c G l k X z Q 5 M D R f b H V p Z F 8 w e D A w M D A w M D A w X z B 4 M D A w M E E 5 O T N f c G h 5 c 1 8 w X 2 V u Z 1 8 w X 2 V u Z 3 R 5 c G V f M 0 Q p X F x V d G l s a X p h d G l v b i B Q Z X J j Z W 5 0 Y W d l L D g z f S Z x d W 9 0 O y w m c X V v d D t T Z W N 0 a W 9 u M S 9 0 a H J l Z S 1 i Y X R o c m 9 v b S 1 w Z X J m b W 9 u L 0 F 1 d G 9 S Z W 1 v d m V k Q 2 9 s d W 1 u c z E u e 1 x c X F x E R V N L V E 9 Q L U p V T E l B X F x H U F U g R W 5 n a W 5 l K H B p Z F 8 x O T Q w O F 9 s d W l k X z B 4 M D A w M D A w M D B f M H g w M D A w Q 0 Q 4 N 1 9 w a H l z X z B f Z W 5 n X z R f Z W 5 n d H l w Z V 8 z R C l c X F V 0 a W x p e m F 0 a W 9 u I F B l c m N l b n R h Z 2 U s O D R 9 J n F 1 b 3 Q 7 L C Z x d W 9 0 O 1 N l Y 3 R p b 2 4 x L 3 R o c m V l L W J h d G h y b 2 9 t L X B l c m Z t b 2 4 v Q X V 0 b 1 J l b W 9 2 Z W R D b 2 x 1 b W 5 z M S 5 7 X F x c X E R F U 0 t U T 1 A t S l V M S U F c X E d Q V S B F b m d p b m U o c G l k X z E 5 N D A 4 X 2 x 1 a W R f M H g w M D A w M D A w M F 8 w e D A w M D B D R D g 3 X 3 B o e X N f M F 9 l b m d f M 1 9 l b m d 0 e X B l X z N E K V x c V X R p b G l 6 Y X R p b 2 4 g U G V y Y 2 V u d G F n Z S w 4 N X 0 m c X V v d D s s J n F 1 b 3 Q 7 U 2 V j d G l v b j E v d G h y Z W U t Y m F 0 a H J v b 2 0 t c G V y Z m 1 v b i 9 B d X R v U m V t b 3 Z l Z E N v b H V t b n M x L n t c X F x c R E V T S 1 R P U C 1 K V U x J Q V x c R 1 B V I E V u Z 2 l u Z S h w a W R f M T k 0 M D h f b H V p Z F 8 w e D A w M D A w M D A w X z B 4 M D A w M E N E O D d f c G h 5 c 1 8 w X 2 V u Z 1 8 y X 2 V u Z 3 R 5 c G V f M 0 Q p X F x V d G l s a X p h d G l v b i B Q Z X J j Z W 5 0 Y W d l L D g 2 f S Z x d W 9 0 O y w m c X V v d D t T Z W N 0 a W 9 u M S 9 0 a H J l Z S 1 i Y X R o c m 9 v b S 1 w Z X J m b W 9 u L 0 F 1 d G 9 S Z W 1 v d m V k Q 2 9 s d W 1 u c z E u e 1 x c X F x E R V N L V E 9 Q L U p V T E l B X F x H U F U g R W 5 n a W 5 l K H B p Z F 8 x O T Q w O F 9 s d W l k X z B 4 M D A w M D A w M D B f M H g w M D A w Q 0 Q 4 N 1 9 w a H l z X z B f Z W 5 n X z F f Z W 5 n d H l w Z V 8 z R C l c X F V 0 a W x p e m F 0 a W 9 u I F B l c m N l b n R h Z 2 U s O D d 9 J n F 1 b 3 Q 7 L C Z x d W 9 0 O 1 N l Y 3 R p b 2 4 x L 3 R o c m V l L W J h d G h y b 2 9 t L X B l c m Z t b 2 4 v Q X V 0 b 1 J l b W 9 2 Z W R D b 2 x 1 b W 5 z M S 5 7 X F x c X E R F U 0 t U T 1 A t S l V M S U F c X E d Q V S B F b m d p b m U o c G l k X z E 5 N D A 4 X 2 x 1 a W R f M H g w M D A w M D A w M F 8 w e D A w M D B D R D g 3 X 3 B o e X N f M F 9 l b m d f M F 9 l b m d 0 e X B l X z N E K V x c V X R p b G l 6 Y X R p b 2 4 g U G V y Y 2 V u d G F n Z S w 4 O H 0 m c X V v d D s s J n F 1 b 3 Q 7 U 2 V j d G l v b j E v d G h y Z W U t Y m F 0 a H J v b 2 0 t c G V y Z m 1 v b i 9 B d X R v U m V t b 3 Z l Z E N v b H V t b n M x L n t c X F x c R E V T S 1 R P U C 1 K V U x J Q V x c R 1 B V I E V u Z 2 l u Z S h w a W R f M T g 5 N j h f b H V p Z F 8 w e D A w M D A w M D A w X z B 4 M D A w M E E 5 O T N f c G h 5 c 1 8 w X 2 V u Z 1 8 4 X 2 V u Z 3 R 5 c G V f V l I p X F x V d G l s a X p h d G l v b i B Q Z X J j Z W 5 0 Y W d l L D g 5 f S Z x d W 9 0 O y w m c X V v d D t T Z W N 0 a W 9 u M S 9 0 a H J l Z S 1 i Y X R o c m 9 v b S 1 w Z X J m b W 9 u L 0 F 1 d G 9 S Z W 1 v d m V k Q 2 9 s d W 1 u c z E u e 1 x c X F x E R V N L V E 9 Q L U p V T E l B X F x H U F U g R W 5 n a W 5 l K H B p Z F 8 x O D k 2 O F 9 s d W l k X z B 4 M D A w M D A w M D B f M H g w M D A w Q T k 5 M 1 9 w a H l z X z B f Z W 5 n X z d f Z W 5 n d H l w Z V 9 W a W R l b 0 V u Y 2 9 k Z S l c X F V 0 a W x p e m F 0 a W 9 u I F B l c m N l b n R h Z 2 U s O T B 9 J n F 1 b 3 Q 7 L C Z x d W 9 0 O 1 N l Y 3 R p b 2 4 x L 3 R o c m V l L W J h d G h y b 2 9 t L X B l c m Z t b 2 4 v Q X V 0 b 1 J l b W 9 2 Z W R D b 2 x 1 b W 5 z M S 5 7 X F x c X E R F U 0 t U T 1 A t S l V M S U F c X E d Q V S B F b m d p b m U o c G l k X z E 4 O T Y 4 X 2 x 1 a W R f M H g w M D A w M D A w M F 8 w e D A w M D B B O T k z X 3 B o e X N f M F 9 l b m d f N l 9 l b m d 0 e X B l X 1 N l Y 3 V y a X R 5 K V x c V X R p b G l 6 Y X R p b 2 4 g U G V y Y 2 V u d G F n Z S w 5 M X 0 m c X V v d D s s J n F 1 b 3 Q 7 U 2 V j d G l v b j E v d G h y Z W U t Y m F 0 a H J v b 2 0 t c G V y Z m 1 v b i 9 B d X R v U m V t b 3 Z l Z E N v b H V t b n M x L n t c X F x c R E V T S 1 R P U C 1 K V U x J Q V x c R 1 B V I E V u Z 2 l u Z S h w a W R f M T g 5 N j h f b H V p Z F 8 w e D A w M D A w M D A w X z B 4 M D A w M E E 5 O T N f c G h 5 c 1 8 w X 2 V u Z 1 8 1 X 2 V u Z 3 R 5 c G V f Q 2 9 w e S l c X F V 0 a W x p e m F 0 a W 9 u I F B l c m N l b n R h Z 2 U s O T J 9 J n F 1 b 3 Q 7 L C Z x d W 9 0 O 1 N l Y 3 R p b 2 4 x L 3 R o c m V l L W J h d G h y b 2 9 t L X B l c m Z t b 2 4 v Q X V 0 b 1 J l b W 9 2 Z W R D b 2 x 1 b W 5 z M S 5 7 X F x c X E R F U 0 t U T 1 A t S l V M S U F c X E d Q V S B F b m d p b m U o c G l k X z E 4 O T Y 4 X 2 x 1 a W R f M H g w M D A w M D A w M F 8 w e D A w M D B B O T k z X 3 B o e X N f M F 9 l b m d f N F 9 l b m d 0 e X B l X 0 N v c H k p X F x V d G l s a X p h d G l v b i B Q Z X J j Z W 5 0 Y W d l L D k z f S Z x d W 9 0 O y w m c X V v d D t T Z W N 0 a W 9 u M S 9 0 a H J l Z S 1 i Y X R o c m 9 v b S 1 w Z X J m b W 9 u L 0 F 1 d G 9 S Z W 1 v d m V k Q 2 9 s d W 1 u c z E u e 1 x c X F x E R V N L V E 9 Q L U p V T E l B X F x H U F U g R W 5 n a W 5 l K H B p Z F 8 x O D k 2 O F 9 s d W l k X z B 4 M D A w M D A w M D B f M H g w M D A w Q T k 5 M 1 9 w a H l z X z B f Z W 5 n X z N f Z W 5 n d H l w Z V 9 D b 3 B 5 K V x c V X R p b G l 6 Y X R p b 2 4 g U G V y Y 2 V u d G F n Z S w 5 N H 0 m c X V v d D s s J n F 1 b 3 Q 7 U 2 V j d G l v b j E v d G h y Z W U t Y m F 0 a H J v b 2 0 t c G V y Z m 1 v b i 9 B d X R v U m V t b 3 Z l Z E N v b H V t b n M x L n t c X F x c R E V T S 1 R P U C 1 K V U x J Q V x c R 1 B V I E V u Z 2 l u Z S h w a W R f M T g 5 N j h f b H V p Z F 8 w e D A w M D A w M D A w X z B 4 M D A w M E E 5 O T N f c G h 5 c 1 8 w X 2 V u Z 1 8 y X 2 V u Z 3 R 5 c G V f V m l k Z W 9 E Z W N v Z G U p X F x V d G l s a X p h d G l v b i B Q Z X J j Z W 5 0 Y W d l L D k 1 f S Z x d W 9 0 O y w m c X V v d D t T Z W N 0 a W 9 u M S 9 0 a H J l Z S 1 i Y X R o c m 9 v b S 1 w Z X J m b W 9 u L 0 F 1 d G 9 S Z W 1 v d m V k Q 2 9 s d W 1 u c z E u e 1 x c X F x E R V N L V E 9 Q L U p V T E l B X F x H U F U g R W 5 n a W 5 l K H B p Z F 8 x O D k 2 O F 9 s d W l k X z B 4 M D A w M D A w M D B f M H g w M D A w Q T k 5 M 1 9 w a H l z X z B f Z W 5 n X z F f Z W 5 n d H l w Z V 9 M Z W d h Y 3 l P d m V y b G F 5 K V x c V X R p b G l 6 Y X R p b 2 4 g U G V y Y 2 V u d G F n Z S w 5 N n 0 m c X V v d D s s J n F 1 b 3 Q 7 U 2 V j d G l v b j E v d G h y Z W U t Y m F 0 a H J v b 2 0 t c G V y Z m 1 v b i 9 B d X R v U m V t b 3 Z l Z E N v b H V t b n M x L n t c X F x c R E V T S 1 R P U C 1 K V U x J Q V x c R 1 B V I E V u Z 2 l u Z S h w a W R f M T g 5 N j h f b H V p Z F 8 w e D A w M D A w M D A w X z B 4 M D A w M E E 5 O T N f c G h 5 c 1 8 w X 2 V u Z 1 8 w X 2 V u Z 3 R 5 c G V f M 0 Q p X F x V d G l s a X p h d G l v b i B Q Z X J j Z W 5 0 Y W d l L D k 3 f S Z x d W 9 0 O y w m c X V v d D t T Z W N 0 a W 9 u M S 9 0 a H J l Z S 1 i Y X R o c m 9 v b S 1 w Z X J m b W 9 u L 0 F 1 d G 9 S Z W 1 v d m V k Q 2 9 s d W 1 u c z E u e 1 x c X F x E R V N L V E 9 Q L U p V T E l B X F x H U F U g R W 5 n a W 5 l K H B p Z F 8 x O D Q 1 M l 9 s d W l k X z B 4 M D A w M D A w M D B f M H g w M D A w Q T k 5 M 1 9 w a H l z X z B f Z W 5 n X z h f Z W 5 n d H l w Z V 9 W U i l c X F V 0 a W x p e m F 0 a W 9 u I F B l c m N l b n R h Z 2 U s O T h 9 J n F 1 b 3 Q 7 L C Z x d W 9 0 O 1 N l Y 3 R p b 2 4 x L 3 R o c m V l L W J h d G h y b 2 9 t L X B l c m Z t b 2 4 v Q X V 0 b 1 J l b W 9 2 Z W R D b 2 x 1 b W 5 z M S 5 7 X F x c X E R F U 0 t U T 1 A t S l V M S U F c X E d Q V S B F b m d p b m U o c G l k X z E 4 N D U y X 2 x 1 a W R f M H g w M D A w M D A w M F 8 w e D A w M D B B O T k z X 3 B o e X N f M F 9 l b m d f N 1 9 l b m d 0 e X B l X 1 Z p Z G V v R W 5 j b 2 R l K V x c V X R p b G l 6 Y X R p b 2 4 g U G V y Y 2 V u d G F n Z S w 5 O X 0 m c X V v d D s s J n F 1 b 3 Q 7 U 2 V j d G l v b j E v d G h y Z W U t Y m F 0 a H J v b 2 0 t c G V y Z m 1 v b i 9 B d X R v U m V t b 3 Z l Z E N v b H V t b n M x L n t c X F x c R E V T S 1 R P U C 1 K V U x J Q V x c R 1 B V I E V u Z 2 l u Z S h w a W R f M T g 0 N T J f b H V p Z F 8 w e D A w M D A w M D A w X z B 4 M D A w M E E 5 O T N f c G h 5 c 1 8 w X 2 V u Z 1 8 2 X 2 V u Z 3 R 5 c G V f U 2 V j d X J p d H k p X F x V d G l s a X p h d G l v b i B Q Z X J j Z W 5 0 Y W d l L D E w M H 0 m c X V v d D s s J n F 1 b 3 Q 7 U 2 V j d G l v b j E v d G h y Z W U t Y m F 0 a H J v b 2 0 t c G V y Z m 1 v b i 9 B d X R v U m V t b 3 Z l Z E N v b H V t b n M x L n t c X F x c R E V T S 1 R P U C 1 K V U x J Q V x c R 1 B V I E V u Z 2 l u Z S h w a W R f M T g 0 N T J f b H V p Z F 8 w e D A w M D A w M D A w X z B 4 M D A w M E E 5 O T N f c G h 5 c 1 8 w X 2 V u Z 1 8 1 X 2 V u Z 3 R 5 c G V f Q 2 9 w e S l c X F V 0 a W x p e m F 0 a W 9 u I F B l c m N l b n R h Z 2 U s M T A x f S Z x d W 9 0 O y w m c X V v d D t T Z W N 0 a W 9 u M S 9 0 a H J l Z S 1 i Y X R o c m 9 v b S 1 w Z X J m b W 9 u L 0 F 1 d G 9 S Z W 1 v d m V k Q 2 9 s d W 1 u c z E u e 1 x c X F x E R V N L V E 9 Q L U p V T E l B X F x H U F U g R W 5 n a W 5 l K H B p Z F 8 x O D Q 1 M l 9 s d W l k X z B 4 M D A w M D A w M D B f M H g w M D A w Q T k 5 M 1 9 w a H l z X z B f Z W 5 n X z R f Z W 5 n d H l w Z V 9 D b 3 B 5 K V x c V X R p b G l 6 Y X R p b 2 4 g U G V y Y 2 V u d G F n Z S w x M D J 9 J n F 1 b 3 Q 7 L C Z x d W 9 0 O 1 N l Y 3 R p b 2 4 x L 3 R o c m V l L W J h d G h y b 2 9 t L X B l c m Z t b 2 4 v Q X V 0 b 1 J l b W 9 2 Z W R D b 2 x 1 b W 5 z M S 5 7 X F x c X E R F U 0 t U T 1 A t S l V M S U F c X E d Q V S B F b m d p b m U o c G l k X z E 4 N D U y X 2 x 1 a W R f M H g w M D A w M D A w M F 8 w e D A w M D B B O T k z X 3 B o e X N f M F 9 l b m d f M 1 9 l b m d 0 e X B l X 0 N v c H k p X F x V d G l s a X p h d G l v b i B Q Z X J j Z W 5 0 Y W d l L D E w M 3 0 m c X V v d D s s J n F 1 b 3 Q 7 U 2 V j d G l v b j E v d G h y Z W U t Y m F 0 a H J v b 2 0 t c G V y Z m 1 v b i 9 B d X R v U m V t b 3 Z l Z E N v b H V t b n M x L n t c X F x c R E V T S 1 R P U C 1 K V U x J Q V x c R 1 B V I E V u Z 2 l u Z S h w a W R f M T g 0 N T J f b H V p Z F 8 w e D A w M D A w M D A w X z B 4 M D A w M E E 5 O T N f c G h 5 c 1 8 w X 2 V u Z 1 8 y X 2 V u Z 3 R 5 c G V f V m l k Z W 9 E Z W N v Z G U p X F x V d G l s a X p h d G l v b i B Q Z X J j Z W 5 0 Y W d l L D E w N H 0 m c X V v d D s s J n F 1 b 3 Q 7 U 2 V j d G l v b j E v d G h y Z W U t Y m F 0 a H J v b 2 0 t c G V y Z m 1 v b i 9 B d X R v U m V t b 3 Z l Z E N v b H V t b n M x L n t c X F x c R E V T S 1 R P U C 1 K V U x J Q V x c R 1 B V I E V u Z 2 l u Z S h w a W R f M T g 0 N T J f b H V p Z F 8 w e D A w M D A w M D A w X z B 4 M D A w M E E 5 O T N f c G h 5 c 1 8 w X 2 V u Z 1 8 x X 2 V u Z 3 R 5 c G V f T G V n Y W N 5 T 3 Z l c m x h e S l c X F V 0 a W x p e m F 0 a W 9 u I F B l c m N l b n R h Z 2 U s M T A 1 f S Z x d W 9 0 O y w m c X V v d D t T Z W N 0 a W 9 u M S 9 0 a H J l Z S 1 i Y X R o c m 9 v b S 1 w Z X J m b W 9 u L 0 F 1 d G 9 S Z W 1 v d m V k Q 2 9 s d W 1 u c z E u e 1 x c X F x E R V N L V E 9 Q L U p V T E l B X F x H U F U g R W 5 n a W 5 l K H B p Z F 8 x O D Q 1 M l 9 s d W l k X z B 4 M D A w M D A w M D B f M H g w M D A w Q T k 5 M 1 9 w a H l z X z B f Z W 5 n X z B f Z W 5 n d H l w Z V 8 z R C l c X F V 0 a W x p e m F 0 a W 9 u I F B l c m N l b n R h Z 2 U s M T A 2 f S Z x d W 9 0 O y w m c X V v d D t T Z W N 0 a W 9 u M S 9 0 a H J l Z S 1 i Y X R o c m 9 v b S 1 w Z X J m b W 9 u L 0 F 1 d G 9 S Z W 1 v d m V k Q 2 9 s d W 1 u c z E u e 1 x c X F x E R V N L V E 9 Q L U p V T E l B X F x H U F U g R W 5 n a W 5 l K H B p Z F 8 x N z Q w X 2 x 1 a W R f M H g w M D A w M D A w M F 8 w e D A w M D B D R D g 3 X 3 B o e X N f M F 9 l b m d f N F 9 l b m d 0 e X B l X z N E K V x c V X R p b G l 6 Y X R p b 2 4 g U G V y Y 2 V u d G F n Z S w x M D d 9 J n F 1 b 3 Q 7 L C Z x d W 9 0 O 1 N l Y 3 R p b 2 4 x L 3 R o c m V l L W J h d G h y b 2 9 t L X B l c m Z t b 2 4 v Q X V 0 b 1 J l b W 9 2 Z W R D b 2 x 1 b W 5 z M S 5 7 X F x c X E R F U 0 t U T 1 A t S l V M S U F c X E d Q V S B F b m d p b m U o c G l k X z E 3 N D B f b H V p Z F 8 w e D A w M D A w M D A w X z B 4 M D A w M E N E O D d f c G h 5 c 1 8 w X 2 V u Z 1 8 z X 2 V u Z 3 R 5 c G V f M 0 Q p X F x V d G l s a X p h d G l v b i B Q Z X J j Z W 5 0 Y W d l L D E w O H 0 m c X V v d D s s J n F 1 b 3 Q 7 U 2 V j d G l v b j E v d G h y Z W U t Y m F 0 a H J v b 2 0 t c G V y Z m 1 v b i 9 B d X R v U m V t b 3 Z l Z E N v b H V t b n M x L n t c X F x c R E V T S 1 R P U C 1 K V U x J Q V x c R 1 B V I E V u Z 2 l u Z S h w a W R f M T c 0 M F 9 s d W l k X z B 4 M D A w M D A w M D B f M H g w M D A w Q 0 Q 4 N 1 9 w a H l z X z B f Z W 5 n X z J f Z W 5 n d H l w Z V 8 z R C l c X F V 0 a W x p e m F 0 a W 9 u I F B l c m N l b n R h Z 2 U s M T A 5 f S Z x d W 9 0 O y w m c X V v d D t T Z W N 0 a W 9 u M S 9 0 a H J l Z S 1 i Y X R o c m 9 v b S 1 w Z X J m b W 9 u L 0 F 1 d G 9 S Z W 1 v d m V k Q 2 9 s d W 1 u c z E u e 1 x c X F x E R V N L V E 9 Q L U p V T E l B X F x H U F U g R W 5 n a W 5 l K H B p Z F 8 x N z Q w X 2 x 1 a W R f M H g w M D A w M D A w M F 8 w e D A w M D B D R D g 3 X 3 B o e X N f M F 9 l b m d f M V 9 l b m d 0 e X B l X z N E K V x c V X R p b G l 6 Y X R p b 2 4 g U G V y Y 2 V u d G F n Z S w x M T B 9 J n F 1 b 3 Q 7 L C Z x d W 9 0 O 1 N l Y 3 R p b 2 4 x L 3 R o c m V l L W J h d G h y b 2 9 t L X B l c m Z t b 2 4 v Q X V 0 b 1 J l b W 9 2 Z W R D b 2 x 1 b W 5 z M S 5 7 X F x c X E R F U 0 t U T 1 A t S l V M S U F c X E d Q V S B F b m d p b m U o c G l k X z E 3 N D B f b H V p Z F 8 w e D A w M D A w M D A w X z B 4 M D A w M E N E O D d f c G h 5 c 1 8 w X 2 V u Z 1 8 w X 2 V u Z 3 R 5 c G V f M 0 Q p X F x V d G l s a X p h d G l v b i B Q Z X J j Z W 5 0 Y W d l L D E x M X 0 m c X V v d D s s J n F 1 b 3 Q 7 U 2 V j d G l v b j E v d G h y Z W U t Y m F 0 a H J v b 2 0 t c G V y Z m 1 v b i 9 B d X R v U m V t b 3 Z l Z E N v b H V t b n M x L n t c X F x c R E V T S 1 R P U C 1 K V U x J Q V x c R 1 B V I E V u Z 2 l u Z S h w a W R f M T c 0 M F 9 s d W l k X z B 4 M D A w M D A w M D B f M H g w M D A w Q T k 5 M 1 9 w a H l z X z B f Z W 5 n X z h f Z W 5 n d H l w Z V 9 W U i l c X F V 0 a W x p e m F 0 a W 9 u I F B l c m N l b n R h Z 2 U s M T E y f S Z x d W 9 0 O y w m c X V v d D t T Z W N 0 a W 9 u M S 9 0 a H J l Z S 1 i Y X R o c m 9 v b S 1 w Z X J m b W 9 u L 0 F 1 d G 9 S Z W 1 v d m V k Q 2 9 s d W 1 u c z E u e 1 x c X F x E R V N L V E 9 Q L U p V T E l B X F x H U F U g R W 5 n a W 5 l K H B p Z F 8 x N z Q w X 2 x 1 a W R f M H g w M D A w M D A w M F 8 w e D A w M D B B O T k z X 3 B o e X N f M F 9 l b m d f N 1 9 l b m d 0 e X B l X 1 Z p Z G V v R W 5 j b 2 R l K V x c V X R p b G l 6 Y X R p b 2 4 g U G V y Y 2 V u d G F n Z S w x M T N 9 J n F 1 b 3 Q 7 L C Z x d W 9 0 O 1 N l Y 3 R p b 2 4 x L 3 R o c m V l L W J h d G h y b 2 9 t L X B l c m Z t b 2 4 v Q X V 0 b 1 J l b W 9 2 Z W R D b 2 x 1 b W 5 z M S 5 7 X F x c X E R F U 0 t U T 1 A t S l V M S U F c X E d Q V S B F b m d p b m U o c G l k X z E 3 N D B f b H V p Z F 8 w e D A w M D A w M D A w X z B 4 M D A w M E E 5 O T N f c G h 5 c 1 8 w X 2 V u Z 1 8 2 X 2 V u Z 3 R 5 c G V f U 2 V j d X J p d H k p X F x V d G l s a X p h d G l v b i B Q Z X J j Z W 5 0 Y W d l L D E x N H 0 m c X V v d D s s J n F 1 b 3 Q 7 U 2 V j d G l v b j E v d G h y Z W U t Y m F 0 a H J v b 2 0 t c G V y Z m 1 v b i 9 B d X R v U m V t b 3 Z l Z E N v b H V t b n M x L n t c X F x c R E V T S 1 R P U C 1 K V U x J Q V x c R 1 B V I E V u Z 2 l u Z S h w a W R f M T c 0 M F 9 s d W l k X z B 4 M D A w M D A w M D B f M H g w M D A w Q T k 5 M 1 9 w a H l z X z B f Z W 5 n X z V f Z W 5 n d H l w Z V 9 D b 3 B 5 K V x c V X R p b G l 6 Y X R p b 2 4 g U G V y Y 2 V u d G F n Z S w x M T V 9 J n F 1 b 3 Q 7 L C Z x d W 9 0 O 1 N l Y 3 R p b 2 4 x L 3 R o c m V l L W J h d G h y b 2 9 t L X B l c m Z t b 2 4 v Q X V 0 b 1 J l b W 9 2 Z W R D b 2 x 1 b W 5 z M S 5 7 X F x c X E R F U 0 t U T 1 A t S l V M S U F c X E d Q V S B F b m d p b m U o c G l k X z E 3 N D B f b H V p Z F 8 w e D A w M D A w M D A w X z B 4 M D A w M E E 5 O T N f c G h 5 c 1 8 w X 2 V u Z 1 8 0 X 2 V u Z 3 R 5 c G V f Q 2 9 w e S l c X F V 0 a W x p e m F 0 a W 9 u I F B l c m N l b n R h Z 2 U s M T E 2 f S Z x d W 9 0 O y w m c X V v d D t T Z W N 0 a W 9 u M S 9 0 a H J l Z S 1 i Y X R o c m 9 v b S 1 w Z X J m b W 9 u L 0 F 1 d G 9 S Z W 1 v d m V k Q 2 9 s d W 1 u c z E u e 1 x c X F x E R V N L V E 9 Q L U p V T E l B X F x H U F U g R W 5 n a W 5 l K H B p Z F 8 x N z Q w X 2 x 1 a W R f M H g w M D A w M D A w M F 8 w e D A w M D B B O T k z X 3 B o e X N f M F 9 l b m d f M 1 9 l b m d 0 e X B l X 0 N v c H k p X F x V d G l s a X p h d G l v b i B Q Z X J j Z W 5 0 Y W d l L D E x N 3 0 m c X V v d D s s J n F 1 b 3 Q 7 U 2 V j d G l v b j E v d G h y Z W U t Y m F 0 a H J v b 2 0 t c G V y Z m 1 v b i 9 B d X R v U m V t b 3 Z l Z E N v b H V t b n M x L n t c X F x c R E V T S 1 R P U C 1 K V U x J Q V x c R 1 B V I E V u Z 2 l u Z S h w a W R f M T c 0 M F 9 s d W l k X z B 4 M D A w M D A w M D B f M H g w M D A w Q T k 5 M 1 9 w a H l z X z B f Z W 5 n X z J f Z W 5 n d H l w Z V 9 W a W R l b 0 R l Y 2 9 k Z S l c X F V 0 a W x p e m F 0 a W 9 u I F B l c m N l b n R h Z 2 U s M T E 4 f S Z x d W 9 0 O y w m c X V v d D t T Z W N 0 a W 9 u M S 9 0 a H J l Z S 1 i Y X R o c m 9 v b S 1 w Z X J m b W 9 u L 0 F 1 d G 9 S Z W 1 v d m V k Q 2 9 s d W 1 u c z E u e 1 x c X F x E R V N L V E 9 Q L U p V T E l B X F x H U F U g R W 5 n a W 5 l K H B p Z F 8 x N z Q w X 2 x 1 a W R f M H g w M D A w M D A w M F 8 w e D A w M D B B O T k z X 3 B o e X N f M F 9 l b m d f M V 9 l b m d 0 e X B l X 0 x l Z 2 F j e U 9 2 Z X J s Y X k p X F x V d G l s a X p h d G l v b i B Q Z X J j Z W 5 0 Y W d l L D E x O X 0 m c X V v d D s s J n F 1 b 3 Q 7 U 2 V j d G l v b j E v d G h y Z W U t Y m F 0 a H J v b 2 0 t c G V y Z m 1 v b i 9 B d X R v U m V t b 3 Z l Z E N v b H V t b n M x L n t c X F x c R E V T S 1 R P U C 1 K V U x J Q V x c R 1 B V I E V u Z 2 l u Z S h w a W R f M T c 0 M F 9 s d W l k X z B 4 M D A w M D A w M D B f M H g w M D A w Q T k 5 M 1 9 w a H l z X z B f Z W 5 n X z B f Z W 5 n d H l w Z V 8 z R C l c X F V 0 a W x p e m F 0 a W 9 u I F B l c m N l b n R h Z 2 U s M T I w f S Z x d W 9 0 O y w m c X V v d D t T Z W N 0 a W 9 u M S 9 0 a H J l Z S 1 i Y X R o c m 9 v b S 1 w Z X J m b W 9 u L 0 F 1 d G 9 S Z W 1 v d m V k Q 2 9 s d W 1 u c z E u e 1 x c X F x E R V N L V E 9 Q L U p V T E l B X F x H U F U g R W 5 n a W 5 l K H B p Z F 8 x N z E 2 O F 9 s d W l k X z B 4 M D A w M D A w M D B f M H g w M D A w Q T k 5 M 1 9 w a H l z X z B f Z W 5 n X z h f Z W 5 n d H l w Z V 9 W U i l c X F V 0 a W x p e m F 0 a W 9 u I F B l c m N l b n R h Z 2 U s M T I x f S Z x d W 9 0 O y w m c X V v d D t T Z W N 0 a W 9 u M S 9 0 a H J l Z S 1 i Y X R o c m 9 v b S 1 w Z X J m b W 9 u L 0 F 1 d G 9 S Z W 1 v d m V k Q 2 9 s d W 1 u c z E u e 1 x c X F x E R V N L V E 9 Q L U p V T E l B X F x H U F U g R W 5 n a W 5 l K H B p Z F 8 x N z E 2 O F 9 s d W l k X z B 4 M D A w M D A w M D B f M H g w M D A w Q T k 5 M 1 9 w a H l z X z B f Z W 5 n X z d f Z W 5 n d H l w Z V 9 W a W R l b 0 V u Y 2 9 k Z S l c X F V 0 a W x p e m F 0 a W 9 u I F B l c m N l b n R h Z 2 U s M T I y f S Z x d W 9 0 O y w m c X V v d D t T Z W N 0 a W 9 u M S 9 0 a H J l Z S 1 i Y X R o c m 9 v b S 1 w Z X J m b W 9 u L 0 F 1 d G 9 S Z W 1 v d m V k Q 2 9 s d W 1 u c z E u e 1 x c X F x E R V N L V E 9 Q L U p V T E l B X F x H U F U g R W 5 n a W 5 l K H B p Z F 8 x N z E 2 O F 9 s d W l k X z B 4 M D A w M D A w M D B f M H g w M D A w Q T k 5 M 1 9 w a H l z X z B f Z W 5 n X z Z f Z W 5 n d H l w Z V 9 T Z W N 1 c m l 0 e S l c X F V 0 a W x p e m F 0 a W 9 u I F B l c m N l b n R h Z 2 U s M T I z f S Z x d W 9 0 O y w m c X V v d D t T Z W N 0 a W 9 u M S 9 0 a H J l Z S 1 i Y X R o c m 9 v b S 1 w Z X J m b W 9 u L 0 F 1 d G 9 S Z W 1 v d m V k Q 2 9 s d W 1 u c z E u e 1 x c X F x E R V N L V E 9 Q L U p V T E l B X F x H U F U g R W 5 n a W 5 l K H B p Z F 8 x N z E 2 O F 9 s d W l k X z B 4 M D A w M D A w M D B f M H g w M D A w Q T k 5 M 1 9 w a H l z X z B f Z W 5 n X z V f Z W 5 n d H l w Z V 9 D b 3 B 5 K V x c V X R p b G l 6 Y X R p b 2 4 g U G V y Y 2 V u d G F n Z S w x M j R 9 J n F 1 b 3 Q 7 L C Z x d W 9 0 O 1 N l Y 3 R p b 2 4 x L 3 R o c m V l L W J h d G h y b 2 9 t L X B l c m Z t b 2 4 v Q X V 0 b 1 J l b W 9 2 Z W R D b 2 x 1 b W 5 z M S 5 7 X F x c X E R F U 0 t U T 1 A t S l V M S U F c X E d Q V S B F b m d p b m U o c G l k X z E 3 M T Y 4 X 2 x 1 a W R f M H g w M D A w M D A w M F 8 w e D A w M D B B O T k z X 3 B o e X N f M F 9 l b m d f N F 9 l b m d 0 e X B l X 0 N v c H k p X F x V d G l s a X p h d G l v b i B Q Z X J j Z W 5 0 Y W d l L D E y N X 0 m c X V v d D s s J n F 1 b 3 Q 7 U 2 V j d G l v b j E v d G h y Z W U t Y m F 0 a H J v b 2 0 t c G V y Z m 1 v b i 9 B d X R v U m V t b 3 Z l Z E N v b H V t b n M x L n t c X F x c R E V T S 1 R P U C 1 K V U x J Q V x c R 1 B V I E V u Z 2 l u Z S h w a W R f M T c x N j h f b H V p Z F 8 w e D A w M D A w M D A w X z B 4 M D A w M E E 5 O T N f c G h 5 c 1 8 w X 2 V u Z 1 8 z X 2 V u Z 3 R 5 c G V f Q 2 9 w e S l c X F V 0 a W x p e m F 0 a W 9 u I F B l c m N l b n R h Z 2 U s M T I 2 f S Z x d W 9 0 O y w m c X V v d D t T Z W N 0 a W 9 u M S 9 0 a H J l Z S 1 i Y X R o c m 9 v b S 1 w Z X J m b W 9 u L 0 F 1 d G 9 S Z W 1 v d m V k Q 2 9 s d W 1 u c z E u e 1 x c X F x E R V N L V E 9 Q L U p V T E l B X F x H U F U g R W 5 n a W 5 l K H B p Z F 8 x N z E 2 O F 9 s d W l k X z B 4 M D A w M D A w M D B f M H g w M D A w Q T k 5 M 1 9 w a H l z X z B f Z W 5 n X z J f Z W 5 n d H l w Z V 9 W a W R l b 0 R l Y 2 9 k Z S l c X F V 0 a W x p e m F 0 a W 9 u I F B l c m N l b n R h Z 2 U s M T I 3 f S Z x d W 9 0 O y w m c X V v d D t T Z W N 0 a W 9 u M S 9 0 a H J l Z S 1 i Y X R o c m 9 v b S 1 w Z X J m b W 9 u L 0 F 1 d G 9 S Z W 1 v d m V k Q 2 9 s d W 1 u c z E u e 1 x c X F x E R V N L V E 9 Q L U p V T E l B X F x H U F U g R W 5 n a W 5 l K H B p Z F 8 x N z E 2 O F 9 s d W l k X z B 4 M D A w M D A w M D B f M H g w M D A w Q T k 5 M 1 9 w a H l z X z B f Z W 5 n X z F f Z W 5 n d H l w Z V 9 M Z W d h Y 3 l P d m V y b G F 5 K V x c V X R p b G l 6 Y X R p b 2 4 g U G V y Y 2 V u d G F n Z S w x M j h 9 J n F 1 b 3 Q 7 L C Z x d W 9 0 O 1 N l Y 3 R p b 2 4 x L 3 R o c m V l L W J h d G h y b 2 9 t L X B l c m Z t b 2 4 v Q X V 0 b 1 J l b W 9 2 Z W R D b 2 x 1 b W 5 z M S 5 7 X F x c X E R F U 0 t U T 1 A t S l V M S U F c X E d Q V S B F b m d p b m U o c G l k X z E 3 M T Y 4 X 2 x 1 a W R f M H g w M D A w M D A w M F 8 w e D A w M D B B O T k z X 3 B o e X N f M F 9 l b m d f M F 9 l b m d 0 e X B l X z N E K V x c V X R p b G l 6 Y X R p b 2 4 g U G V y Y 2 V u d G F n Z S w x M j l 9 J n F 1 b 3 Q 7 L C Z x d W 9 0 O 1 N l Y 3 R p b 2 4 x L 3 R o c m V l L W J h d G h y b 2 9 t L X B l c m Z t b 2 4 v Q X V 0 b 1 J l b W 9 2 Z W R D b 2 x 1 b W 5 z M S 5 7 X F x c X E R F U 0 t U T 1 A t S l V M S U F c X E d Q V S B F b m d p b m U o c G l k X z E 2 O D U 2 X 2 x 1 a W R f M H g w M D A w M D A w M F 8 w e D A w M D B B O T k z X 3 B o e X N f M F 9 l b m d f O F 9 l b m d 0 e X B l X 1 Z S K V x c V X R p b G l 6 Y X R p b 2 4 g U G V y Y 2 V u d G F n Z S w x M z B 9 J n F 1 b 3 Q 7 L C Z x d W 9 0 O 1 N l Y 3 R p b 2 4 x L 3 R o c m V l L W J h d G h y b 2 9 t L X B l c m Z t b 2 4 v Q X V 0 b 1 J l b W 9 2 Z W R D b 2 x 1 b W 5 z M S 5 7 X F x c X E R F U 0 t U T 1 A t S l V M S U F c X E d Q V S B F b m d p b m U o c G l k X z E 2 O D U 2 X 2 x 1 a W R f M H g w M D A w M D A w M F 8 w e D A w M D B B O T k z X 3 B o e X N f M F 9 l b m d f N 1 9 l b m d 0 e X B l X 1 Z p Z G V v R W 5 j b 2 R l K V x c V X R p b G l 6 Y X R p b 2 4 g U G V y Y 2 V u d G F n Z S w x M z F 9 J n F 1 b 3 Q 7 L C Z x d W 9 0 O 1 N l Y 3 R p b 2 4 x L 3 R o c m V l L W J h d G h y b 2 9 t L X B l c m Z t b 2 4 v Q X V 0 b 1 J l b W 9 2 Z W R D b 2 x 1 b W 5 z M S 5 7 X F x c X E R F U 0 t U T 1 A t S l V M S U F c X E d Q V S B F b m d p b m U o c G l k X z E 2 O D U 2 X 2 x 1 a W R f M H g w M D A w M D A w M F 8 w e D A w M D B B O T k z X 3 B o e X N f M F 9 l b m d f N l 9 l b m d 0 e X B l X 1 N l Y 3 V y a X R 5 K V x c V X R p b G l 6 Y X R p b 2 4 g U G V y Y 2 V u d G F n Z S w x M z J 9 J n F 1 b 3 Q 7 L C Z x d W 9 0 O 1 N l Y 3 R p b 2 4 x L 3 R o c m V l L W J h d G h y b 2 9 t L X B l c m Z t b 2 4 v Q X V 0 b 1 J l b W 9 2 Z W R D b 2 x 1 b W 5 z M S 5 7 X F x c X E R F U 0 t U T 1 A t S l V M S U F c X E d Q V S B F b m d p b m U o c G l k X z E 2 O D U 2 X 2 x 1 a W R f M H g w M D A w M D A w M F 8 w e D A w M D B B O T k z X 3 B o e X N f M F 9 l b m d f N V 9 l b m d 0 e X B l X 0 N v c H k p X F x V d G l s a X p h d G l v b i B Q Z X J j Z W 5 0 Y W d l L D E z M 3 0 m c X V v d D s s J n F 1 b 3 Q 7 U 2 V j d G l v b j E v d G h y Z W U t Y m F 0 a H J v b 2 0 t c G V y Z m 1 v b i 9 B d X R v U m V t b 3 Z l Z E N v b H V t b n M x L n t c X F x c R E V T S 1 R P U C 1 K V U x J Q V x c R 1 B V I E V u Z 2 l u Z S h w a W R f M T Y 4 N T Z f b H V p Z F 8 w e D A w M D A w M D A w X z B 4 M D A w M E E 5 O T N f c G h 5 c 1 8 w X 2 V u Z 1 8 0 X 2 V u Z 3 R 5 c G V f Q 2 9 w e S l c X F V 0 a W x p e m F 0 a W 9 u I F B l c m N l b n R h Z 2 U s M T M 0 f S Z x d W 9 0 O y w m c X V v d D t T Z W N 0 a W 9 u M S 9 0 a H J l Z S 1 i Y X R o c m 9 v b S 1 w Z X J m b W 9 u L 0 F 1 d G 9 S Z W 1 v d m V k Q 2 9 s d W 1 u c z E u e 1 x c X F x E R V N L V E 9 Q L U p V T E l B X F x H U F U g R W 5 n a W 5 l K H B p Z F 8 x N j g 1 N l 9 s d W l k X z B 4 M D A w M D A w M D B f M H g w M D A w Q T k 5 M 1 9 w a H l z X z B f Z W 5 n X z N f Z W 5 n d H l w Z V 9 D b 3 B 5 K V x c V X R p b G l 6 Y X R p b 2 4 g U G V y Y 2 V u d G F n Z S w x M z V 9 J n F 1 b 3 Q 7 L C Z x d W 9 0 O 1 N l Y 3 R p b 2 4 x L 3 R o c m V l L W J h d G h y b 2 9 t L X B l c m Z t b 2 4 v Q X V 0 b 1 J l b W 9 2 Z W R D b 2 x 1 b W 5 z M S 5 7 X F x c X E R F U 0 t U T 1 A t S l V M S U F c X E d Q V S B F b m d p b m U o c G l k X z E 2 O D U 2 X 2 x 1 a W R f M H g w M D A w M D A w M F 8 w e D A w M D B B O T k z X 3 B o e X N f M F 9 l b m d f M l 9 l b m d 0 e X B l X 1 Z p Z G V v R G V j b 2 R l K V x c V X R p b G l 6 Y X R p b 2 4 g U G V y Y 2 V u d G F n Z S w x M z Z 9 J n F 1 b 3 Q 7 L C Z x d W 9 0 O 1 N l Y 3 R p b 2 4 x L 3 R o c m V l L W J h d G h y b 2 9 t L X B l c m Z t b 2 4 v Q X V 0 b 1 J l b W 9 2 Z W R D b 2 x 1 b W 5 z M S 5 7 X F x c X E R F U 0 t U T 1 A t S l V M S U F c X E d Q V S B F b m d p b m U o c G l k X z E 2 O D U 2 X 2 x 1 a W R f M H g w M D A w M D A w M F 8 w e D A w M D B B O T k z X 3 B o e X N f M F 9 l b m d f M V 9 l b m d 0 e X B l X 0 x l Z 2 F j e U 9 2 Z X J s Y X k p X F x V d G l s a X p h d G l v b i B Q Z X J j Z W 5 0 Y W d l L D E z N 3 0 m c X V v d D s s J n F 1 b 3 Q 7 U 2 V j d G l v b j E v d G h y Z W U t Y m F 0 a H J v b 2 0 t c G V y Z m 1 v b i 9 B d X R v U m V t b 3 Z l Z E N v b H V t b n M x L n t c X F x c R E V T S 1 R P U C 1 K V U x J Q V x c R 1 B V I E V u Z 2 l u Z S h w a W R f M T Y 4 N T Z f b H V p Z F 8 w e D A w M D A w M D A w X z B 4 M D A w M E E 5 O T N f c G h 5 c 1 8 w X 2 V u Z 1 8 w X 2 V u Z 3 R 5 c G V f M 0 Q p X F x V d G l s a X p h d G l v b i B Q Z X J j Z W 5 0 Y W d l L D E z O H 0 m c X V v d D s s J n F 1 b 3 Q 7 U 2 V j d G l v b j E v d G h y Z W U t Y m F 0 a H J v b 2 0 t c G V y Z m 1 v b i 9 B d X R v U m V t b 3 Z l Z E N v b H V t b n M x L n t c X F x c R E V T S 1 R P U C 1 K V U x J Q V x c R 1 B V I E V u Z 2 l u Z S h w a W R f M T Q 5 N D h f b H V p Z F 8 w e D A w M D A w M D A w X z B 4 M D A w M E N E O D d f c G h 5 c 1 8 w X 2 V u Z 1 8 0 X 2 V u Z 3 R 5 c G V f M 0 Q p X F x V d G l s a X p h d G l v b i B Q Z X J j Z W 5 0 Y W d l L D E z O X 0 m c X V v d D s s J n F 1 b 3 Q 7 U 2 V j d G l v b j E v d G h y Z W U t Y m F 0 a H J v b 2 0 t c G V y Z m 1 v b i 9 B d X R v U m V t b 3 Z l Z E N v b H V t b n M x L n t c X F x c R E V T S 1 R P U C 1 K V U x J Q V x c R 1 B V I E V u Z 2 l u Z S h w a W R f M T Q 5 N D h f b H V p Z F 8 w e D A w M D A w M D A w X z B 4 M D A w M E N E O D d f c G h 5 c 1 8 w X 2 V u Z 1 8 z X 2 V u Z 3 R 5 c G V f M 0 Q p X F x V d G l s a X p h d G l v b i B Q Z X J j Z W 5 0 Y W d l L D E 0 M H 0 m c X V v d D s s J n F 1 b 3 Q 7 U 2 V j d G l v b j E v d G h y Z W U t Y m F 0 a H J v b 2 0 t c G V y Z m 1 v b i 9 B d X R v U m V t b 3 Z l Z E N v b H V t b n M x L n t c X F x c R E V T S 1 R P U C 1 K V U x J Q V x c R 1 B V I E V u Z 2 l u Z S h w a W R f M T Q 5 N D h f b H V p Z F 8 w e D A w M D A w M D A w X z B 4 M D A w M E N E O D d f c G h 5 c 1 8 w X 2 V u Z 1 8 y X 2 V u Z 3 R 5 c G V f M 0 Q p X F x V d G l s a X p h d G l v b i B Q Z X J j Z W 5 0 Y W d l L D E 0 M X 0 m c X V v d D s s J n F 1 b 3 Q 7 U 2 V j d G l v b j E v d G h y Z W U t Y m F 0 a H J v b 2 0 t c G V y Z m 1 v b i 9 B d X R v U m V t b 3 Z l Z E N v b H V t b n M x L n t c X F x c R E V T S 1 R P U C 1 K V U x J Q V x c R 1 B V I E V u Z 2 l u Z S h w a W R f M T Q 5 N D h f b H V p Z F 8 w e D A w M D A w M D A w X z B 4 M D A w M E N E O D d f c G h 5 c 1 8 w X 2 V u Z 1 8 x X 2 V u Z 3 R 5 c G V f M 0 Q p X F x V d G l s a X p h d G l v b i B Q Z X J j Z W 5 0 Y W d l L D E 0 M n 0 m c X V v d D s s J n F 1 b 3 Q 7 U 2 V j d G l v b j E v d G h y Z W U t Y m F 0 a H J v b 2 0 t c G V y Z m 1 v b i 9 B d X R v U m V t b 3 Z l Z E N v b H V t b n M x L n t c X F x c R E V T S 1 R P U C 1 K V U x J Q V x c R 1 B V I E V u Z 2 l u Z S h w a W R f M T Q 5 N D h f b H V p Z F 8 w e D A w M D A w M D A w X z B 4 M D A w M E N E O D d f c G h 5 c 1 8 w X 2 V u Z 1 8 w X 2 V u Z 3 R 5 c G V f M 0 Q p X F x V d G l s a X p h d G l v b i B Q Z X J j Z W 5 0 Y W d l L D E 0 M 3 0 m c X V v d D s s J n F 1 b 3 Q 7 U 2 V j d G l v b j E v d G h y Z W U t Y m F 0 a H J v b 2 0 t c G V y Z m 1 v b i 9 B d X R v U m V t b 3 Z l Z E N v b H V t b n M x L n t c X F x c R E V T S 1 R P U C 1 K V U x J Q V x c R 1 B V I E V u Z 2 l u Z S h w a W R f M T Q 5 N D h f b H V p Z F 8 w e D A w M D A w M D A w X z B 4 M D A w M E E 5 O T N f c G h 5 c 1 8 w X 2 V u Z 1 8 4 X 2 V u Z 3 R 5 c G V f V l I p X F x V d G l s a X p h d G l v b i B Q Z X J j Z W 5 0 Y W d l L D E 0 N H 0 m c X V v d D s s J n F 1 b 3 Q 7 U 2 V j d G l v b j E v d G h y Z W U t Y m F 0 a H J v b 2 0 t c G V y Z m 1 v b i 9 B d X R v U m V t b 3 Z l Z E N v b H V t b n M x L n t c X F x c R E V T S 1 R P U C 1 K V U x J Q V x c R 1 B V I E V u Z 2 l u Z S h w a W R f M T Q 5 N D h f b H V p Z F 8 w e D A w M D A w M D A w X z B 4 M D A w M E E 5 O T N f c G h 5 c 1 8 w X 2 V u Z 1 8 3 X 2 V u Z 3 R 5 c G V f V m l k Z W 9 F b m N v Z G U p X F x V d G l s a X p h d G l v b i B Q Z X J j Z W 5 0 Y W d l L D E 0 N X 0 m c X V v d D s s J n F 1 b 3 Q 7 U 2 V j d G l v b j E v d G h y Z W U t Y m F 0 a H J v b 2 0 t c G V y Z m 1 v b i 9 B d X R v U m V t b 3 Z l Z E N v b H V t b n M x L n t c X F x c R E V T S 1 R P U C 1 K V U x J Q V x c R 1 B V I E V u Z 2 l u Z S h w a W R f M T Q 5 N D h f b H V p Z F 8 w e D A w M D A w M D A w X z B 4 M D A w M E E 5 O T N f c G h 5 c 1 8 w X 2 V u Z 1 8 2 X 2 V u Z 3 R 5 c G V f U 2 V j d X J p d H k p X F x V d G l s a X p h d G l v b i B Q Z X J j Z W 5 0 Y W d l L D E 0 N n 0 m c X V v d D s s J n F 1 b 3 Q 7 U 2 V j d G l v b j E v d G h y Z W U t Y m F 0 a H J v b 2 0 t c G V y Z m 1 v b i 9 B d X R v U m V t b 3 Z l Z E N v b H V t b n M x L n t c X F x c R E V T S 1 R P U C 1 K V U x J Q V x c R 1 B V I E V u Z 2 l u Z S h w a W R f M T Q 5 N D h f b H V p Z F 8 w e D A w M D A w M D A w X z B 4 M D A w M E E 5 O T N f c G h 5 c 1 8 w X 2 V u Z 1 8 1 X 2 V u Z 3 R 5 c G V f Q 2 9 w e S l c X F V 0 a W x p e m F 0 a W 9 u I F B l c m N l b n R h Z 2 U s M T Q 3 f S Z x d W 9 0 O y w m c X V v d D t T Z W N 0 a W 9 u M S 9 0 a H J l Z S 1 i Y X R o c m 9 v b S 1 w Z X J m b W 9 u L 0 F 1 d G 9 S Z W 1 v d m V k Q 2 9 s d W 1 u c z E u e 1 x c X F x E R V N L V E 9 Q L U p V T E l B X F x H U F U g R W 5 n a W 5 l K H B p Z F 8 x N D k 0 O F 9 s d W l k X z B 4 M D A w M D A w M D B f M H g w M D A w Q T k 5 M 1 9 w a H l z X z B f Z W 5 n X z R f Z W 5 n d H l w Z V 9 D b 3 B 5 K V x c V X R p b G l 6 Y X R p b 2 4 g U G V y Y 2 V u d G F n Z S w x N D h 9 J n F 1 b 3 Q 7 L C Z x d W 9 0 O 1 N l Y 3 R p b 2 4 x L 3 R o c m V l L W J h d G h y b 2 9 t L X B l c m Z t b 2 4 v Q X V 0 b 1 J l b W 9 2 Z W R D b 2 x 1 b W 5 z M S 5 7 X F x c X E R F U 0 t U T 1 A t S l V M S U F c X E d Q V S B F b m d p b m U o c G l k X z E 0 O T Q 4 X 2 x 1 a W R f M H g w M D A w M D A w M F 8 w e D A w M D B B O T k z X 3 B o e X N f M F 9 l b m d f M 1 9 l b m d 0 e X B l X 0 N v c H k p X F x V d G l s a X p h d G l v b i B Q Z X J j Z W 5 0 Y W d l L D E 0 O X 0 m c X V v d D s s J n F 1 b 3 Q 7 U 2 V j d G l v b j E v d G h y Z W U t Y m F 0 a H J v b 2 0 t c G V y Z m 1 v b i 9 B d X R v U m V t b 3 Z l Z E N v b H V t b n M x L n t c X F x c R E V T S 1 R P U C 1 K V U x J Q V x c R 1 B V I E V u Z 2 l u Z S h w a W R f M T Q 5 N D h f b H V p Z F 8 w e D A w M D A w M D A w X z B 4 M D A w M E E 5 O T N f c G h 5 c 1 8 w X 2 V u Z 1 8 y X 2 V u Z 3 R 5 c G V f V m l k Z W 9 E Z W N v Z G U p X F x V d G l s a X p h d G l v b i B Q Z X J j Z W 5 0 Y W d l L D E 1 M H 0 m c X V v d D s s J n F 1 b 3 Q 7 U 2 V j d G l v b j E v d G h y Z W U t Y m F 0 a H J v b 2 0 t c G V y Z m 1 v b i 9 B d X R v U m V t b 3 Z l Z E N v b H V t b n M x L n t c X F x c R E V T S 1 R P U C 1 K V U x J Q V x c R 1 B V I E V u Z 2 l u Z S h w a W R f M T Q 5 N D h f b H V p Z F 8 w e D A w M D A w M D A w X z B 4 M D A w M E E 5 O T N f c G h 5 c 1 8 w X 2 V u Z 1 8 x X 2 V u Z 3 R 5 c G V f T G V n Y W N 5 T 3 Z l c m x h e S l c X F V 0 a W x p e m F 0 a W 9 u I F B l c m N l b n R h Z 2 U s M T U x f S Z x d W 9 0 O y w m c X V v d D t T Z W N 0 a W 9 u M S 9 0 a H J l Z S 1 i Y X R o c m 9 v b S 1 w Z X J m b W 9 u L 0 F 1 d G 9 S Z W 1 v d m V k Q 2 9 s d W 1 u c z E u e 1 x c X F x E R V N L V E 9 Q L U p V T E l B X F x H U F U g R W 5 n a W 5 l K H B p Z F 8 x N D k 0 O F 9 s d W l k X z B 4 M D A w M D A w M D B f M H g w M D A w Q T k 5 M 1 9 w a H l z X z B f Z W 5 n X z B f Z W 5 n d H l w Z V 8 z R C l c X F V 0 a W x p e m F 0 a W 9 u I F B l c m N l b n R h Z 2 U s M T U y f S Z x d W 9 0 O y w m c X V v d D t T Z W N 0 a W 9 u M S 9 0 a H J l Z S 1 i Y X R o c m 9 v b S 1 w Z X J m b W 9 u L 0 F 1 d G 9 S Z W 1 v d m V k Q 2 9 s d W 1 u c z E u e 1 x c X F x E R V N L V E 9 Q L U p V T E l B X F x H U F U g R W 5 n a W 5 l K H B p Z F 8 x N D g 1 N l 9 s d W l k X z B 4 M D A w M D A w M D B f M H g w M D A w Q T k 5 M 1 9 w a H l z X z B f Z W 5 n X z h f Z W 5 n d H l w Z V 9 W U i l c X F V 0 a W x p e m F 0 a W 9 u I F B l c m N l b n R h Z 2 U s M T U z f S Z x d W 9 0 O y w m c X V v d D t T Z W N 0 a W 9 u M S 9 0 a H J l Z S 1 i Y X R o c m 9 v b S 1 w Z X J m b W 9 u L 0 F 1 d G 9 S Z W 1 v d m V k Q 2 9 s d W 1 u c z E u e 1 x c X F x E R V N L V E 9 Q L U p V T E l B X F x H U F U g R W 5 n a W 5 l K H B p Z F 8 x N D g 1 N l 9 s d W l k X z B 4 M D A w M D A w M D B f M H g w M D A w Q T k 5 M 1 9 w a H l z X z B f Z W 5 n X z d f Z W 5 n d H l w Z V 9 W a W R l b 0 V u Y 2 9 k Z S l c X F V 0 a W x p e m F 0 a W 9 u I F B l c m N l b n R h Z 2 U s M T U 0 f S Z x d W 9 0 O y w m c X V v d D t T Z W N 0 a W 9 u M S 9 0 a H J l Z S 1 i Y X R o c m 9 v b S 1 w Z X J m b W 9 u L 0 F 1 d G 9 S Z W 1 v d m V k Q 2 9 s d W 1 u c z E u e 1 x c X F x E R V N L V E 9 Q L U p V T E l B X F x H U F U g R W 5 n a W 5 l K H B p Z F 8 x N D g 1 N l 9 s d W l k X z B 4 M D A w M D A w M D B f M H g w M D A w Q T k 5 M 1 9 w a H l z X z B f Z W 5 n X z Z f Z W 5 n d H l w Z V 9 T Z W N 1 c m l 0 e S l c X F V 0 a W x p e m F 0 a W 9 u I F B l c m N l b n R h Z 2 U s M T U 1 f S Z x d W 9 0 O y w m c X V v d D t T Z W N 0 a W 9 u M S 9 0 a H J l Z S 1 i Y X R o c m 9 v b S 1 w Z X J m b W 9 u L 0 F 1 d G 9 S Z W 1 v d m V k Q 2 9 s d W 1 u c z E u e 1 x c X F x E R V N L V E 9 Q L U p V T E l B X F x H U F U g R W 5 n a W 5 l K H B p Z F 8 x N D g 1 N l 9 s d W l k X z B 4 M D A w M D A w M D B f M H g w M D A w Q T k 5 M 1 9 w a H l z X z B f Z W 5 n X z V f Z W 5 n d H l w Z V 9 D b 3 B 5 K V x c V X R p b G l 6 Y X R p b 2 4 g U G V y Y 2 V u d G F n Z S w x N T Z 9 J n F 1 b 3 Q 7 L C Z x d W 9 0 O 1 N l Y 3 R p b 2 4 x L 3 R o c m V l L W J h d G h y b 2 9 t L X B l c m Z t b 2 4 v Q X V 0 b 1 J l b W 9 2 Z W R D b 2 x 1 b W 5 z M S 5 7 X F x c X E R F U 0 t U T 1 A t S l V M S U F c X E d Q V S B F b m d p b m U o c G l k X z E 0 O D U 2 X 2 x 1 a W R f M H g w M D A w M D A w M F 8 w e D A w M D B B O T k z X 3 B o e X N f M F 9 l b m d f N F 9 l b m d 0 e X B l X 0 N v c H k p X F x V d G l s a X p h d G l v b i B Q Z X J j Z W 5 0 Y W d l L D E 1 N 3 0 m c X V v d D s s J n F 1 b 3 Q 7 U 2 V j d G l v b j E v d G h y Z W U t Y m F 0 a H J v b 2 0 t c G V y Z m 1 v b i 9 B d X R v U m V t b 3 Z l Z E N v b H V t b n M x L n t c X F x c R E V T S 1 R P U C 1 K V U x J Q V x c R 1 B V I E V u Z 2 l u Z S h w a W R f M T Q 4 N T Z f b H V p Z F 8 w e D A w M D A w M D A w X z B 4 M D A w M E E 5 O T N f c G h 5 c 1 8 w X 2 V u Z 1 8 z X 2 V u Z 3 R 5 c G V f Q 2 9 w e S l c X F V 0 a W x p e m F 0 a W 9 u I F B l c m N l b n R h Z 2 U s M T U 4 f S Z x d W 9 0 O y w m c X V v d D t T Z W N 0 a W 9 u M S 9 0 a H J l Z S 1 i Y X R o c m 9 v b S 1 w Z X J m b W 9 u L 0 F 1 d G 9 S Z W 1 v d m V k Q 2 9 s d W 1 u c z E u e 1 x c X F x E R V N L V E 9 Q L U p V T E l B X F x H U F U g R W 5 n a W 5 l K H B p Z F 8 x N D g 1 N l 9 s d W l k X z B 4 M D A w M D A w M D B f M H g w M D A w Q T k 5 M 1 9 w a H l z X z B f Z W 5 n X z J f Z W 5 n d H l w Z V 9 W a W R l b 0 R l Y 2 9 k Z S l c X F V 0 a W x p e m F 0 a W 9 u I F B l c m N l b n R h Z 2 U s M T U 5 f S Z x d W 9 0 O y w m c X V v d D t T Z W N 0 a W 9 u M S 9 0 a H J l Z S 1 i Y X R o c m 9 v b S 1 w Z X J m b W 9 u L 0 F 1 d G 9 S Z W 1 v d m V k Q 2 9 s d W 1 u c z E u e 1 x c X F x E R V N L V E 9 Q L U p V T E l B X F x H U F U g R W 5 n a W 5 l K H B p Z F 8 x N D g 1 N l 9 s d W l k X z B 4 M D A w M D A w M D B f M H g w M D A w Q T k 5 M 1 9 w a H l z X z B f Z W 5 n X z F f Z W 5 n d H l w Z V 9 M Z W d h Y 3 l P d m V y b G F 5 K V x c V X R p b G l 6 Y X R p b 2 4 g U G V y Y 2 V u d G F n Z S w x N j B 9 J n F 1 b 3 Q 7 L C Z x d W 9 0 O 1 N l Y 3 R p b 2 4 x L 3 R o c m V l L W J h d G h y b 2 9 t L X B l c m Z t b 2 4 v Q X V 0 b 1 J l b W 9 2 Z W R D b 2 x 1 b W 5 z M S 5 7 X F x c X E R F U 0 t U T 1 A t S l V M S U F c X E d Q V S B F b m d p b m U o c G l k X z E 0 O D U 2 X 2 x 1 a W R f M H g w M D A w M D A w M F 8 w e D A w M D B B O T k z X 3 B o e X N f M F 9 l b m d f M F 9 l b m d 0 e X B l X z N E K V x c V X R p b G l 6 Y X R p b 2 4 g U G V y Y 2 V u d G F n Z S w x N j F 9 J n F 1 b 3 Q 7 L C Z x d W 9 0 O 1 N l Y 3 R p b 2 4 x L 3 R o c m V l L W J h d G h y b 2 9 t L X B l c m Z t b 2 4 v Q X V 0 b 1 J l b W 9 2 Z W R D b 2 x 1 b W 5 z M S 5 7 X F x c X E R F U 0 t U T 1 A t S l V M S U F c X E d Q V S B F b m d p b m U o c G l k X z E 0 N j I w X 2 x 1 a W R f M H g w M D A w M D A w M F 8 w e D A w M D B D R D g 3 X 3 B o e X N f M F 9 l b m d f N F 9 l b m d 0 e X B l X z N E K V x c V X R p b G l 6 Y X R p b 2 4 g U G V y Y 2 V u d G F n Z S w x N j J 9 J n F 1 b 3 Q 7 L C Z x d W 9 0 O 1 N l Y 3 R p b 2 4 x L 3 R o c m V l L W J h d G h y b 2 9 t L X B l c m Z t b 2 4 v Q X V 0 b 1 J l b W 9 2 Z W R D b 2 x 1 b W 5 z M S 5 7 X F x c X E R F U 0 t U T 1 A t S l V M S U F c X E d Q V S B F b m d p b m U o c G l k X z E 0 N j I w X 2 x 1 a W R f M H g w M D A w M D A w M F 8 w e D A w M D B D R D g 3 X 3 B o e X N f M F 9 l b m d f M 1 9 l b m d 0 e X B l X z N E K V x c V X R p b G l 6 Y X R p b 2 4 g U G V y Y 2 V u d G F n Z S w x N j N 9 J n F 1 b 3 Q 7 L C Z x d W 9 0 O 1 N l Y 3 R p b 2 4 x L 3 R o c m V l L W J h d G h y b 2 9 t L X B l c m Z t b 2 4 v Q X V 0 b 1 J l b W 9 2 Z W R D b 2 x 1 b W 5 z M S 5 7 X F x c X E R F U 0 t U T 1 A t S l V M S U F c X E d Q V S B F b m d p b m U o c G l k X z E 0 N j I w X 2 x 1 a W R f M H g w M D A w M D A w M F 8 w e D A w M D B D R D g 3 X 3 B o e X N f M F 9 l b m d f M l 9 l b m d 0 e X B l X z N E K V x c V X R p b G l 6 Y X R p b 2 4 g U G V y Y 2 V u d G F n Z S w x N j R 9 J n F 1 b 3 Q 7 L C Z x d W 9 0 O 1 N l Y 3 R p b 2 4 x L 3 R o c m V l L W J h d G h y b 2 9 t L X B l c m Z t b 2 4 v Q X V 0 b 1 J l b W 9 2 Z W R D b 2 x 1 b W 5 z M S 5 7 X F x c X E R F U 0 t U T 1 A t S l V M S U F c X E d Q V S B F b m d p b m U o c G l k X z E 0 N j I w X 2 x 1 a W R f M H g w M D A w M D A w M F 8 w e D A w M D B D R D g 3 X 3 B o e X N f M F 9 l b m d f M V 9 l b m d 0 e X B l X z N E K V x c V X R p b G l 6 Y X R p b 2 4 g U G V y Y 2 V u d G F n Z S w x N j V 9 J n F 1 b 3 Q 7 L C Z x d W 9 0 O 1 N l Y 3 R p b 2 4 x L 3 R o c m V l L W J h d G h y b 2 9 t L X B l c m Z t b 2 4 v Q X V 0 b 1 J l b W 9 2 Z W R D b 2 x 1 b W 5 z M S 5 7 X F x c X E R F U 0 t U T 1 A t S l V M S U F c X E d Q V S B F b m d p b m U o c G l k X z E 0 N j I w X 2 x 1 a W R f M H g w M D A w M D A w M F 8 w e D A w M D B D R D g 3 X 3 B o e X N f M F 9 l b m d f M F 9 l b m d 0 e X B l X z N E K V x c V X R p b G l 6 Y X R p b 2 4 g U G V y Y 2 V u d G F n Z S w x N j Z 9 J n F 1 b 3 Q 7 L C Z x d W 9 0 O 1 N l Y 3 R p b 2 4 x L 3 R o c m V l L W J h d G h y b 2 9 t L X B l c m Z t b 2 4 v Q X V 0 b 1 J l b W 9 2 Z W R D b 2 x 1 b W 5 z M S 5 7 X F x c X E R F U 0 t U T 1 A t S l V M S U F c X E d Q V S B F b m d p b m U o c G l k X z E 0 N j I w X 2 x 1 a W R f M H g w M D A w M D A w M F 8 w e D A w M D B B O T k z X 3 B o e X N f M F 9 l b m d f O F 9 l b m d 0 e X B l X 1 Z S K V x c V X R p b G l 6 Y X R p b 2 4 g U G V y Y 2 V u d G F n Z S w x N j d 9 J n F 1 b 3 Q 7 L C Z x d W 9 0 O 1 N l Y 3 R p b 2 4 x L 3 R o c m V l L W J h d G h y b 2 9 t L X B l c m Z t b 2 4 v Q X V 0 b 1 J l b W 9 2 Z W R D b 2 x 1 b W 5 z M S 5 7 X F x c X E R F U 0 t U T 1 A t S l V M S U F c X E d Q V S B F b m d p b m U o c G l k X z E 0 N j I w X 2 x 1 a W R f M H g w M D A w M D A w M F 8 w e D A w M D B B O T k z X 3 B o e X N f M F 9 l b m d f N 1 9 l b m d 0 e X B l X 1 Z p Z G V v R W 5 j b 2 R l K V x c V X R p b G l 6 Y X R p b 2 4 g U G V y Y 2 V u d G F n Z S w x N j h 9 J n F 1 b 3 Q 7 L C Z x d W 9 0 O 1 N l Y 3 R p b 2 4 x L 3 R o c m V l L W J h d G h y b 2 9 t L X B l c m Z t b 2 4 v Q X V 0 b 1 J l b W 9 2 Z W R D b 2 x 1 b W 5 z M S 5 7 X F x c X E R F U 0 t U T 1 A t S l V M S U F c X E d Q V S B F b m d p b m U o c G l k X z E 0 N j I w X 2 x 1 a W R f M H g w M D A w M D A w M F 8 w e D A w M D B B O T k z X 3 B o e X N f M F 9 l b m d f N l 9 l b m d 0 e X B l X 1 N l Y 3 V y a X R 5 K V x c V X R p b G l 6 Y X R p b 2 4 g U G V y Y 2 V u d G F n Z S w x N j l 9 J n F 1 b 3 Q 7 L C Z x d W 9 0 O 1 N l Y 3 R p b 2 4 x L 3 R o c m V l L W J h d G h y b 2 9 t L X B l c m Z t b 2 4 v Q X V 0 b 1 J l b W 9 2 Z W R D b 2 x 1 b W 5 z M S 5 7 X F x c X E R F U 0 t U T 1 A t S l V M S U F c X E d Q V S B F b m d p b m U o c G l k X z E 0 N j I w X 2 x 1 a W R f M H g w M D A w M D A w M F 8 w e D A w M D B B O T k z X 3 B o e X N f M F 9 l b m d f N V 9 l b m d 0 e X B l X 0 N v c H k p X F x V d G l s a X p h d G l v b i B Q Z X J j Z W 5 0 Y W d l L D E 3 M H 0 m c X V v d D s s J n F 1 b 3 Q 7 U 2 V j d G l v b j E v d G h y Z W U t Y m F 0 a H J v b 2 0 t c G V y Z m 1 v b i 9 B d X R v U m V t b 3 Z l Z E N v b H V t b n M x L n t c X F x c R E V T S 1 R P U C 1 K V U x J Q V x c R 1 B V I E V u Z 2 l u Z S h w a W R f M T Q 2 M j B f b H V p Z F 8 w e D A w M D A w M D A w X z B 4 M D A w M E E 5 O T N f c G h 5 c 1 8 w X 2 V u Z 1 8 0 X 2 V u Z 3 R 5 c G V f Q 2 9 w e S l c X F V 0 a W x p e m F 0 a W 9 u I F B l c m N l b n R h Z 2 U s M T c x f S Z x d W 9 0 O y w m c X V v d D t T Z W N 0 a W 9 u M S 9 0 a H J l Z S 1 i Y X R o c m 9 v b S 1 w Z X J m b W 9 u L 0 F 1 d G 9 S Z W 1 v d m V k Q 2 9 s d W 1 u c z E u e 1 x c X F x E R V N L V E 9 Q L U p V T E l B X F x H U F U g R W 5 n a W 5 l K H B p Z F 8 x N D Y y M F 9 s d W l k X z B 4 M D A w M D A w M D B f M H g w M D A w Q T k 5 M 1 9 w a H l z X z B f Z W 5 n X z N f Z W 5 n d H l w Z V 9 D b 3 B 5 K V x c V X R p b G l 6 Y X R p b 2 4 g U G V y Y 2 V u d G F n Z S w x N z J 9 J n F 1 b 3 Q 7 L C Z x d W 9 0 O 1 N l Y 3 R p b 2 4 x L 3 R o c m V l L W J h d G h y b 2 9 t L X B l c m Z t b 2 4 v Q X V 0 b 1 J l b W 9 2 Z W R D b 2 x 1 b W 5 z M S 5 7 X F x c X E R F U 0 t U T 1 A t S l V M S U F c X E d Q V S B F b m d p b m U o c G l k X z E 0 N j I w X 2 x 1 a W R f M H g w M D A w M D A w M F 8 w e D A w M D B B O T k z X 3 B o e X N f M F 9 l b m d f M l 9 l b m d 0 e X B l X 1 Z p Z G V v R G V j b 2 R l K V x c V X R p b G l 6 Y X R p b 2 4 g U G V y Y 2 V u d G F n Z S w x N z N 9 J n F 1 b 3 Q 7 L C Z x d W 9 0 O 1 N l Y 3 R p b 2 4 x L 3 R o c m V l L W J h d G h y b 2 9 t L X B l c m Z t b 2 4 v Q X V 0 b 1 J l b W 9 2 Z W R D b 2 x 1 b W 5 z M S 5 7 X F x c X E R F U 0 t U T 1 A t S l V M S U F c X E d Q V S B F b m d p b m U o c G l k X z E 0 N j I w X 2 x 1 a W R f M H g w M D A w M D A w M F 8 w e D A w M D B B O T k z X 3 B o e X N f M F 9 l b m d f M V 9 l b m d 0 e X B l X 0 x l Z 2 F j e U 9 2 Z X J s Y X k p X F x V d G l s a X p h d G l v b i B Q Z X J j Z W 5 0 Y W d l L D E 3 N H 0 m c X V v d D s s J n F 1 b 3 Q 7 U 2 V j d G l v b j E v d G h y Z W U t Y m F 0 a H J v b 2 0 t c G V y Z m 1 v b i 9 B d X R v U m V t b 3 Z l Z E N v b H V t b n M x L n t c X F x c R E V T S 1 R P U C 1 K V U x J Q V x c R 1 B V I E V u Z 2 l u Z S h w a W R f M T Q 2 M j B f b H V p Z F 8 w e D A w M D A w M D A w X z B 4 M D A w M E E 5 O T N f c G h 5 c 1 8 w X 2 V u Z 1 8 w X 2 V u Z 3 R 5 c G V f M 0 Q p X F x V d G l s a X p h d G l v b i B Q Z X J j Z W 5 0 Y W d l L D E 3 N X 0 m c X V v d D s s J n F 1 b 3 Q 7 U 2 V j d G l v b j E v d G h y Z W U t Y m F 0 a H J v b 2 0 t c G V y Z m 1 v b i 9 B d X R v U m V t b 3 Z l Z E N v b H V t b n M x L n t c X F x c R E V T S 1 R P U C 1 K V U x J Q V x c R 1 B V I E V u Z 2 l u Z S h w a W R f M T Q y N D R f b H V p Z F 8 w e D A w M D A w M D A w X z B 4 M D A w M E N E O D d f c G h 5 c 1 8 w X 2 V u Z 1 8 0 X 2 V u Z 3 R 5 c G V f M 0 Q p X F x V d G l s a X p h d G l v b i B Q Z X J j Z W 5 0 Y W d l L D E 3 N n 0 m c X V v d D s s J n F 1 b 3 Q 7 U 2 V j d G l v b j E v d G h y Z W U t Y m F 0 a H J v b 2 0 t c G V y Z m 1 v b i 9 B d X R v U m V t b 3 Z l Z E N v b H V t b n M x L n t c X F x c R E V T S 1 R P U C 1 K V U x J Q V x c R 1 B V I E V u Z 2 l u Z S h w a W R f M T Q y N D R f b H V p Z F 8 w e D A w M D A w M D A w X z B 4 M D A w M E N E O D d f c G h 5 c 1 8 w X 2 V u Z 1 8 z X 2 V u Z 3 R 5 c G V f M 0 Q p X F x V d G l s a X p h d G l v b i B Q Z X J j Z W 5 0 Y W d l L D E 3 N 3 0 m c X V v d D s s J n F 1 b 3 Q 7 U 2 V j d G l v b j E v d G h y Z W U t Y m F 0 a H J v b 2 0 t c G V y Z m 1 v b i 9 B d X R v U m V t b 3 Z l Z E N v b H V t b n M x L n t c X F x c R E V T S 1 R P U C 1 K V U x J Q V x c R 1 B V I E V u Z 2 l u Z S h w a W R f M T Q y N D R f b H V p Z F 8 w e D A w M D A w M D A w X z B 4 M D A w M E N E O D d f c G h 5 c 1 8 w X 2 V u Z 1 8 y X 2 V u Z 3 R 5 c G V f M 0 Q p X F x V d G l s a X p h d G l v b i B Q Z X J j Z W 5 0 Y W d l L D E 3 O H 0 m c X V v d D s s J n F 1 b 3 Q 7 U 2 V j d G l v b j E v d G h y Z W U t Y m F 0 a H J v b 2 0 t c G V y Z m 1 v b i 9 B d X R v U m V t b 3 Z l Z E N v b H V t b n M x L n t c X F x c R E V T S 1 R P U C 1 K V U x J Q V x c R 1 B V I E V u Z 2 l u Z S h w a W R f M T Q y N D R f b H V p Z F 8 w e D A w M D A w M D A w X z B 4 M D A w M E N E O D d f c G h 5 c 1 8 w X 2 V u Z 1 8 x X 2 V u Z 3 R 5 c G V f M 0 Q p X F x V d G l s a X p h d G l v b i B Q Z X J j Z W 5 0 Y W d l L D E 3 O X 0 m c X V v d D s s J n F 1 b 3 Q 7 U 2 V j d G l v b j E v d G h y Z W U t Y m F 0 a H J v b 2 0 t c G V y Z m 1 v b i 9 B d X R v U m V t b 3 Z l Z E N v b H V t b n M x L n t c X F x c R E V T S 1 R P U C 1 K V U x J Q V x c R 1 B V I E V u Z 2 l u Z S h w a W R f M T Q y N D R f b H V p Z F 8 w e D A w M D A w M D A w X z B 4 M D A w M E N E O D d f c G h 5 c 1 8 w X 2 V u Z 1 8 w X 2 V u Z 3 R 5 c G V f M 0 Q p X F x V d G l s a X p h d G l v b i B Q Z X J j Z W 5 0 Y W d l L D E 4 M H 0 m c X V v d D s s J n F 1 b 3 Q 7 U 2 V j d G l v b j E v d G h y Z W U t Y m F 0 a H J v b 2 0 t c G V y Z m 1 v b i 9 B d X R v U m V t b 3 Z l Z E N v b H V t b n M x L n t c X F x c R E V T S 1 R P U C 1 K V U x J Q V x c R 1 B V I E V u Z 2 l u Z S h w a W R f M T Q y N D R f b H V p Z F 8 w e D A w M D A w M D A w X z B 4 M D A w M E E 5 O T N f c G h 5 c 1 8 w X 2 V u Z 1 8 4 X 2 V u Z 3 R 5 c G V f V l I p X F x V d G l s a X p h d G l v b i B Q Z X J j Z W 5 0 Y W d l L D E 4 M X 0 m c X V v d D s s J n F 1 b 3 Q 7 U 2 V j d G l v b j E v d G h y Z W U t Y m F 0 a H J v b 2 0 t c G V y Z m 1 v b i 9 B d X R v U m V t b 3 Z l Z E N v b H V t b n M x L n t c X F x c R E V T S 1 R P U C 1 K V U x J Q V x c R 1 B V I E V u Z 2 l u Z S h w a W R f M T Q y N D R f b H V p Z F 8 w e D A w M D A w M D A w X z B 4 M D A w M E E 5 O T N f c G h 5 c 1 8 w X 2 V u Z 1 8 3 X 2 V u Z 3 R 5 c G V f V m l k Z W 9 F b m N v Z G U p X F x V d G l s a X p h d G l v b i B Q Z X J j Z W 5 0 Y W d l L D E 4 M n 0 m c X V v d D s s J n F 1 b 3 Q 7 U 2 V j d G l v b j E v d G h y Z W U t Y m F 0 a H J v b 2 0 t c G V y Z m 1 v b i 9 B d X R v U m V t b 3 Z l Z E N v b H V t b n M x L n t c X F x c R E V T S 1 R P U C 1 K V U x J Q V x c R 1 B V I E V u Z 2 l u Z S h w a W R f M T Q y N D R f b H V p Z F 8 w e D A w M D A w M D A w X z B 4 M D A w M E E 5 O T N f c G h 5 c 1 8 w X 2 V u Z 1 8 2 X 2 V u Z 3 R 5 c G V f U 2 V j d X J p d H k p X F x V d G l s a X p h d G l v b i B Q Z X J j Z W 5 0 Y W d l L D E 4 M 3 0 m c X V v d D s s J n F 1 b 3 Q 7 U 2 V j d G l v b j E v d G h y Z W U t Y m F 0 a H J v b 2 0 t c G V y Z m 1 v b i 9 B d X R v U m V t b 3 Z l Z E N v b H V t b n M x L n t c X F x c R E V T S 1 R P U C 1 K V U x J Q V x c R 1 B V I E V u Z 2 l u Z S h w a W R f M T Q y N D R f b H V p Z F 8 w e D A w M D A w M D A w X z B 4 M D A w M E E 5 O T N f c G h 5 c 1 8 w X 2 V u Z 1 8 1 X 2 V u Z 3 R 5 c G V f Q 2 9 w e S l c X F V 0 a W x p e m F 0 a W 9 u I F B l c m N l b n R h Z 2 U s M T g 0 f S Z x d W 9 0 O y w m c X V v d D t T Z W N 0 a W 9 u M S 9 0 a H J l Z S 1 i Y X R o c m 9 v b S 1 w Z X J m b W 9 u L 0 F 1 d G 9 S Z W 1 v d m V k Q 2 9 s d W 1 u c z E u e 1 x c X F x E R V N L V E 9 Q L U p V T E l B X F x H U F U g R W 5 n a W 5 l K H B p Z F 8 x N D I 0 N F 9 s d W l k X z B 4 M D A w M D A w M D B f M H g w M D A w Q T k 5 M 1 9 w a H l z X z B f Z W 5 n X z R f Z W 5 n d H l w Z V 9 D b 3 B 5 K V x c V X R p b G l 6 Y X R p b 2 4 g U G V y Y 2 V u d G F n Z S w x O D V 9 J n F 1 b 3 Q 7 L C Z x d W 9 0 O 1 N l Y 3 R p b 2 4 x L 3 R o c m V l L W J h d G h y b 2 9 t L X B l c m Z t b 2 4 v Q X V 0 b 1 J l b W 9 2 Z W R D b 2 x 1 b W 5 z M S 5 7 X F x c X E R F U 0 t U T 1 A t S l V M S U F c X E d Q V S B F b m d p b m U o c G l k X z E 0 M j Q 0 X 2 x 1 a W R f M H g w M D A w M D A w M F 8 w e D A w M D B B O T k z X 3 B o e X N f M F 9 l b m d f M 1 9 l b m d 0 e X B l X 0 N v c H k p X F x V d G l s a X p h d G l v b i B Q Z X J j Z W 5 0 Y W d l L D E 4 N n 0 m c X V v d D s s J n F 1 b 3 Q 7 U 2 V j d G l v b j E v d G h y Z W U t Y m F 0 a H J v b 2 0 t c G V y Z m 1 v b i 9 B d X R v U m V t b 3 Z l Z E N v b H V t b n M x L n t c X F x c R E V T S 1 R P U C 1 K V U x J Q V x c R 1 B V I E V u Z 2 l u Z S h w a W R f M T Q y N D R f b H V p Z F 8 w e D A w M D A w M D A w X z B 4 M D A w M E E 5 O T N f c G h 5 c 1 8 w X 2 V u Z 1 8 y X 2 V u Z 3 R 5 c G V f V m l k Z W 9 E Z W N v Z G U p X F x V d G l s a X p h d G l v b i B Q Z X J j Z W 5 0 Y W d l L D E 4 N 3 0 m c X V v d D s s J n F 1 b 3 Q 7 U 2 V j d G l v b j E v d G h y Z W U t Y m F 0 a H J v b 2 0 t c G V y Z m 1 v b i 9 B d X R v U m V t b 3 Z l Z E N v b H V t b n M x L n t c X F x c R E V T S 1 R P U C 1 K V U x J Q V x c R 1 B V I E V u Z 2 l u Z S h w a W R f M T Q y N D R f b H V p Z F 8 w e D A w M D A w M D A w X z B 4 M D A w M E E 5 O T N f c G h 5 c 1 8 w X 2 V u Z 1 8 x X 2 V u Z 3 R 5 c G V f T G V n Y W N 5 T 3 Z l c m x h e S l c X F V 0 a W x p e m F 0 a W 9 u I F B l c m N l b n R h Z 2 U s M T g 4 f S Z x d W 9 0 O y w m c X V v d D t T Z W N 0 a W 9 u M S 9 0 a H J l Z S 1 i Y X R o c m 9 v b S 1 w Z X J m b W 9 u L 0 F 1 d G 9 S Z W 1 v d m V k Q 2 9 s d W 1 u c z E u e 1 x c X F x E R V N L V E 9 Q L U p V T E l B X F x H U F U g R W 5 n a W 5 l K H B p Z F 8 x N D I 0 N F 9 s d W l k X z B 4 M D A w M D A w M D B f M H g w M D A w Q T k 5 M 1 9 w a H l z X z B f Z W 5 n X z B f Z W 5 n d H l w Z V 8 z R C l c X F V 0 a W x p e m F 0 a W 9 u I F B l c m N l b n R h Z 2 U s M T g 5 f S Z x d W 9 0 O y w m c X V v d D t T Z W N 0 a W 9 u M S 9 0 a H J l Z S 1 i Y X R o c m 9 v b S 1 w Z X J m b W 9 u L 0 F 1 d G 9 S Z W 1 v d m V k Q 2 9 s d W 1 u c z E u e 1 x c X F x E R V N L V E 9 Q L U p V T E l B X F x H U F U g R W 5 n a W 5 l K H B p Z F 8 x M z c 0 O F 9 s d W l k X z B 4 M D A w M D A w M D B f M H g w M D A w Q T k 5 M 1 9 w a H l z X z B f Z W 5 n X z h f Z W 5 n d H l w Z V 9 W U i l c X F V 0 a W x p e m F 0 a W 9 u I F B l c m N l b n R h Z 2 U s M T k w f S Z x d W 9 0 O y w m c X V v d D t T Z W N 0 a W 9 u M S 9 0 a H J l Z S 1 i Y X R o c m 9 v b S 1 w Z X J m b W 9 u L 0 F 1 d G 9 S Z W 1 v d m V k Q 2 9 s d W 1 u c z E u e 1 x c X F x E R V N L V E 9 Q L U p V T E l B X F x H U F U g R W 5 n a W 5 l K H B p Z F 8 x M z c 0 O F 9 s d W l k X z B 4 M D A w M D A w M D B f M H g w M D A w Q T k 5 M 1 9 w a H l z X z B f Z W 5 n X z d f Z W 5 n d H l w Z V 9 W a W R l b 0 V u Y 2 9 k Z S l c X F V 0 a W x p e m F 0 a W 9 u I F B l c m N l b n R h Z 2 U s M T k x f S Z x d W 9 0 O y w m c X V v d D t T Z W N 0 a W 9 u M S 9 0 a H J l Z S 1 i Y X R o c m 9 v b S 1 w Z X J m b W 9 u L 0 F 1 d G 9 S Z W 1 v d m V k Q 2 9 s d W 1 u c z E u e 1 x c X F x E R V N L V E 9 Q L U p V T E l B X F x H U F U g R W 5 n a W 5 l K H B p Z F 8 x M z c 0 O F 9 s d W l k X z B 4 M D A w M D A w M D B f M H g w M D A w Q T k 5 M 1 9 w a H l z X z B f Z W 5 n X z Z f Z W 5 n d H l w Z V 9 T Z W N 1 c m l 0 e S l c X F V 0 a W x p e m F 0 a W 9 u I F B l c m N l b n R h Z 2 U s M T k y f S Z x d W 9 0 O y w m c X V v d D t T Z W N 0 a W 9 u M S 9 0 a H J l Z S 1 i Y X R o c m 9 v b S 1 w Z X J m b W 9 u L 0 F 1 d G 9 S Z W 1 v d m V k Q 2 9 s d W 1 u c z E u e 1 x c X F x E R V N L V E 9 Q L U p V T E l B X F x H U F U g R W 5 n a W 5 l K H B p Z F 8 x M z c 0 O F 9 s d W l k X z B 4 M D A w M D A w M D B f M H g w M D A w Q T k 5 M 1 9 w a H l z X z B f Z W 5 n X z V f Z W 5 n d H l w Z V 9 D b 3 B 5 K V x c V X R p b G l 6 Y X R p b 2 4 g U G V y Y 2 V u d G F n Z S w x O T N 9 J n F 1 b 3 Q 7 L C Z x d W 9 0 O 1 N l Y 3 R p b 2 4 x L 3 R o c m V l L W J h d G h y b 2 9 t L X B l c m Z t b 2 4 v Q X V 0 b 1 J l b W 9 2 Z W R D b 2 x 1 b W 5 z M S 5 7 X F x c X E R F U 0 t U T 1 A t S l V M S U F c X E d Q V S B F b m d p b m U o c G l k X z E z N z Q 4 X 2 x 1 a W R f M H g w M D A w M D A w M F 8 w e D A w M D B B O T k z X 3 B o e X N f M F 9 l b m d f N F 9 l b m d 0 e X B l X 0 N v c H k p X F x V d G l s a X p h d G l v b i B Q Z X J j Z W 5 0 Y W d l L D E 5 N H 0 m c X V v d D s s J n F 1 b 3 Q 7 U 2 V j d G l v b j E v d G h y Z W U t Y m F 0 a H J v b 2 0 t c G V y Z m 1 v b i 9 B d X R v U m V t b 3 Z l Z E N v b H V t b n M x L n t c X F x c R E V T S 1 R P U C 1 K V U x J Q V x c R 1 B V I E V u Z 2 l u Z S h w a W R f M T M 3 N D h f b H V p Z F 8 w e D A w M D A w M D A w X z B 4 M D A w M E E 5 O T N f c G h 5 c 1 8 w X 2 V u Z 1 8 z X 2 V u Z 3 R 5 c G V f Q 2 9 w e S l c X F V 0 a W x p e m F 0 a W 9 u I F B l c m N l b n R h Z 2 U s M T k 1 f S Z x d W 9 0 O y w m c X V v d D t T Z W N 0 a W 9 u M S 9 0 a H J l Z S 1 i Y X R o c m 9 v b S 1 w Z X J m b W 9 u L 0 F 1 d G 9 S Z W 1 v d m V k Q 2 9 s d W 1 u c z E u e 1 x c X F x E R V N L V E 9 Q L U p V T E l B X F x H U F U g R W 5 n a W 5 l K H B p Z F 8 x M z c 0 O F 9 s d W l k X z B 4 M D A w M D A w M D B f M H g w M D A w Q T k 5 M 1 9 w a H l z X z B f Z W 5 n X z J f Z W 5 n d H l w Z V 9 W a W R l b 0 R l Y 2 9 k Z S l c X F V 0 a W x p e m F 0 a W 9 u I F B l c m N l b n R h Z 2 U s M T k 2 f S Z x d W 9 0 O y w m c X V v d D t T Z W N 0 a W 9 u M S 9 0 a H J l Z S 1 i Y X R o c m 9 v b S 1 w Z X J m b W 9 u L 0 F 1 d G 9 S Z W 1 v d m V k Q 2 9 s d W 1 u c z E u e 1 x c X F x E R V N L V E 9 Q L U p V T E l B X F x H U F U g R W 5 n a W 5 l K H B p Z F 8 x M z c 0 O F 9 s d W l k X z B 4 M D A w M D A w M D B f M H g w M D A w Q T k 5 M 1 9 w a H l z X z B f Z W 5 n X z F f Z W 5 n d H l w Z V 9 M Z W d h Y 3 l P d m V y b G F 5 K V x c V X R p b G l 6 Y X R p b 2 4 g U G V y Y 2 V u d G F n Z S w x O T d 9 J n F 1 b 3 Q 7 L C Z x d W 9 0 O 1 N l Y 3 R p b 2 4 x L 3 R o c m V l L W J h d G h y b 2 9 t L X B l c m Z t b 2 4 v Q X V 0 b 1 J l b W 9 2 Z W R D b 2 x 1 b W 5 z M S 5 7 X F x c X E R F U 0 t U T 1 A t S l V M S U F c X E d Q V S B F b m d p b m U o c G l k X z E z N z Q 4 X 2 x 1 a W R f M H g w M D A w M D A w M F 8 w e D A w M D B B O T k z X 3 B o e X N f M F 9 l b m d f M F 9 l b m d 0 e X B l X z N E K V x c V X R p b G l 6 Y X R p b 2 4 g U G V y Y 2 V u d G F n Z S w x O T h 9 J n F 1 b 3 Q 7 L C Z x d W 9 0 O 1 N l Y 3 R p b 2 4 x L 3 R o c m V l L W J h d G h y b 2 9 t L X B l c m Z t b 2 4 v Q X V 0 b 1 J l b W 9 2 Z W R D b 2 x 1 b W 5 z M S 5 7 X F x c X E R F U 0 t U T 1 A t S l V M S U F c X E d Q V S B F b m d p b m U o c G l k X z E y M T I 0 X 2 x 1 a W R f M H g w M D A w M D A w M F 8 w e D A w M D B B O T k z X 3 B o e X N f M F 9 l b m d f O F 9 l b m d 0 e X B l X 1 Z S K V x c V X R p b G l 6 Y X R p b 2 4 g U G V y Y 2 V u d G F n Z S w x O T l 9 J n F 1 b 3 Q 7 L C Z x d W 9 0 O 1 N l Y 3 R p b 2 4 x L 3 R o c m V l L W J h d G h y b 2 9 t L X B l c m Z t b 2 4 v Q X V 0 b 1 J l b W 9 2 Z W R D b 2 x 1 b W 5 z M S 5 7 X F x c X E R F U 0 t U T 1 A t S l V M S U F c X E d Q V S B F b m d p b m U o c G l k X z E y M T I 0 X 2 x 1 a W R f M H g w M D A w M D A w M F 8 w e D A w M D B B O T k z X 3 B o e X N f M F 9 l b m d f N 1 9 l b m d 0 e X B l X 1 Z p Z G V v R W 5 j b 2 R l K V x c V X R p b G l 6 Y X R p b 2 4 g U G V y Y 2 V u d G F n Z S w y M D B 9 J n F 1 b 3 Q 7 L C Z x d W 9 0 O 1 N l Y 3 R p b 2 4 x L 3 R o c m V l L W J h d G h y b 2 9 t L X B l c m Z t b 2 4 v Q X V 0 b 1 J l b W 9 2 Z W R D b 2 x 1 b W 5 z M S 5 7 X F x c X E R F U 0 t U T 1 A t S l V M S U F c X E d Q V S B F b m d p b m U o c G l k X z E y M T I 0 X 2 x 1 a W R f M H g w M D A w M D A w M F 8 w e D A w M D B B O T k z X 3 B o e X N f M F 9 l b m d f N l 9 l b m d 0 e X B l X 1 N l Y 3 V y a X R 5 K V x c V X R p b G l 6 Y X R p b 2 4 g U G V y Y 2 V u d G F n Z S w y M D F 9 J n F 1 b 3 Q 7 L C Z x d W 9 0 O 1 N l Y 3 R p b 2 4 x L 3 R o c m V l L W J h d G h y b 2 9 t L X B l c m Z t b 2 4 v Q X V 0 b 1 J l b W 9 2 Z W R D b 2 x 1 b W 5 z M S 5 7 X F x c X E R F U 0 t U T 1 A t S l V M S U F c X E d Q V S B F b m d p b m U o c G l k X z E y M T I 0 X 2 x 1 a W R f M H g w M D A w M D A w M F 8 w e D A w M D B B O T k z X 3 B o e X N f M F 9 l b m d f N V 9 l b m d 0 e X B l X 0 N v c H k p X F x V d G l s a X p h d G l v b i B Q Z X J j Z W 5 0 Y W d l L D I w M n 0 m c X V v d D s s J n F 1 b 3 Q 7 U 2 V j d G l v b j E v d G h y Z W U t Y m F 0 a H J v b 2 0 t c G V y Z m 1 v b i 9 B d X R v U m V t b 3 Z l Z E N v b H V t b n M x L n t c X F x c R E V T S 1 R P U C 1 K V U x J Q V x c R 1 B V I E V u Z 2 l u Z S h w a W R f M T I x M j R f b H V p Z F 8 w e D A w M D A w M D A w X z B 4 M D A w M E E 5 O T N f c G h 5 c 1 8 w X 2 V u Z 1 8 0 X 2 V u Z 3 R 5 c G V f Q 2 9 w e S l c X F V 0 a W x p e m F 0 a W 9 u I F B l c m N l b n R h Z 2 U s M j A z f S Z x d W 9 0 O y w m c X V v d D t T Z W N 0 a W 9 u M S 9 0 a H J l Z S 1 i Y X R o c m 9 v b S 1 w Z X J m b W 9 u L 0 F 1 d G 9 S Z W 1 v d m V k Q 2 9 s d W 1 u c z E u e 1 x c X F x E R V N L V E 9 Q L U p V T E l B X F x H U F U g R W 5 n a W 5 l K H B p Z F 8 x M j E y N F 9 s d W l k X z B 4 M D A w M D A w M D B f M H g w M D A w Q T k 5 M 1 9 w a H l z X z B f Z W 5 n X z N f Z W 5 n d H l w Z V 9 D b 3 B 5 K V x c V X R p b G l 6 Y X R p b 2 4 g U G V y Y 2 V u d G F n Z S w y M D R 9 J n F 1 b 3 Q 7 L C Z x d W 9 0 O 1 N l Y 3 R p b 2 4 x L 3 R o c m V l L W J h d G h y b 2 9 t L X B l c m Z t b 2 4 v Q X V 0 b 1 J l b W 9 2 Z W R D b 2 x 1 b W 5 z M S 5 7 X F x c X E R F U 0 t U T 1 A t S l V M S U F c X E d Q V S B F b m d p b m U o c G l k X z E y M T I 0 X 2 x 1 a W R f M H g w M D A w M D A w M F 8 w e D A w M D B B O T k z X 3 B o e X N f M F 9 l b m d f M l 9 l b m d 0 e X B l X 1 Z p Z G V v R G V j b 2 R l K V x c V X R p b G l 6 Y X R p b 2 4 g U G V y Y 2 V u d G F n Z S w y M D V 9 J n F 1 b 3 Q 7 L C Z x d W 9 0 O 1 N l Y 3 R p b 2 4 x L 3 R o c m V l L W J h d G h y b 2 9 t L X B l c m Z t b 2 4 v Q X V 0 b 1 J l b W 9 2 Z W R D b 2 x 1 b W 5 z M S 5 7 X F x c X E R F U 0 t U T 1 A t S l V M S U F c X E d Q V S B F b m d p b m U o c G l k X z E y M T I 0 X 2 x 1 a W R f M H g w M D A w M D A w M F 8 w e D A w M D B B O T k z X 3 B o e X N f M F 9 l b m d f M V 9 l b m d 0 e X B l X 0 x l Z 2 F j e U 9 2 Z X J s Y X k p X F x V d G l s a X p h d G l v b i B Q Z X J j Z W 5 0 Y W d l L D I w N n 0 m c X V v d D s s J n F 1 b 3 Q 7 U 2 V j d G l v b j E v d G h y Z W U t Y m F 0 a H J v b 2 0 t c G V y Z m 1 v b i 9 B d X R v U m V t b 3 Z l Z E N v b H V t b n M x L n t c X F x c R E V T S 1 R P U C 1 K V U x J Q V x c R 1 B V I E V u Z 2 l u Z S h w a W R f M T I x M j R f b H V p Z F 8 w e D A w M D A w M D A w X z B 4 M D A w M E E 5 O T N f c G h 5 c 1 8 w X 2 V u Z 1 8 w X 2 V u Z 3 R 5 c G V f M 0 Q p X F x V d G l s a X p h d G l v b i B Q Z X J j Z W 5 0 Y W d l L D I w N 3 0 m c X V v d D s s J n F 1 b 3 Q 7 U 2 V j d G l v b j E v d G h y Z W U t Y m F 0 a H J v b 2 0 t c G V y Z m 1 v b i 9 B d X R v U m V t b 3 Z l Z E N v b H V t b n M x L n t c X F x c R E V T S 1 R P U C 1 K V U x J Q V x c R 1 B V I E V u Z 2 l u Z S h w a W R f M T E w N j R f b H V p Z F 8 w e D A w M D A w M D A w X z B 4 M D A w M E E 5 O T N f c G h 5 c 1 8 w X 2 V u Z 1 8 4 X 2 V u Z 3 R 5 c G V f V l I p X F x V d G l s a X p h d G l v b i B Q Z X J j Z W 5 0 Y W d l L D I w O H 0 m c X V v d D s s J n F 1 b 3 Q 7 U 2 V j d G l v b j E v d G h y Z W U t Y m F 0 a H J v b 2 0 t c G V y Z m 1 v b i 9 B d X R v U m V t b 3 Z l Z E N v b H V t b n M x L n t c X F x c R E V T S 1 R P U C 1 K V U x J Q V x c R 1 B V I E V u Z 2 l u Z S h w a W R f M T E w N j R f b H V p Z F 8 w e D A w M D A w M D A w X z B 4 M D A w M E E 5 O T N f c G h 5 c 1 8 w X 2 V u Z 1 8 3 X 2 V u Z 3 R 5 c G V f V m l k Z W 9 F b m N v Z G U p X F x V d G l s a X p h d G l v b i B Q Z X J j Z W 5 0 Y W d l L D I w O X 0 m c X V v d D s s J n F 1 b 3 Q 7 U 2 V j d G l v b j E v d G h y Z W U t Y m F 0 a H J v b 2 0 t c G V y Z m 1 v b i 9 B d X R v U m V t b 3 Z l Z E N v b H V t b n M x L n t c X F x c R E V T S 1 R P U C 1 K V U x J Q V x c R 1 B V I E V u Z 2 l u Z S h w a W R f M T E w N j R f b H V p Z F 8 w e D A w M D A w M D A w X z B 4 M D A w M E E 5 O T N f c G h 5 c 1 8 w X 2 V u Z 1 8 2 X 2 V u Z 3 R 5 c G V f U 2 V j d X J p d H k p X F x V d G l s a X p h d G l v b i B Q Z X J j Z W 5 0 Y W d l L D I x M H 0 m c X V v d D s s J n F 1 b 3 Q 7 U 2 V j d G l v b j E v d G h y Z W U t Y m F 0 a H J v b 2 0 t c G V y Z m 1 v b i 9 B d X R v U m V t b 3 Z l Z E N v b H V t b n M x L n t c X F x c R E V T S 1 R P U C 1 K V U x J Q V x c R 1 B V I E V u Z 2 l u Z S h w a W R f M T E w N j R f b H V p Z F 8 w e D A w M D A w M D A w X z B 4 M D A w M E E 5 O T N f c G h 5 c 1 8 w X 2 V u Z 1 8 1 X 2 V u Z 3 R 5 c G V f Q 2 9 w e S l c X F V 0 a W x p e m F 0 a W 9 u I F B l c m N l b n R h Z 2 U s M j E x f S Z x d W 9 0 O y w m c X V v d D t T Z W N 0 a W 9 u M S 9 0 a H J l Z S 1 i Y X R o c m 9 v b S 1 w Z X J m b W 9 u L 0 F 1 d G 9 S Z W 1 v d m V k Q 2 9 s d W 1 u c z E u e 1 x c X F x E R V N L V E 9 Q L U p V T E l B X F x H U F U g R W 5 n a W 5 l K H B p Z F 8 x M T A 2 N F 9 s d W l k X z B 4 M D A w M D A w M D B f M H g w M D A w Q T k 5 M 1 9 w a H l z X z B f Z W 5 n X z R f Z W 5 n d H l w Z V 9 D b 3 B 5 K V x c V X R p b G l 6 Y X R p b 2 4 g U G V y Y 2 V u d G F n Z S w y M T J 9 J n F 1 b 3 Q 7 L C Z x d W 9 0 O 1 N l Y 3 R p b 2 4 x L 3 R o c m V l L W J h d G h y b 2 9 t L X B l c m Z t b 2 4 v Q X V 0 b 1 J l b W 9 2 Z W R D b 2 x 1 b W 5 z M S 5 7 X F x c X E R F U 0 t U T 1 A t S l V M S U F c X E d Q V S B F b m d p b m U o c G l k X z E x M D Y 0 X 2 x 1 a W R f M H g w M D A w M D A w M F 8 w e D A w M D B B O T k z X 3 B o e X N f M F 9 l b m d f M 1 9 l b m d 0 e X B l X 0 N v c H k p X F x V d G l s a X p h d G l v b i B Q Z X J j Z W 5 0 Y W d l L D I x M 3 0 m c X V v d D s s J n F 1 b 3 Q 7 U 2 V j d G l v b j E v d G h y Z W U t Y m F 0 a H J v b 2 0 t c G V y Z m 1 v b i 9 B d X R v U m V t b 3 Z l Z E N v b H V t b n M x L n t c X F x c R E V T S 1 R P U C 1 K V U x J Q V x c R 1 B V I E V u Z 2 l u Z S h w a W R f M T E w N j R f b H V p Z F 8 w e D A w M D A w M D A w X z B 4 M D A w M E E 5 O T N f c G h 5 c 1 8 w X 2 V u Z 1 8 y X 2 V u Z 3 R 5 c G V f V m l k Z W 9 E Z W N v Z G U p X F x V d G l s a X p h d G l v b i B Q Z X J j Z W 5 0 Y W d l L D I x N H 0 m c X V v d D s s J n F 1 b 3 Q 7 U 2 V j d G l v b j E v d G h y Z W U t Y m F 0 a H J v b 2 0 t c G V y Z m 1 v b i 9 B d X R v U m V t b 3 Z l Z E N v b H V t b n M x L n t c X F x c R E V T S 1 R P U C 1 K V U x J Q V x c R 1 B V I E V u Z 2 l u Z S h w a W R f M T E w N j R f b H V p Z F 8 w e D A w M D A w M D A w X z B 4 M D A w M E E 5 O T N f c G h 5 c 1 8 w X 2 V u Z 1 8 x X 2 V u Z 3 R 5 c G V f T G V n Y W N 5 T 3 Z l c m x h e S l c X F V 0 a W x p e m F 0 a W 9 u I F B l c m N l b n R h Z 2 U s M j E 1 f S Z x d W 9 0 O y w m c X V v d D t T Z W N 0 a W 9 u M S 9 0 a H J l Z S 1 i Y X R o c m 9 v b S 1 w Z X J m b W 9 u L 0 F 1 d G 9 S Z W 1 v d m V k Q 2 9 s d W 1 u c z E u e 1 x c X F x E R V N L V E 9 Q L U p V T E l B X F x H U F U g R W 5 n a W 5 l K H B p Z F 8 x M T A 2 N F 9 s d W l k X z B 4 M D A w M D A w M D B f M H g w M D A w Q T k 5 M 1 9 w a H l z X z B f Z W 5 n X z B f Z W 5 n d H l w Z V 8 z R C l c X F V 0 a W x p e m F 0 a W 9 u I F B l c m N l b n R h Z 2 U s M j E 2 f S Z x d W 9 0 O y w m c X V v d D t T Z W N 0 a W 9 u M S 9 0 a H J l Z S 1 i Y X R o c m 9 v b S 1 w Z X J m b W 9 u L 0 F 1 d G 9 S Z W 1 v d m V k Q 2 9 s d W 1 u c z E u e 1 x c X F x E R V N L V E 9 Q L U p V T E l B X F x H U F U g R W 5 n a W 5 l K H B p Z F 8 x M D Q 2 N F 9 s d W l k X z B 4 M D A w M D A w M D B f M H g w M D A w Q T k 5 M 1 9 w a H l z X z B f Z W 5 n X z h f Z W 5 n d H l w Z V 9 W U i l c X F V 0 a W x p e m F 0 a W 9 u I F B l c m N l b n R h Z 2 U s M j E 3 f S Z x d W 9 0 O y w m c X V v d D t T Z W N 0 a W 9 u M S 9 0 a H J l Z S 1 i Y X R o c m 9 v b S 1 w Z X J m b W 9 u L 0 F 1 d G 9 S Z W 1 v d m V k Q 2 9 s d W 1 u c z E u e 1 x c X F x E R V N L V E 9 Q L U p V T E l B X F x H U F U g R W 5 n a W 5 l K H B p Z F 8 x M D Q 2 N F 9 s d W l k X z B 4 M D A w M D A w M D B f M H g w M D A w Q T k 5 M 1 9 w a H l z X z B f Z W 5 n X z d f Z W 5 n d H l w Z V 9 W a W R l b 0 V u Y 2 9 k Z S l c X F V 0 a W x p e m F 0 a W 9 u I F B l c m N l b n R h Z 2 U s M j E 4 f S Z x d W 9 0 O y w m c X V v d D t T Z W N 0 a W 9 u M S 9 0 a H J l Z S 1 i Y X R o c m 9 v b S 1 w Z X J m b W 9 u L 0 F 1 d G 9 S Z W 1 v d m V k Q 2 9 s d W 1 u c z E u e 1 x c X F x E R V N L V E 9 Q L U p V T E l B X F x H U F U g R W 5 n a W 5 l K H B p Z F 8 x M D Q 2 N F 9 s d W l k X z B 4 M D A w M D A w M D B f M H g w M D A w Q T k 5 M 1 9 w a H l z X z B f Z W 5 n X z Z f Z W 5 n d H l w Z V 9 T Z W N 1 c m l 0 e S l c X F V 0 a W x p e m F 0 a W 9 u I F B l c m N l b n R h Z 2 U s M j E 5 f S Z x d W 9 0 O y w m c X V v d D t T Z W N 0 a W 9 u M S 9 0 a H J l Z S 1 i Y X R o c m 9 v b S 1 w Z X J m b W 9 u L 0 F 1 d G 9 S Z W 1 v d m V k Q 2 9 s d W 1 u c z E u e 1 x c X F x E R V N L V E 9 Q L U p V T E l B X F x H U F U g R W 5 n a W 5 l K H B p Z F 8 x M D Q 2 N F 9 s d W l k X z B 4 M D A w M D A w M D B f M H g w M D A w Q T k 5 M 1 9 w a H l z X z B f Z W 5 n X z V f Z W 5 n d H l w Z V 9 D b 3 B 5 K V x c V X R p b G l 6 Y X R p b 2 4 g U G V y Y 2 V u d G F n Z S w y M j B 9 J n F 1 b 3 Q 7 L C Z x d W 9 0 O 1 N l Y 3 R p b 2 4 x L 3 R o c m V l L W J h d G h y b 2 9 t L X B l c m Z t b 2 4 v Q X V 0 b 1 J l b W 9 2 Z W R D b 2 x 1 b W 5 z M S 5 7 X F x c X E R F U 0 t U T 1 A t S l V M S U F c X E d Q V S B F b m d p b m U o c G l k X z E w N D Y 0 X 2 x 1 a W R f M H g w M D A w M D A w M F 8 w e D A w M D B B O T k z X 3 B o e X N f M F 9 l b m d f N F 9 l b m d 0 e X B l X 0 N v c H k p X F x V d G l s a X p h d G l v b i B Q Z X J j Z W 5 0 Y W d l L D I y M X 0 m c X V v d D s s J n F 1 b 3 Q 7 U 2 V j d G l v b j E v d G h y Z W U t Y m F 0 a H J v b 2 0 t c G V y Z m 1 v b i 9 B d X R v U m V t b 3 Z l Z E N v b H V t b n M x L n t c X F x c R E V T S 1 R P U C 1 K V U x J Q V x c R 1 B V I E V u Z 2 l u Z S h w a W R f M T A 0 N j R f b H V p Z F 8 w e D A w M D A w M D A w X z B 4 M D A w M E E 5 O T N f c G h 5 c 1 8 w X 2 V u Z 1 8 z X 2 V u Z 3 R 5 c G V f Q 2 9 w e S l c X F V 0 a W x p e m F 0 a W 9 u I F B l c m N l b n R h Z 2 U s M j I y f S Z x d W 9 0 O y w m c X V v d D t T Z W N 0 a W 9 u M S 9 0 a H J l Z S 1 i Y X R o c m 9 v b S 1 w Z X J m b W 9 u L 0 F 1 d G 9 S Z W 1 v d m V k Q 2 9 s d W 1 u c z E u e 1 x c X F x E R V N L V E 9 Q L U p V T E l B X F x H U F U g R W 5 n a W 5 l K H B p Z F 8 x M D Q 2 N F 9 s d W l k X z B 4 M D A w M D A w M D B f M H g w M D A w Q T k 5 M 1 9 w a H l z X z B f Z W 5 n X z J f Z W 5 n d H l w Z V 9 W a W R l b 0 R l Y 2 9 k Z S l c X F V 0 a W x p e m F 0 a W 9 u I F B l c m N l b n R h Z 2 U s M j I z f S Z x d W 9 0 O y w m c X V v d D t T Z W N 0 a W 9 u M S 9 0 a H J l Z S 1 i Y X R o c m 9 v b S 1 w Z X J m b W 9 u L 0 F 1 d G 9 S Z W 1 v d m V k Q 2 9 s d W 1 u c z E u e 1 x c X F x E R V N L V E 9 Q L U p V T E l B X F x H U F U g R W 5 n a W 5 l K H B p Z F 8 x M D Q 2 N F 9 s d W l k X z B 4 M D A w M D A w M D B f M H g w M D A w Q T k 5 M 1 9 w a H l z X z B f Z W 5 n X z F f Z W 5 n d H l w Z V 9 M Z W d h Y 3 l P d m V y b G F 5 K V x c V X R p b G l 6 Y X R p b 2 4 g U G V y Y 2 V u d G F n Z S w y M j R 9 J n F 1 b 3 Q 7 L C Z x d W 9 0 O 1 N l Y 3 R p b 2 4 x L 3 R o c m V l L W J h d G h y b 2 9 t L X B l c m Z t b 2 4 v Q X V 0 b 1 J l b W 9 2 Z W R D b 2 x 1 b W 5 z M S 5 7 X F x c X E R F U 0 t U T 1 A t S l V M S U F c X E d Q V S B F b m d p b m U o c G l k X z E w N D Y 0 X 2 x 1 a W R f M H g w M D A w M D A w M F 8 w e D A w M D B B O T k z X 3 B o e X N f M F 9 l b m d f M F 9 l b m d 0 e X B l X z N E K V x c V X R p b G l 6 Y X R p b 2 4 g U G V y Y 2 V u d G F n Z S w y M j V 9 J n F 1 b 3 Q 7 L C Z x d W 9 0 O 1 N l Y 3 R p b 2 4 x L 3 R o c m V l L W J h d G h y b 2 9 t L X B l c m Z t b 2 4 v Q X V 0 b 1 J l b W 9 2 Z W R D b 2 x 1 b W 5 z M S 5 7 X F x c X E R F U 0 t U T 1 A t S l V M S U F c X E d Q V S B F b m d p b m U o c G l k X z E w M D A w X 2 x 1 a W R f M H g w M D A w M D A w M F 8 w e D A w M D B B O T k z X 3 B o e X N f M F 9 l b m d f O F 9 l b m d 0 e X B l X 1 Z S K V x c V X R p b G l 6 Y X R p b 2 4 g U G V y Y 2 V u d G F n Z S w y M j Z 9 J n F 1 b 3 Q 7 L C Z x d W 9 0 O 1 N l Y 3 R p b 2 4 x L 3 R o c m V l L W J h d G h y b 2 9 t L X B l c m Z t b 2 4 v Q X V 0 b 1 J l b W 9 2 Z W R D b 2 x 1 b W 5 z M S 5 7 X F x c X E R F U 0 t U T 1 A t S l V M S U F c X E d Q V S B F b m d p b m U o c G l k X z E w M D A w X 2 x 1 a W R f M H g w M D A w M D A w M F 8 w e D A w M D B B O T k z X 3 B o e X N f M F 9 l b m d f N 1 9 l b m d 0 e X B l X 1 Z p Z G V v R W 5 j b 2 R l K V x c V X R p b G l 6 Y X R p b 2 4 g U G V y Y 2 V u d G F n Z S w y M j d 9 J n F 1 b 3 Q 7 L C Z x d W 9 0 O 1 N l Y 3 R p b 2 4 x L 3 R o c m V l L W J h d G h y b 2 9 t L X B l c m Z t b 2 4 v Q X V 0 b 1 J l b W 9 2 Z W R D b 2 x 1 b W 5 z M S 5 7 X F x c X E R F U 0 t U T 1 A t S l V M S U F c X E d Q V S B F b m d p b m U o c G l k X z E w M D A w X 2 x 1 a W R f M H g w M D A w M D A w M F 8 w e D A w M D B B O T k z X 3 B o e X N f M F 9 l b m d f N l 9 l b m d 0 e X B l X 1 N l Y 3 V y a X R 5 K V x c V X R p b G l 6 Y X R p b 2 4 g U G V y Y 2 V u d G F n Z S w y M j h 9 J n F 1 b 3 Q 7 L C Z x d W 9 0 O 1 N l Y 3 R p b 2 4 x L 3 R o c m V l L W J h d G h y b 2 9 t L X B l c m Z t b 2 4 v Q X V 0 b 1 J l b W 9 2 Z W R D b 2 x 1 b W 5 z M S 5 7 X F x c X E R F U 0 t U T 1 A t S l V M S U F c X E d Q V S B F b m d p b m U o c G l k X z E w M D A w X 2 x 1 a W R f M H g w M D A w M D A w M F 8 w e D A w M D B B O T k z X 3 B o e X N f M F 9 l b m d f N V 9 l b m d 0 e X B l X 0 N v c H k p X F x V d G l s a X p h d G l v b i B Q Z X J j Z W 5 0 Y W d l L D I y O X 0 m c X V v d D s s J n F 1 b 3 Q 7 U 2 V j d G l v b j E v d G h y Z W U t Y m F 0 a H J v b 2 0 t c G V y Z m 1 v b i 9 B d X R v U m V t b 3 Z l Z E N v b H V t b n M x L n t c X F x c R E V T S 1 R P U C 1 K V U x J Q V x c R 1 B V I E V u Z 2 l u Z S h w a W R f M T A w M D B f b H V p Z F 8 w e D A w M D A w M D A w X z B 4 M D A w M E E 5 O T N f c G h 5 c 1 8 w X 2 V u Z 1 8 0 X 2 V u Z 3 R 5 c G V f Q 2 9 w e S l c X F V 0 a W x p e m F 0 a W 9 u I F B l c m N l b n R h Z 2 U s M j M w f S Z x d W 9 0 O y w m c X V v d D t T Z W N 0 a W 9 u M S 9 0 a H J l Z S 1 i Y X R o c m 9 v b S 1 w Z X J m b W 9 u L 0 F 1 d G 9 S Z W 1 v d m V k Q 2 9 s d W 1 u c z E u e 1 x c X F x E R V N L V E 9 Q L U p V T E l B X F x H U F U g R W 5 n a W 5 l K H B p Z F 8 x M D A w M F 9 s d W l k X z B 4 M D A w M D A w M D B f M H g w M D A w Q T k 5 M 1 9 w a H l z X z B f Z W 5 n X z N f Z W 5 n d H l w Z V 9 D b 3 B 5 K V x c V X R p b G l 6 Y X R p b 2 4 g U G V y Y 2 V u d G F n Z S w y M z F 9 J n F 1 b 3 Q 7 L C Z x d W 9 0 O 1 N l Y 3 R p b 2 4 x L 3 R o c m V l L W J h d G h y b 2 9 t L X B l c m Z t b 2 4 v Q X V 0 b 1 J l b W 9 2 Z W R D b 2 x 1 b W 5 z M S 5 7 X F x c X E R F U 0 t U T 1 A t S l V M S U F c X E d Q V S B F b m d p b m U o c G l k X z E w M D A w X 2 x 1 a W R f M H g w M D A w M D A w M F 8 w e D A w M D B B O T k z X 3 B o e X N f M F 9 l b m d f M l 9 l b m d 0 e X B l X 1 Z p Z G V v R G V j b 2 R l K V x c V X R p b G l 6 Y X R p b 2 4 g U G V y Y 2 V u d G F n Z S w y M z J 9 J n F 1 b 3 Q 7 L C Z x d W 9 0 O 1 N l Y 3 R p b 2 4 x L 3 R o c m V l L W J h d G h y b 2 9 t L X B l c m Z t b 2 4 v Q X V 0 b 1 J l b W 9 2 Z W R D b 2 x 1 b W 5 z M S 5 7 X F x c X E R F U 0 t U T 1 A t S l V M S U F c X E d Q V S B F b m d p b m U o c G l k X z E w M D A w X 2 x 1 a W R f M H g w M D A w M D A w M F 8 w e D A w M D B B O T k z X 3 B o e X N f M F 9 l b m d f M V 9 l b m d 0 e X B l X 0 x l Z 2 F j e U 9 2 Z X J s Y X k p X F x V d G l s a X p h d G l v b i B Q Z X J j Z W 5 0 Y W d l L D I z M 3 0 m c X V v d D s s J n F 1 b 3 Q 7 U 2 V j d G l v b j E v d G h y Z W U t Y m F 0 a H J v b 2 0 t c G V y Z m 1 v b i 9 B d X R v U m V t b 3 Z l Z E N v b H V t b n M x L n t c X F x c R E V T S 1 R P U C 1 K V U x J Q V x c R 1 B V I E V u Z 2 l u Z S h w a W R f M T A w M D B f b H V p Z F 8 w e D A w M D A w M D A w X z B 4 M D A w M E E 5 O T N f c G h 5 c 1 8 w X 2 V u Z 1 8 w X 2 V u Z 3 R 5 c G V f M 0 Q p X F x V d G l s a X p h d G l v b i B Q Z X J j Z W 5 0 Y W d l L D I z N H 0 m c X V v d D s s J n F 1 b 3 Q 7 U 2 V j d G l v b j E v d G h y Z W U t Y m F 0 a H J v b 2 0 t c G V y Z m 1 v b i 9 B d X R v U m V t b 3 Z l Z E N v b H V t b n M x L n t c X F x c R E V T S 1 R P U C 1 K V U x J Q V x c S W 5 m b 3 J t Y W N q Z S B v I H B y b 2 N l c 2 9 y e m U o X 1 R v d G F s K V x c J S B 3 e W R h a m 5 v x Z t j a S B w c m 9 j Z X N v c m E s M j M 1 f S Z x d W 9 0 O y w m c X V v d D t T Z W N 0 a W 9 u M S 9 0 a H J l Z S 1 i Y X R o c m 9 v b S 1 w Z X J m b W 9 u L 0 F 1 d G 9 S Z W 1 v d m V k Q 2 9 s d W 1 u c z E u e 1 x c X F x E R V N L V E 9 Q L U p V T E l B X F x J b m Z v c m 1 h Y 2 p l I G 8 g c H J v Y 2 V z b 3 J 6 Z S h f V G 9 0 Y W w p X F w l I H d 5 a 2 9 y e n l z d G F u a W E g c H J v Y 2 V z b 3 J h L D I z N n 0 m c X V v d D s s J n F 1 b 3 Q 7 U 2 V j d G l v b j E v d G h y Z W U t Y m F 0 a H J v b 2 0 t c G V y Z m 1 v b i 9 B d X R v U m V t b 3 Z l Z E N v b H V t b n M x L n t c X F x c R E V T S 1 R P U C 1 K V U x J Q V x c S W 5 m b 3 J t Y W N q Z S B v I H B y b 2 N l c 2 9 y e m U o X 1 R v d G F s K V x c J S B 3 e W t v c n p 5 c 3 R h b m l h I H V w c n p 5 d 2 l s Z W p v d 2 F u Z W d v L D I z N 3 0 m c X V v d D s s J n F 1 b 3 Q 7 U 2 V j d G l v b j E v d G h y Z W U t Y m F 0 a H J v b 2 0 t c G V y Z m 1 v b i 9 B d X R v U m V t b 3 Z l Z E N v b H V t b n M x L n t c X F x c R E V T S 1 R P U C 1 K V U x J Q V x c S W 5 m b 3 J t Y W N q Z S B v I H B y b 2 N l c 2 9 y e m U o X 1 R v d G F s K V x c Q 3 p h c y B i Z X p j e n l u b m / F m 2 N p I C g l K S w y M z h 9 J n F 1 b 3 Q 7 L C Z x d W 9 0 O 1 N l Y 3 R p b 2 4 x L 3 R o c m V l L W J h d G h y b 2 9 t L X B l c m Z t b 2 4 v Q X V 0 b 1 J l b W 9 2 Z W R D b 2 x 1 b W 5 z M S 5 7 X F x c X E R F U 0 t U T 1 A t S l V M S U F c X E l u Z m 9 y b W F j a m U g b y B w c m 9 j Z X N v c n p l K F 9 U b 3 R h b C l c X E N 6 Y X M g c H J p b 3 J 5 d G V 0 b 3 d 5 I C g l K S w y M z l 9 J n F 1 b 3 Q 7 L C Z x d W 9 0 O 1 N l Y 3 R p b 2 4 x L 3 R o c m V l L W J h d G h y b 2 9 t L X B l c m Z t b 2 4 v Q X V 0 b 1 J l b W 9 2 Z W R D b 2 x 1 b W 5 z M S 5 7 X F x c X E R F U 0 t U T 1 A t S l V M S U F c X E l u Z m 9 y b W F j a m U g b y B w c m 9 j Z X N v c n p l K F 9 U b 3 R h b C l c X E N 6 Y X M g c H J v Y 2 V z b 3 J h I C g l K S w y N D B 9 J n F 1 b 3 Q 7 L C Z x d W 9 0 O 1 N l Y 3 R p b 2 4 x L 3 R o c m V l L W J h d G h y b 2 9 t L X B l c m Z t b 2 4 v Q X V 0 b 1 J l b W 9 2 Z W R D b 2 x 1 b W 5 z M S 5 7 X F x c X E R F U 0 t U T 1 A t S l V M S U F c X E l u Z m 9 y b W F j a m U g b y B w c m 9 j Z X N v c n p l K F 9 U b 3 R h b C l c X E N 6 Y X M g c H J 6 Z X J 3 Y c W E I C g l K S w y N D F 9 J n F 1 b 3 Q 7 L C Z x d W 9 0 O 1 N l Y 3 R p b 2 4 x L 3 R o c m V l L W J h d G h y b 2 9 t L X B l c m Z t b 2 4 v Q X V 0 b 1 J l b W 9 2 Z W R D b 2 x 1 b W 5 z M S 5 7 X F x c X E R F U 0 t U T 1 A t S l V M S U F c X E l u Z m 9 y b W F j a m U g b y B w c m 9 j Z X N v c n p l K F 9 U b 3 R h b C l c X E N 6 Y X M g d X B y e n l 3 a W x l a m 9 3 Y W 5 5 I C g l K S w y N D J 9 J n F 1 b 3 Q 7 L C Z x d W 9 0 O 1 N l Y 3 R p b 2 4 x L 3 R o c m V l L W J h d G h y b 2 9 t L X B l c m Z t b 2 4 v Q X V 0 b 1 J l b W 9 2 Z W R D b 2 x 1 b W 5 z M S 5 7 X F x c X E R F U 0 t U T 1 A t S l V M S U F c X E l u Z m 9 y b W F j a m U g b y B w c m 9 j Z X N v c n p l K F 9 U b 3 R h b C l c X E N 6 Y X M g d c W 8 e X R r b 3 d u a W t h I C g l K S w y N D N 9 J n F 1 b 3 Q 7 L C Z x d W 9 0 O 1 N l Y 3 R p b 2 4 x L 3 R o c m V l L W J h d G h y b 2 9 t L X B l c m Z t b 2 4 v Q X V 0 b 1 J l b W 9 2 Z W R D b 2 x 1 b W 5 z M S 5 7 X F x c X E R F U 0 t U T 1 A t S l V M S U F c X F B h b W n E m c S H X F x C Y W p 0 e S B w Y W 1 p x J l j a S B w b 2 R y x J l j e m 5 l a i w y N D R 9 J n F 1 b 3 Q 7 L C Z x d W 9 0 O 1 N l Y 3 R p b 2 4 x L 3 R o c m V l L W J h d G h y b 2 9 t L X B l c m Z t b 2 4 v Q X V 0 b 1 J l b W 9 2 Z W R D b 2 x 1 b W 5 z M S 5 7 X F x c X E R F U 0 t U T 1 A t S l V M S U F c X F B h b W n E m c S H X F x E b 3 N 0 x J l w b m E g c G F t a c S Z x I c g K E t C K S w y N D V 9 J n F 1 b 3 Q 7 L C Z x d W 9 0 O 1 N l Y 3 R p b 2 4 x L 3 R o c m V l L W J h d G h y b 2 9 t L X B l c m Z t b 2 4 v Q X V 0 b 1 J l b W 9 2 Z W R D b 2 x 1 b W 5 z M S 5 7 X F x c X E R F U 0 t U T 1 A t S l V M S U F c X F B h b W n E m c S H X F x E b 3 N 0 x J l w b m E g c G F t a c S Z x I c g K E 1 C K S w y N D Z 9 J n F 1 b 3 Q 7 L C Z x d W 9 0 O 1 N l Y 3 R p b 2 4 x L 3 R o c m V l L W J h d G h y b 2 9 t L X B l c m Z t b 2 4 v Q X V 0 b 1 J l b W 9 2 Z W R D b 2 x 1 b W 5 z M S 5 7 X F x c X E R F U 0 t U T 1 A t S l V M S U F c X F B h b W n E m c S H X F x E b 3 N 0 x J l w b m U g Y m F q d H k s M j Q 3 f S Z x d W 9 0 O y w m c X V v d D t T Z W N 0 a W 9 u M S 9 0 a H J l Z S 1 i Y X R o c m 9 v b S 1 w Z X J m b W 9 u L 0 F 1 d G 9 S Z W 1 v d m V k Q 2 9 s d W 1 u c z E u e 1 x c X F x E R V N L V E 9 Q L U p V T E l B X F x Q Y W 1 p x J n E h 1 x c T 2 R j e n l 0 e S B z d H J v b i 9 z L D I 0 O H 0 m c X V v d D s s J n F 1 b 3 Q 7 U 2 V j d G l v b j E v d G h y Z W U t Y m F 0 a H J v b 2 0 t c G V y Z m 1 v b i 9 B d X R v U m V t b 3 Z l Z E N v b H V t b n M x L n t c X F x c R E V T S 1 R P U C 1 K V U x J Q V x c U G F t a c S Z x I d c X F p h Z G V r b G F y b 3 d h b m U g Y m F q d H k s M j Q 5 f S Z x d W 9 0 O y w m c X V v d D t T Z W N 0 a W 9 u M S 9 0 a H J l Z S 1 i Y X R o c m 9 v b S 1 w Z X J m b W 9 u L 0 F 1 d G 9 S Z W 1 v d m V k Q 2 9 s d W 1 u c z E u e 1 x c X F x E R V N L V E 9 Q L U p V T E l B X F x Q Y W 1 p x J n E h 1 x c W m F k Z W t s Y X J v d 2 F u Z S B i Y W p 0 e S B 3 I H X F v H l j a X U g K C U p L D I 1 M H 0 m c X V v d D s s J n F 1 b 3 Q 7 U 2 V j d G l v b j E v d G h y Z W U t Y m F 0 a H J v b 2 0 t c G V y Z m 1 v b i 9 B d X R v U m V t b 3 Z l Z E N v b H V t b n M x L n t c X F x c R E V T S 1 R P U C 1 K V U x J Q V x c U H J v Y 2 V z K G N o c m 9 t Z S M 3 K V x c Q 3 p h c y B w c m 9 j Z X N v c m E g K C U p L D I 1 M X 0 m c X V v d D s s J n F 1 b 3 Q 7 U 2 V j d G l v b j E v d G h y Z W U t Y m F 0 a H J v b 2 0 t c G V y Z m 1 v b i 9 B d X R v U m V t b 3 Z l Z E N v b H V t b n M x L n t c X F x c R E V T S 1 R P U C 1 K V U x J Q V x c U H J v Y 2 V z K G N o c m 9 t Z S M 2 K V x c Q 3 p h c y B w c m 9 j Z X N v c m E g K C U p L D I 1 M n 0 m c X V v d D s s J n F 1 b 3 Q 7 U 2 V j d G l v b j E v d G h y Z W U t Y m F 0 a H J v b 2 0 t c G V y Z m 1 v b i 9 B d X R v U m V t b 3 Z l Z E N v b H V t b n M x L n t c X F x c R E V T S 1 R P U C 1 K V U x J Q V x c U H J v Y 2 V z K G N o c m 9 t Z S M 1 K V x c Q 3 p h c y B w c m 9 j Z X N v c m E g K C U p L D I 1 M 3 0 m c X V v d D s s J n F 1 b 3 Q 7 U 2 V j d G l v b j E v d G h y Z W U t Y m F 0 a H J v b 2 0 t c G V y Z m 1 v b i 9 B d X R v U m V t b 3 Z l Z E N v b H V t b n M x L n t c X F x c R E V T S 1 R P U C 1 K V U x J Q V x c U H J v Y 2 V z K G N o c m 9 t Z S M 0 K V x c Q 3 p h c y B w c m 9 j Z X N v c m E g K C U p L D I 1 N H 0 m c X V v d D s s J n F 1 b 3 Q 7 U 2 V j d G l v b j E v d G h y Z W U t Y m F 0 a H J v b 2 0 t c G V y Z m 1 v b i 9 B d X R v U m V t b 3 Z l Z E N v b H V t b n M x L n t c X F x c R E V T S 1 R P U C 1 K V U x J Q V x c U H J v Y 2 V z K G N o c m 9 t Z S M z K V x c Q 3 p h c y B w c m 9 j Z X N v c m E g K C U p L D I 1 N X 0 m c X V v d D s s J n F 1 b 3 Q 7 U 2 V j d G l v b j E v d G h y Z W U t Y m F 0 a H J v b 2 0 t c G V y Z m 1 v b i 9 B d X R v U m V t b 3 Z l Z E N v b H V t b n M x L n t c X F x c R E V T S 1 R P U C 1 K V U x J Q V x c U H J v Y 2 V z K G N o c m 9 t Z S M y K V x c Q 3 p h c y B w c m 9 j Z X N v c m E g K C U p L D I 1 N n 0 m c X V v d D s s J n F 1 b 3 Q 7 U 2 V j d G l v b j E v d G h y Z W U t Y m F 0 a H J v b 2 0 t c G V y Z m 1 v b i 9 B d X R v U m V t b 3 Z l Z E N v b H V t b n M x L n t c X F x c R E V T S 1 R P U C 1 K V U x J Q V x c U H J v Y 2 V z K G N o c m 9 t Z S M x K V x c Q 3 p h c y B w c m 9 j Z X N v c m E g K C U p L D I 1 N 3 0 m c X V v d D s s J n F 1 b 3 Q 7 U 2 V j d G l v b j E v d G h y Z W U t Y m F 0 a H J v b 2 0 t c G V y Z m 1 v b i 9 B d X R v U m V t b 3 Z l Z E N v b H V t b n M x L n t c X F x c R E V T S 1 R P U C 1 K V U x J Q V x c U H J v Y 2 V z K G N o c m 9 t Z S l c X E N 6 Y X M g c H J v Y 2 V z b 3 J h I C g l K S w y N T h 9 J n F 1 b 3 Q 7 L C Z x d W 9 0 O 1 N l Y 3 R p b 2 4 x L 3 R o c m V l L W J h d G h y b 2 9 t L X B l c m Z t b 2 4 v Q X V 0 b 1 J l b W 9 2 Z W R D b 2 x 1 b W 5 z M S 5 7 X F x c X E R F U 0 t U T 1 A t S l V M S U F c X F B y b 2 N l c 2 9 y K F 9 U b 3 R h b C l c X E N 6 Y X M g Y m V 6 Y 3 p 5 b m 5 v x Z t j a S A o J S k s M j U 5 f S Z x d W 9 0 O y w m c X V v d D t T Z W N 0 a W 9 u M S 9 0 a H J l Z S 1 i Y X R o c m 9 v b S 1 w Z X J m b W 9 u L 0 F 1 d G 9 S Z W 1 v d m V k Q 2 9 s d W 1 u c z E u e 1 x c X F x E R V N L V E 9 Q L U p V T E l B X F x Q c m 9 j Z X N v c i h f V G 9 0 Y W w p X F x D e m F z I H B y b 2 N l c 2 9 y Y S A o J S k s M j Y w f S Z x d W 9 0 O y w m c X V v d D t T Z W N 0 a W 9 u M S 9 0 a H J l Z S 1 i Y X R o c m 9 v b S 1 w Z X J m b W 9 u L 0 F 1 d G 9 S Z W 1 v d m V k Q 2 9 s d W 1 u c z E u e 1 x c X F x E R V N L V E 9 Q L U p V T E l B X F x Q c m 9 j Z X N v c i h f V G 9 0 Y W w p X F x D e m F z I H V w c n p 5 d 2 l s Z W p v d 2 F u e S A o J S k s M j Y x f S Z x d W 9 0 O y w m c X V v d D t T Z W N 0 a W 9 u M S 9 0 a H J l Z S 1 i Y X R o c m 9 v b S 1 w Z X J m b W 9 u L 0 F 1 d G 9 S Z W 1 v d m V k Q 2 9 s d W 1 u c z E u e 1 x c X F x E R V N L V E 9 Q L U p V T E l B X F x Q c m 9 j Z X N v c i h f V G 9 0 Y W w p X F x D e m F z I H X F v H l 0 a 2 9 3 b m l r Y S A o J S k s M j Y y f S Z x d W 9 0 O y w m c X V v d D t T Z W N 0 a W 9 u M S 9 0 a H J l Z S 1 i Y X R o c m 9 v b S 1 w Z X J m b W 9 u L 0 F 1 d G 9 S Z W 1 v d m V k Q 2 9 s d W 1 u c z E u e 1 x c X F x E R V N L V E 9 Q L U p V T E l B X F x Q c m 9 j Z X N z b 3 I g U G V y Z m 9 y b W F u Y 2 U o U F B N X 1 B y b 2 N l c 3 N v c l 8 z K V x c J S B v Z i B N Y X h p b X V t I E Z y Z X F 1 Z W 5 j e S w y N j N 9 J n F 1 b 3 Q 7 L C Z x d W 9 0 O 1 N l Y 3 R p b 2 4 x L 3 R o c m V l L W J h d G h y b 2 9 t L X B l c m Z t b 2 4 v Q X V 0 b 1 J l b W 9 2 Z W R D b 2 x 1 b W 5 z M S 5 7 X F x c X E R F U 0 t U T 1 A t S l V M S U F c X F B y b 2 N l c 3 N v c i B Q Z X J m b 3 J t Y W 5 j Z S h Q U E 1 f U H J v Y 2 V z c 2 9 y X z I p X F w l I G 9 m I E 1 h e G l t d W 0 g R n J l c X V l b m N 5 L D I 2 N H 0 m c X V v d D s s J n F 1 b 3 Q 7 U 2 V j d G l v b j E v d G h y Z W U t Y m F 0 a H J v b 2 0 t c G V y Z m 1 v b i 9 B d X R v U m V t b 3 Z l Z E N v b H V t b n M x L n t c X F x c R E V T S 1 R P U C 1 K V U x J Q V x c U H J v Y 2 V z c 2 9 y I F B l c m Z v c m 1 h b m N l K F B Q T V 9 Q c m 9 j Z X N z b 3 J f M S l c X C U g b 2 Y g T W F 4 a W 1 1 b S B G c m V x d W V u Y 3 k s M j Y 1 f S Z x d W 9 0 O y w m c X V v d D t T Z W N 0 a W 9 u M S 9 0 a H J l Z S 1 i Y X R o c m 9 v b S 1 w Z X J m b W 9 u L 0 F 1 d G 9 S Z W 1 v d m V k Q 2 9 s d W 1 u c z E u e 1 x c X F x E R V N L V E 9 Q L U p V T E l B X F x Q c m 9 j Z X N z b 3 I g U G V y Z m 9 y b W F u Y 2 U o U F B N X 1 B y b 2 N l c 3 N v c l 8 w K V x c J S B v Z i B N Y X h p b X V t I E Z y Z X F 1 Z W 5 j e S w y N j Z 9 J n F 1 b 3 Q 7 X S w m c X V v d D t D b 2 x 1 b W 5 D b 3 V u d C Z x d W 9 0 O z o y N j c s J n F 1 b 3 Q 7 S 2 V 5 Q 2 9 s d W 1 u T m F t Z X M m c X V v d D s 6 W 1 0 s J n F 1 b 3 Q 7 Q 2 9 s d W 1 u S W R l b n R p d G l l c y Z x d W 9 0 O z p b J n F 1 b 3 Q 7 U 2 V j d G l v b j E v d G h y Z W U t Y m F 0 a H J v b 2 0 t c G V y Z m 1 v b i 9 B d X R v U m V t b 3 Z l Z E N v b H V t b n M x L n s o U E R I L U N T V i A 0 L j A p I C g s M H 0 m c X V v d D s s J n F 1 b 3 Q 7 U 2 V j d G l v b j E v d G h y Z W U t Y m F 0 a H J v b 2 0 t c G V y Z m 1 v b i 9 B d X R v U m V t b 3 Z l Z E N v b H V t b n M x L n t c X F x c R E V T S 1 R P U C 1 K V U x J Q V x c R 1 B V I E V u Z 2 l u Z S h w a W R f O T A w M F 9 s d W l k X z B 4 M D A w M D A w M D B f M H g w M D A w Q T k 5 M 1 9 w a H l z X z B f Z W 5 n X z h f Z W 5 n d H l w Z V 9 W U i l c X F V 0 a W x p e m F 0 a W 9 u I F B l c m N l b n R h Z 2 U s M X 0 m c X V v d D s s J n F 1 b 3 Q 7 U 2 V j d G l v b j E v d G h y Z W U t Y m F 0 a H J v b 2 0 t c G V y Z m 1 v b i 9 B d X R v U m V t b 3 Z l Z E N v b H V t b n M x L n t c X F x c R E V T S 1 R P U C 1 K V U x J Q V x c R 1 B V I E V u Z 2 l u Z S h w a W R f O T A w M F 9 s d W l k X z B 4 M D A w M D A w M D B f M H g w M D A w Q T k 5 M 1 9 w a H l z X z B f Z W 5 n X z d f Z W 5 n d H l w Z V 9 W a W R l b 0 V u Y 2 9 k Z S l c X F V 0 a W x p e m F 0 a W 9 u I F B l c m N l b n R h Z 2 U s M n 0 m c X V v d D s s J n F 1 b 3 Q 7 U 2 V j d G l v b j E v d G h y Z W U t Y m F 0 a H J v b 2 0 t c G V y Z m 1 v b i 9 B d X R v U m V t b 3 Z l Z E N v b H V t b n M x L n t c X F x c R E V T S 1 R P U C 1 K V U x J Q V x c R 1 B V I E V u Z 2 l u Z S h w a W R f O T A w M F 9 s d W l k X z B 4 M D A w M D A w M D B f M H g w M D A w Q T k 5 M 1 9 w a H l z X z B f Z W 5 n X z Z f Z W 5 n d H l w Z V 9 T Z W N 1 c m l 0 e S l c X F V 0 a W x p e m F 0 a W 9 u I F B l c m N l b n R h Z 2 U s M 3 0 m c X V v d D s s J n F 1 b 3 Q 7 U 2 V j d G l v b j E v d G h y Z W U t Y m F 0 a H J v b 2 0 t c G V y Z m 1 v b i 9 B d X R v U m V t b 3 Z l Z E N v b H V t b n M x L n t c X F x c R E V T S 1 R P U C 1 K V U x J Q V x c R 1 B V I E V u Z 2 l u Z S h w a W R f O T A w M F 9 s d W l k X z B 4 M D A w M D A w M D B f M H g w M D A w Q T k 5 M 1 9 w a H l z X z B f Z W 5 n X z V f Z W 5 n d H l w Z V 9 D b 3 B 5 K V x c V X R p b G l 6 Y X R p b 2 4 g U G V y Y 2 V u d G F n Z S w 0 f S Z x d W 9 0 O y w m c X V v d D t T Z W N 0 a W 9 u M S 9 0 a H J l Z S 1 i Y X R o c m 9 v b S 1 w Z X J m b W 9 u L 0 F 1 d G 9 S Z W 1 v d m V k Q 2 9 s d W 1 u c z E u e 1 x c X F x E R V N L V E 9 Q L U p V T E l B X F x H U F U g R W 5 n a W 5 l K H B p Z F 8 5 M D A w X 2 x 1 a W R f M H g w M D A w M D A w M F 8 w e D A w M D B B O T k z X 3 B o e X N f M F 9 l b m d f N F 9 l b m d 0 e X B l X 0 N v c H k p X F x V d G l s a X p h d G l v b i B Q Z X J j Z W 5 0 Y W d l L D V 9 J n F 1 b 3 Q 7 L C Z x d W 9 0 O 1 N l Y 3 R p b 2 4 x L 3 R o c m V l L W J h d G h y b 2 9 t L X B l c m Z t b 2 4 v Q X V 0 b 1 J l b W 9 2 Z W R D b 2 x 1 b W 5 z M S 5 7 X F x c X E R F U 0 t U T 1 A t S l V M S U F c X E d Q V S B F b m d p b m U o c G l k X z k w M D B f b H V p Z F 8 w e D A w M D A w M D A w X z B 4 M D A w M E E 5 O T N f c G h 5 c 1 8 w X 2 V u Z 1 8 z X 2 V u Z 3 R 5 c G V f Q 2 9 w e S l c X F V 0 a W x p e m F 0 a W 9 u I F B l c m N l b n R h Z 2 U s N n 0 m c X V v d D s s J n F 1 b 3 Q 7 U 2 V j d G l v b j E v d G h y Z W U t Y m F 0 a H J v b 2 0 t c G V y Z m 1 v b i 9 B d X R v U m V t b 3 Z l Z E N v b H V t b n M x L n t c X F x c R E V T S 1 R P U C 1 K V U x J Q V x c R 1 B V I E V u Z 2 l u Z S h w a W R f O T A w M F 9 s d W l k X z B 4 M D A w M D A w M D B f M H g w M D A w Q T k 5 M 1 9 w a H l z X z B f Z W 5 n X z J f Z W 5 n d H l w Z V 9 W a W R l b 0 R l Y 2 9 k Z S l c X F V 0 a W x p e m F 0 a W 9 u I F B l c m N l b n R h Z 2 U s N 3 0 m c X V v d D s s J n F 1 b 3 Q 7 U 2 V j d G l v b j E v d G h y Z W U t Y m F 0 a H J v b 2 0 t c G V y Z m 1 v b i 9 B d X R v U m V t b 3 Z l Z E N v b H V t b n M x L n t c X F x c R E V T S 1 R P U C 1 K V U x J Q V x c R 1 B V I E V u Z 2 l u Z S h w a W R f O T A w M F 9 s d W l k X z B 4 M D A w M D A w M D B f M H g w M D A w Q T k 5 M 1 9 w a H l z X z B f Z W 5 n X z F f Z W 5 n d H l w Z V 9 M Z W d h Y 3 l P d m V y b G F 5 K V x c V X R p b G l 6 Y X R p b 2 4 g U G V y Y 2 V u d G F n Z S w 4 f S Z x d W 9 0 O y w m c X V v d D t T Z W N 0 a W 9 u M S 9 0 a H J l Z S 1 i Y X R o c m 9 v b S 1 w Z X J m b W 9 u L 0 F 1 d G 9 S Z W 1 v d m V k Q 2 9 s d W 1 u c z E u e 1 x c X F x E R V N L V E 9 Q L U p V T E l B X F x H U F U g R W 5 n a W 5 l K H B p Z F 8 5 M D A w X 2 x 1 a W R f M H g w M D A w M D A w M F 8 w e D A w M D B B O T k z X 3 B o e X N f M F 9 l b m d f M F 9 l b m d 0 e X B l X z N E K V x c V X R p b G l 6 Y X R p b 2 4 g U G V y Y 2 V u d G F n Z S w 5 f S Z x d W 9 0 O y w m c X V v d D t T Z W N 0 a W 9 u M S 9 0 a H J l Z S 1 i Y X R o c m 9 v b S 1 w Z X J m b W 9 u L 0 F 1 d G 9 S Z W 1 v d m V k Q 2 9 s d W 1 u c z E u e 1 x c X F x E R V N L V E 9 Q L U p V T E l B X F x H U F U g R W 5 n a W 5 l K H B p Z F 8 4 M z Z f b H V p Z F 8 w e D A w M D A w M D A w X z B 4 M D A w M E E 5 O T N f c G h 5 c 1 8 w X 2 V u Z 1 8 4 X 2 V u Z 3 R 5 c G V f V l I p X F x V d G l s a X p h d G l v b i B Q Z X J j Z W 5 0 Y W d l L D E w f S Z x d W 9 0 O y w m c X V v d D t T Z W N 0 a W 9 u M S 9 0 a H J l Z S 1 i Y X R o c m 9 v b S 1 w Z X J m b W 9 u L 0 F 1 d G 9 S Z W 1 v d m V k Q 2 9 s d W 1 u c z E u e 1 x c X F x E R V N L V E 9 Q L U p V T E l B X F x H U F U g R W 5 n a W 5 l K H B p Z F 8 4 M z Z f b H V p Z F 8 w e D A w M D A w M D A w X z B 4 M D A w M E E 5 O T N f c G h 5 c 1 8 w X 2 V u Z 1 8 3 X 2 V u Z 3 R 5 c G V f V m l k Z W 9 F b m N v Z G U p X F x V d G l s a X p h d G l v b i B Q Z X J j Z W 5 0 Y W d l L D E x f S Z x d W 9 0 O y w m c X V v d D t T Z W N 0 a W 9 u M S 9 0 a H J l Z S 1 i Y X R o c m 9 v b S 1 w Z X J m b W 9 u L 0 F 1 d G 9 S Z W 1 v d m V k Q 2 9 s d W 1 u c z E u e 1 x c X F x E R V N L V E 9 Q L U p V T E l B X F x H U F U g R W 5 n a W 5 l K H B p Z F 8 4 M z Z f b H V p Z F 8 w e D A w M D A w M D A w X z B 4 M D A w M E E 5 O T N f c G h 5 c 1 8 w X 2 V u Z 1 8 2 X 2 V u Z 3 R 5 c G V f U 2 V j d X J p d H k p X F x V d G l s a X p h d G l v b i B Q Z X J j Z W 5 0 Y W d l L D E y f S Z x d W 9 0 O y w m c X V v d D t T Z W N 0 a W 9 u M S 9 0 a H J l Z S 1 i Y X R o c m 9 v b S 1 w Z X J m b W 9 u L 0 F 1 d G 9 S Z W 1 v d m V k Q 2 9 s d W 1 u c z E u e 1 x c X F x E R V N L V E 9 Q L U p V T E l B X F x H U F U g R W 5 n a W 5 l K H B p Z F 8 4 M z Z f b H V p Z F 8 w e D A w M D A w M D A w X z B 4 M D A w M E E 5 O T N f c G h 5 c 1 8 w X 2 V u Z 1 8 1 X 2 V u Z 3 R 5 c G V f Q 2 9 w e S l c X F V 0 a W x p e m F 0 a W 9 u I F B l c m N l b n R h Z 2 U s M T N 9 J n F 1 b 3 Q 7 L C Z x d W 9 0 O 1 N l Y 3 R p b 2 4 x L 3 R o c m V l L W J h d G h y b 2 9 t L X B l c m Z t b 2 4 v Q X V 0 b 1 J l b W 9 2 Z W R D b 2 x 1 b W 5 z M S 5 7 X F x c X E R F U 0 t U T 1 A t S l V M S U F c X E d Q V S B F b m d p b m U o c G l k X z g z N l 9 s d W l k X z B 4 M D A w M D A w M D B f M H g w M D A w Q T k 5 M 1 9 w a H l z X z B f Z W 5 n X z R f Z W 5 n d H l w Z V 9 D b 3 B 5 K V x c V X R p b G l 6 Y X R p b 2 4 g U G V y Y 2 V u d G F n Z S w x N H 0 m c X V v d D s s J n F 1 b 3 Q 7 U 2 V j d G l v b j E v d G h y Z W U t Y m F 0 a H J v b 2 0 t c G V y Z m 1 v b i 9 B d X R v U m V t b 3 Z l Z E N v b H V t b n M x L n t c X F x c R E V T S 1 R P U C 1 K V U x J Q V x c R 1 B V I E V u Z 2 l u Z S h w a W R f O D M 2 X 2 x 1 a W R f M H g w M D A w M D A w M F 8 w e D A w M D B B O T k z X 3 B o e X N f M F 9 l b m d f M 1 9 l b m d 0 e X B l X 0 N v c H k p X F x V d G l s a X p h d G l v b i B Q Z X J j Z W 5 0 Y W d l L D E 1 f S Z x d W 9 0 O y w m c X V v d D t T Z W N 0 a W 9 u M S 9 0 a H J l Z S 1 i Y X R o c m 9 v b S 1 w Z X J m b W 9 u L 0 F 1 d G 9 S Z W 1 v d m V k Q 2 9 s d W 1 u c z E u e 1 x c X F x E R V N L V E 9 Q L U p V T E l B X F x H U F U g R W 5 n a W 5 l K H B p Z F 8 4 M z Z f b H V p Z F 8 w e D A w M D A w M D A w X z B 4 M D A w M E E 5 O T N f c G h 5 c 1 8 w X 2 V u Z 1 8 y X 2 V u Z 3 R 5 c G V f V m l k Z W 9 E Z W N v Z G U p X F x V d G l s a X p h d G l v b i B Q Z X J j Z W 5 0 Y W d l L D E 2 f S Z x d W 9 0 O y w m c X V v d D t T Z W N 0 a W 9 u M S 9 0 a H J l Z S 1 i Y X R o c m 9 v b S 1 w Z X J m b W 9 u L 0 F 1 d G 9 S Z W 1 v d m V k Q 2 9 s d W 1 u c z E u e 1 x c X F x E R V N L V E 9 Q L U p V T E l B X F x H U F U g R W 5 n a W 5 l K H B p Z F 8 4 M z Z f b H V p Z F 8 w e D A w M D A w M D A w X z B 4 M D A w M E E 5 O T N f c G h 5 c 1 8 w X 2 V u Z 1 8 x X 2 V u Z 3 R 5 c G V f T G V n Y W N 5 T 3 Z l c m x h e S l c X F V 0 a W x p e m F 0 a W 9 u I F B l c m N l b n R h Z 2 U s M T d 9 J n F 1 b 3 Q 7 L C Z x d W 9 0 O 1 N l Y 3 R p b 2 4 x L 3 R o c m V l L W J h d G h y b 2 9 t L X B l c m Z t b 2 4 v Q X V 0 b 1 J l b W 9 2 Z W R D b 2 x 1 b W 5 z M S 5 7 X F x c X E R F U 0 t U T 1 A t S l V M S U F c X E d Q V S B F b m d p b m U o c G l k X z g z N l 9 s d W l k X z B 4 M D A w M D A w M D B f M H g w M D A w Q T k 5 M 1 9 w a H l z X z B f Z W 5 n X z B f Z W 5 n d H l w Z V 8 z R C l c X F V 0 a W x p e m F 0 a W 9 u I F B l c m N l b n R h Z 2 U s M T h 9 J n F 1 b 3 Q 7 L C Z x d W 9 0 O 1 N l Y 3 R p b 2 4 x L 3 R o c m V l L W J h d G h y b 2 9 t L X B l c m Z t b 2 4 v Q X V 0 b 1 J l b W 9 2 Z W R D b 2 x 1 b W 5 z M S 5 7 X F x c X E R F U 0 t U T 1 A t S l V M S U F c X E d Q V S B F b m d p b m U o c G l k X z c 4 N z J f b H V p Z F 8 w e D A w M D A w M D A w X z B 4 M D A w M E E 5 O T N f c G h 5 c 1 8 w X 2 V u Z 1 8 4 X 2 V u Z 3 R 5 c G V f V l I p X F x V d G l s a X p h d G l v b i B Q Z X J j Z W 5 0 Y W d l L D E 5 f S Z x d W 9 0 O y w m c X V v d D t T Z W N 0 a W 9 u M S 9 0 a H J l Z S 1 i Y X R o c m 9 v b S 1 w Z X J m b W 9 u L 0 F 1 d G 9 S Z W 1 v d m V k Q 2 9 s d W 1 u c z E u e 1 x c X F x E R V N L V E 9 Q L U p V T E l B X F x H U F U g R W 5 n a W 5 l K H B p Z F 8 3 O D c y X 2 x 1 a W R f M H g w M D A w M D A w M F 8 w e D A w M D B B O T k z X 3 B o e X N f M F 9 l b m d f N 1 9 l b m d 0 e X B l X 1 Z p Z G V v R W 5 j b 2 R l K V x c V X R p b G l 6 Y X R p b 2 4 g U G V y Y 2 V u d G F n Z S w y M H 0 m c X V v d D s s J n F 1 b 3 Q 7 U 2 V j d G l v b j E v d G h y Z W U t Y m F 0 a H J v b 2 0 t c G V y Z m 1 v b i 9 B d X R v U m V t b 3 Z l Z E N v b H V t b n M x L n t c X F x c R E V T S 1 R P U C 1 K V U x J Q V x c R 1 B V I E V u Z 2 l u Z S h w a W R f N z g 3 M l 9 s d W l k X z B 4 M D A w M D A w M D B f M H g w M D A w Q T k 5 M 1 9 w a H l z X z B f Z W 5 n X z Z f Z W 5 n d H l w Z V 9 T Z W N 1 c m l 0 e S l c X F V 0 a W x p e m F 0 a W 9 u I F B l c m N l b n R h Z 2 U s M j F 9 J n F 1 b 3 Q 7 L C Z x d W 9 0 O 1 N l Y 3 R p b 2 4 x L 3 R o c m V l L W J h d G h y b 2 9 t L X B l c m Z t b 2 4 v Q X V 0 b 1 J l b W 9 2 Z W R D b 2 x 1 b W 5 z M S 5 7 X F x c X E R F U 0 t U T 1 A t S l V M S U F c X E d Q V S B F b m d p b m U o c G l k X z c 4 N z J f b H V p Z F 8 w e D A w M D A w M D A w X z B 4 M D A w M E E 5 O T N f c G h 5 c 1 8 w X 2 V u Z 1 8 1 X 2 V u Z 3 R 5 c G V f Q 2 9 w e S l c X F V 0 a W x p e m F 0 a W 9 u I F B l c m N l b n R h Z 2 U s M j J 9 J n F 1 b 3 Q 7 L C Z x d W 9 0 O 1 N l Y 3 R p b 2 4 x L 3 R o c m V l L W J h d G h y b 2 9 t L X B l c m Z t b 2 4 v Q X V 0 b 1 J l b W 9 2 Z W R D b 2 x 1 b W 5 z M S 5 7 X F x c X E R F U 0 t U T 1 A t S l V M S U F c X E d Q V S B F b m d p b m U o c G l k X z c 4 N z J f b H V p Z F 8 w e D A w M D A w M D A w X z B 4 M D A w M E E 5 O T N f c G h 5 c 1 8 w X 2 V u Z 1 8 0 X 2 V u Z 3 R 5 c G V f Q 2 9 w e S l c X F V 0 a W x p e m F 0 a W 9 u I F B l c m N l b n R h Z 2 U s M j N 9 J n F 1 b 3 Q 7 L C Z x d W 9 0 O 1 N l Y 3 R p b 2 4 x L 3 R o c m V l L W J h d G h y b 2 9 t L X B l c m Z t b 2 4 v Q X V 0 b 1 J l b W 9 2 Z W R D b 2 x 1 b W 5 z M S 5 7 X F x c X E R F U 0 t U T 1 A t S l V M S U F c X E d Q V S B F b m d p b m U o c G l k X z c 4 N z J f b H V p Z F 8 w e D A w M D A w M D A w X z B 4 M D A w M E E 5 O T N f c G h 5 c 1 8 w X 2 V u Z 1 8 z X 2 V u Z 3 R 5 c G V f Q 2 9 w e S l c X F V 0 a W x p e m F 0 a W 9 u I F B l c m N l b n R h Z 2 U s M j R 9 J n F 1 b 3 Q 7 L C Z x d W 9 0 O 1 N l Y 3 R p b 2 4 x L 3 R o c m V l L W J h d G h y b 2 9 t L X B l c m Z t b 2 4 v Q X V 0 b 1 J l b W 9 2 Z W R D b 2 x 1 b W 5 z M S 5 7 X F x c X E R F U 0 t U T 1 A t S l V M S U F c X E d Q V S B F b m d p b m U o c G l k X z c 4 N z J f b H V p Z F 8 w e D A w M D A w M D A w X z B 4 M D A w M E E 5 O T N f c G h 5 c 1 8 w X 2 V u Z 1 8 y X 2 V u Z 3 R 5 c G V f V m l k Z W 9 E Z W N v Z G U p X F x V d G l s a X p h d G l v b i B Q Z X J j Z W 5 0 Y W d l L D I 1 f S Z x d W 9 0 O y w m c X V v d D t T Z W N 0 a W 9 u M S 9 0 a H J l Z S 1 i Y X R o c m 9 v b S 1 w Z X J m b W 9 u L 0 F 1 d G 9 S Z W 1 v d m V k Q 2 9 s d W 1 u c z E u e 1 x c X F x E R V N L V E 9 Q L U p V T E l B X F x H U F U g R W 5 n a W 5 l K H B p Z F 8 3 O D c y X 2 x 1 a W R f M H g w M D A w M D A w M F 8 w e D A w M D B B O T k z X 3 B o e X N f M F 9 l b m d f M V 9 l b m d 0 e X B l X 0 x l Z 2 F j e U 9 2 Z X J s Y X k p X F x V d G l s a X p h d G l v b i B Q Z X J j Z W 5 0 Y W d l L D I 2 f S Z x d W 9 0 O y w m c X V v d D t T Z W N 0 a W 9 u M S 9 0 a H J l Z S 1 i Y X R o c m 9 v b S 1 w Z X J m b W 9 u L 0 F 1 d G 9 S Z W 1 v d m V k Q 2 9 s d W 1 u c z E u e 1 x c X F x E R V N L V E 9 Q L U p V T E l B X F x H U F U g R W 5 n a W 5 l K H B p Z F 8 3 O D c y X 2 x 1 a W R f M H g w M D A w M D A w M F 8 w e D A w M D B B O T k z X 3 B o e X N f M F 9 l b m d f M F 9 l b m d 0 e X B l X z N E K V x c V X R p b G l 6 Y X R p b 2 4 g U G V y Y 2 V u d G F n Z S w y N 3 0 m c X V v d D s s J n F 1 b 3 Q 7 U 2 V j d G l v b j E v d G h y Z W U t Y m F 0 a H J v b 2 0 t c G V y Z m 1 v b i 9 B d X R v U m V t b 3 Z l Z E N v b H V t b n M x L n t c X F x c R E V T S 1 R P U C 1 K V U x J Q V x c R 1 B V I E V u Z 2 l u Z S h w a W R f N z g 2 M F 9 s d W l k X z B 4 M D A w M D A w M D B f M H g w M D A w Q 0 Q 4 N 1 9 w a H l z X z B f Z W 5 n X z R f Z W 5 n d H l w Z V 8 z R C l c X F V 0 a W x p e m F 0 a W 9 u I F B l c m N l b n R h Z 2 U s M j h 9 J n F 1 b 3 Q 7 L C Z x d W 9 0 O 1 N l Y 3 R p b 2 4 x L 3 R o c m V l L W J h d G h y b 2 9 t L X B l c m Z t b 2 4 v Q X V 0 b 1 J l b W 9 2 Z W R D b 2 x 1 b W 5 z M S 5 7 X F x c X E R F U 0 t U T 1 A t S l V M S U F c X E d Q V S B F b m d p b m U o c G l k X z c 4 N j B f b H V p Z F 8 w e D A w M D A w M D A w X z B 4 M D A w M E N E O D d f c G h 5 c 1 8 w X 2 V u Z 1 8 z X 2 V u Z 3 R 5 c G V f M 0 Q p X F x V d G l s a X p h d G l v b i B Q Z X J j Z W 5 0 Y W d l L D I 5 f S Z x d W 9 0 O y w m c X V v d D t T Z W N 0 a W 9 u M S 9 0 a H J l Z S 1 i Y X R o c m 9 v b S 1 w Z X J m b W 9 u L 0 F 1 d G 9 S Z W 1 v d m V k Q 2 9 s d W 1 u c z E u e 1 x c X F x E R V N L V E 9 Q L U p V T E l B X F x H U F U g R W 5 n a W 5 l K H B p Z F 8 3 O D Y w X 2 x 1 a W R f M H g w M D A w M D A w M F 8 w e D A w M D B D R D g 3 X 3 B o e X N f M F 9 l b m d f M l 9 l b m d 0 e X B l X z N E K V x c V X R p b G l 6 Y X R p b 2 4 g U G V y Y 2 V u d G F n Z S w z M H 0 m c X V v d D s s J n F 1 b 3 Q 7 U 2 V j d G l v b j E v d G h y Z W U t Y m F 0 a H J v b 2 0 t c G V y Z m 1 v b i 9 B d X R v U m V t b 3 Z l Z E N v b H V t b n M x L n t c X F x c R E V T S 1 R P U C 1 K V U x J Q V x c R 1 B V I E V u Z 2 l u Z S h w a W R f N z g 2 M F 9 s d W l k X z B 4 M D A w M D A w M D B f M H g w M D A w Q 0 Q 4 N 1 9 w a H l z X z B f Z W 5 n X z F f Z W 5 n d H l w Z V 8 z R C l c X F V 0 a W x p e m F 0 a W 9 u I F B l c m N l b n R h Z 2 U s M z F 9 J n F 1 b 3 Q 7 L C Z x d W 9 0 O 1 N l Y 3 R p b 2 4 x L 3 R o c m V l L W J h d G h y b 2 9 t L X B l c m Z t b 2 4 v Q X V 0 b 1 J l b W 9 2 Z W R D b 2 x 1 b W 5 z M S 5 7 X F x c X E R F U 0 t U T 1 A t S l V M S U F c X E d Q V S B F b m d p b m U o c G l k X z c 4 N j B f b H V p Z F 8 w e D A w M D A w M D A w X z B 4 M D A w M E N E O D d f c G h 5 c 1 8 w X 2 V u Z 1 8 w X 2 V u Z 3 R 5 c G V f M 0 Q p X F x V d G l s a X p h d G l v b i B Q Z X J j Z W 5 0 Y W d l L D M y f S Z x d W 9 0 O y w m c X V v d D t T Z W N 0 a W 9 u M S 9 0 a H J l Z S 1 i Y X R o c m 9 v b S 1 w Z X J m b W 9 u L 0 F 1 d G 9 S Z W 1 v d m V k Q 2 9 s d W 1 u c z E u e 1 x c X F x E R V N L V E 9 Q L U p V T E l B X F x H U F U g R W 5 n a W 5 l K H B p Z F 8 3 O D Y w X 2 x 1 a W R f M H g w M D A w M D A w M F 8 w e D A w M D B B O T k z X 3 B o e X N f M F 9 l b m d f O F 9 l b m d 0 e X B l X 1 Z S K V x c V X R p b G l 6 Y X R p b 2 4 g U G V y Y 2 V u d G F n Z S w z M 3 0 m c X V v d D s s J n F 1 b 3 Q 7 U 2 V j d G l v b j E v d G h y Z W U t Y m F 0 a H J v b 2 0 t c G V y Z m 1 v b i 9 B d X R v U m V t b 3 Z l Z E N v b H V t b n M x L n t c X F x c R E V T S 1 R P U C 1 K V U x J Q V x c R 1 B V I E V u Z 2 l u Z S h w a W R f N z g 2 M F 9 s d W l k X z B 4 M D A w M D A w M D B f M H g w M D A w Q T k 5 M 1 9 w a H l z X z B f Z W 5 n X z d f Z W 5 n d H l w Z V 9 W a W R l b 0 V u Y 2 9 k Z S l c X F V 0 a W x p e m F 0 a W 9 u I F B l c m N l b n R h Z 2 U s M z R 9 J n F 1 b 3 Q 7 L C Z x d W 9 0 O 1 N l Y 3 R p b 2 4 x L 3 R o c m V l L W J h d G h y b 2 9 t L X B l c m Z t b 2 4 v Q X V 0 b 1 J l b W 9 2 Z W R D b 2 x 1 b W 5 z M S 5 7 X F x c X E R F U 0 t U T 1 A t S l V M S U F c X E d Q V S B F b m d p b m U o c G l k X z c 4 N j B f b H V p Z F 8 w e D A w M D A w M D A w X z B 4 M D A w M E E 5 O T N f c G h 5 c 1 8 w X 2 V u Z 1 8 2 X 2 V u Z 3 R 5 c G V f U 2 V j d X J p d H k p X F x V d G l s a X p h d G l v b i B Q Z X J j Z W 5 0 Y W d l L D M 1 f S Z x d W 9 0 O y w m c X V v d D t T Z W N 0 a W 9 u M S 9 0 a H J l Z S 1 i Y X R o c m 9 v b S 1 w Z X J m b W 9 u L 0 F 1 d G 9 S Z W 1 v d m V k Q 2 9 s d W 1 u c z E u e 1 x c X F x E R V N L V E 9 Q L U p V T E l B X F x H U F U g R W 5 n a W 5 l K H B p Z F 8 3 O D Y w X 2 x 1 a W R f M H g w M D A w M D A w M F 8 w e D A w M D B B O T k z X 3 B o e X N f M F 9 l b m d f N V 9 l b m d 0 e X B l X 0 N v c H k p X F x V d G l s a X p h d G l v b i B Q Z X J j Z W 5 0 Y W d l L D M 2 f S Z x d W 9 0 O y w m c X V v d D t T Z W N 0 a W 9 u M S 9 0 a H J l Z S 1 i Y X R o c m 9 v b S 1 w Z X J m b W 9 u L 0 F 1 d G 9 S Z W 1 v d m V k Q 2 9 s d W 1 u c z E u e 1 x c X F x E R V N L V E 9 Q L U p V T E l B X F x H U F U g R W 5 n a W 5 l K H B p Z F 8 3 O D Y w X 2 x 1 a W R f M H g w M D A w M D A w M F 8 w e D A w M D B B O T k z X 3 B o e X N f M F 9 l b m d f N F 9 l b m d 0 e X B l X 0 N v c H k p X F x V d G l s a X p h d G l v b i B Q Z X J j Z W 5 0 Y W d l L D M 3 f S Z x d W 9 0 O y w m c X V v d D t T Z W N 0 a W 9 u M S 9 0 a H J l Z S 1 i Y X R o c m 9 v b S 1 w Z X J m b W 9 u L 0 F 1 d G 9 S Z W 1 v d m V k Q 2 9 s d W 1 u c z E u e 1 x c X F x E R V N L V E 9 Q L U p V T E l B X F x H U F U g R W 5 n a W 5 l K H B p Z F 8 3 O D Y w X 2 x 1 a W R f M H g w M D A w M D A w M F 8 w e D A w M D B B O T k z X 3 B o e X N f M F 9 l b m d f M 1 9 l b m d 0 e X B l X 0 N v c H k p X F x V d G l s a X p h d G l v b i B Q Z X J j Z W 5 0 Y W d l L D M 4 f S Z x d W 9 0 O y w m c X V v d D t T Z W N 0 a W 9 u M S 9 0 a H J l Z S 1 i Y X R o c m 9 v b S 1 w Z X J m b W 9 u L 0 F 1 d G 9 S Z W 1 v d m V k Q 2 9 s d W 1 u c z E u e 1 x c X F x E R V N L V E 9 Q L U p V T E l B X F x H U F U g R W 5 n a W 5 l K H B p Z F 8 3 O D Y w X 2 x 1 a W R f M H g w M D A w M D A w M F 8 w e D A w M D B B O T k z X 3 B o e X N f M F 9 l b m d f M l 9 l b m d 0 e X B l X 1 Z p Z G V v R G V j b 2 R l K V x c V X R p b G l 6 Y X R p b 2 4 g U G V y Y 2 V u d G F n Z S w z O X 0 m c X V v d D s s J n F 1 b 3 Q 7 U 2 V j d G l v b j E v d G h y Z W U t Y m F 0 a H J v b 2 0 t c G V y Z m 1 v b i 9 B d X R v U m V t b 3 Z l Z E N v b H V t b n M x L n t c X F x c R E V T S 1 R P U C 1 K V U x J Q V x c R 1 B V I E V u Z 2 l u Z S h w a W R f N z g 2 M F 9 s d W l k X z B 4 M D A w M D A w M D B f M H g w M D A w Q T k 5 M 1 9 w a H l z X z B f Z W 5 n X z F f Z W 5 n d H l w Z V 9 M Z W d h Y 3 l P d m V y b G F 5 K V x c V X R p b G l 6 Y X R p b 2 4 g U G V y Y 2 V u d G F n Z S w 0 M H 0 m c X V v d D s s J n F 1 b 3 Q 7 U 2 V j d G l v b j E v d G h y Z W U t Y m F 0 a H J v b 2 0 t c G V y Z m 1 v b i 9 B d X R v U m V t b 3 Z l Z E N v b H V t b n M x L n t c X F x c R E V T S 1 R P U C 1 K V U x J Q V x c R 1 B V I E V u Z 2 l u Z S h w a W R f N z g 2 M F 9 s d W l k X z B 4 M D A w M D A w M D B f M H g w M D A w Q T k 5 M 1 9 w a H l z X z B f Z W 5 n X z B f Z W 5 n d H l w Z V 8 z R C l c X F V 0 a W x p e m F 0 a W 9 u I F B l c m N l b n R h Z 2 U s N D F 9 J n F 1 b 3 Q 7 L C Z x d W 9 0 O 1 N l Y 3 R p b 2 4 x L 3 R o c m V l L W J h d G h y b 2 9 t L X B l c m Z t b 2 4 v Q X V 0 b 1 J l b W 9 2 Z W R D b 2 x 1 b W 5 z M S 5 7 X F x c X E R F U 0 t U T 1 A t S l V M S U F c X E d Q V S B F b m d p b m U o c G l k X z c 0 O D R f b H V p Z F 8 w e D A w M D A w M D A w X z B 4 M D A w M E E 5 O T N f c G h 5 c 1 8 w X 2 V u Z 1 8 4 X 2 V u Z 3 R 5 c G V f V l I p X F x V d G l s a X p h d G l v b i B Q Z X J j Z W 5 0 Y W d l L D Q y f S Z x d W 9 0 O y w m c X V v d D t T Z W N 0 a W 9 u M S 9 0 a H J l Z S 1 i Y X R o c m 9 v b S 1 w Z X J m b W 9 u L 0 F 1 d G 9 S Z W 1 v d m V k Q 2 9 s d W 1 u c z E u e 1 x c X F x E R V N L V E 9 Q L U p V T E l B X F x H U F U g R W 5 n a W 5 l K H B p Z F 8 3 N D g 0 X 2 x 1 a W R f M H g w M D A w M D A w M F 8 w e D A w M D B B O T k z X 3 B o e X N f M F 9 l b m d f N 1 9 l b m d 0 e X B l X 1 Z p Z G V v R W 5 j b 2 R l K V x c V X R p b G l 6 Y X R p b 2 4 g U G V y Y 2 V u d G F n Z S w 0 M 3 0 m c X V v d D s s J n F 1 b 3 Q 7 U 2 V j d G l v b j E v d G h y Z W U t Y m F 0 a H J v b 2 0 t c G V y Z m 1 v b i 9 B d X R v U m V t b 3 Z l Z E N v b H V t b n M x L n t c X F x c R E V T S 1 R P U C 1 K V U x J Q V x c R 1 B V I E V u Z 2 l u Z S h w a W R f N z Q 4 N F 9 s d W l k X z B 4 M D A w M D A w M D B f M H g w M D A w Q T k 5 M 1 9 w a H l z X z B f Z W 5 n X z Z f Z W 5 n d H l w Z V 9 T Z W N 1 c m l 0 e S l c X F V 0 a W x p e m F 0 a W 9 u I F B l c m N l b n R h Z 2 U s N D R 9 J n F 1 b 3 Q 7 L C Z x d W 9 0 O 1 N l Y 3 R p b 2 4 x L 3 R o c m V l L W J h d G h y b 2 9 t L X B l c m Z t b 2 4 v Q X V 0 b 1 J l b W 9 2 Z W R D b 2 x 1 b W 5 z M S 5 7 X F x c X E R F U 0 t U T 1 A t S l V M S U F c X E d Q V S B F b m d p b m U o c G l k X z c 0 O D R f b H V p Z F 8 w e D A w M D A w M D A w X z B 4 M D A w M E E 5 O T N f c G h 5 c 1 8 w X 2 V u Z 1 8 1 X 2 V u Z 3 R 5 c G V f Q 2 9 w e S l c X F V 0 a W x p e m F 0 a W 9 u I F B l c m N l b n R h Z 2 U s N D V 9 J n F 1 b 3 Q 7 L C Z x d W 9 0 O 1 N l Y 3 R p b 2 4 x L 3 R o c m V l L W J h d G h y b 2 9 t L X B l c m Z t b 2 4 v Q X V 0 b 1 J l b W 9 2 Z W R D b 2 x 1 b W 5 z M S 5 7 X F x c X E R F U 0 t U T 1 A t S l V M S U F c X E d Q V S B F b m d p b m U o c G l k X z c 0 O D R f b H V p Z F 8 w e D A w M D A w M D A w X z B 4 M D A w M E E 5 O T N f c G h 5 c 1 8 w X 2 V u Z 1 8 0 X 2 V u Z 3 R 5 c G V f Q 2 9 w e S l c X F V 0 a W x p e m F 0 a W 9 u I F B l c m N l b n R h Z 2 U s N D Z 9 J n F 1 b 3 Q 7 L C Z x d W 9 0 O 1 N l Y 3 R p b 2 4 x L 3 R o c m V l L W J h d G h y b 2 9 t L X B l c m Z t b 2 4 v Q X V 0 b 1 J l b W 9 2 Z W R D b 2 x 1 b W 5 z M S 5 7 X F x c X E R F U 0 t U T 1 A t S l V M S U F c X E d Q V S B F b m d p b m U o c G l k X z c 0 O D R f b H V p Z F 8 w e D A w M D A w M D A w X z B 4 M D A w M E E 5 O T N f c G h 5 c 1 8 w X 2 V u Z 1 8 z X 2 V u Z 3 R 5 c G V f Q 2 9 w e S l c X F V 0 a W x p e m F 0 a W 9 u I F B l c m N l b n R h Z 2 U s N D d 9 J n F 1 b 3 Q 7 L C Z x d W 9 0 O 1 N l Y 3 R p b 2 4 x L 3 R o c m V l L W J h d G h y b 2 9 t L X B l c m Z t b 2 4 v Q X V 0 b 1 J l b W 9 2 Z W R D b 2 x 1 b W 5 z M S 5 7 X F x c X E R F U 0 t U T 1 A t S l V M S U F c X E d Q V S B F b m d p b m U o c G l k X z c 0 O D R f b H V p Z F 8 w e D A w M D A w M D A w X z B 4 M D A w M E E 5 O T N f c G h 5 c 1 8 w X 2 V u Z 1 8 y X 2 V u Z 3 R 5 c G V f V m l k Z W 9 E Z W N v Z G U p X F x V d G l s a X p h d G l v b i B Q Z X J j Z W 5 0 Y W d l L D Q 4 f S Z x d W 9 0 O y w m c X V v d D t T Z W N 0 a W 9 u M S 9 0 a H J l Z S 1 i Y X R o c m 9 v b S 1 w Z X J m b W 9 u L 0 F 1 d G 9 S Z W 1 v d m V k Q 2 9 s d W 1 u c z E u e 1 x c X F x E R V N L V E 9 Q L U p V T E l B X F x H U F U g R W 5 n a W 5 l K H B p Z F 8 3 N D g 0 X 2 x 1 a W R f M H g w M D A w M D A w M F 8 w e D A w M D B B O T k z X 3 B o e X N f M F 9 l b m d f M V 9 l b m d 0 e X B l X 0 x l Z 2 F j e U 9 2 Z X J s Y X k p X F x V d G l s a X p h d G l v b i B Q Z X J j Z W 5 0 Y W d l L D Q 5 f S Z x d W 9 0 O y w m c X V v d D t T Z W N 0 a W 9 u M S 9 0 a H J l Z S 1 i Y X R o c m 9 v b S 1 w Z X J m b W 9 u L 0 F 1 d G 9 S Z W 1 v d m V k Q 2 9 s d W 1 u c z E u e 1 x c X F x E R V N L V E 9 Q L U p V T E l B X F x H U F U g R W 5 n a W 5 l K H B p Z F 8 3 N D g 0 X 2 x 1 a W R f M H g w M D A w M D A w M F 8 w e D A w M D B B O T k z X 3 B o e X N f M F 9 l b m d f M F 9 l b m d 0 e X B l X z N E K V x c V X R p b G l 6 Y X R p b 2 4 g U G V y Y 2 V u d G F n Z S w 1 M H 0 m c X V v d D s s J n F 1 b 3 Q 7 U 2 V j d G l v b j E v d G h y Z W U t Y m F 0 a H J v b 2 0 t c G V y Z m 1 v b i 9 B d X R v U m V t b 3 Z l Z E N v b H V t b n M x L n t c X F x c R E V T S 1 R P U C 1 K V U x J Q V x c R 1 B V I E V u Z 2 l u Z S h w a W R f N T Q 5 N l 9 s d W l k X z B 4 M D A w M D A w M D B f M H g w M D A w Q 0 Q 4 N 1 9 w a H l z X z B f Z W 5 n X z R f Z W 5 n d H l w Z V 8 z R C l c X F V 0 a W x p e m F 0 a W 9 u I F B l c m N l b n R h Z 2 U s N T F 9 J n F 1 b 3 Q 7 L C Z x d W 9 0 O 1 N l Y 3 R p b 2 4 x L 3 R o c m V l L W J h d G h y b 2 9 t L X B l c m Z t b 2 4 v Q X V 0 b 1 J l b W 9 2 Z W R D b 2 x 1 b W 5 z M S 5 7 X F x c X E R F U 0 t U T 1 A t S l V M S U F c X E d Q V S B F b m d p b m U o c G l k X z U 0 O T Z f b H V p Z F 8 w e D A w M D A w M D A w X z B 4 M D A w M E N E O D d f c G h 5 c 1 8 w X 2 V u Z 1 8 z X 2 V u Z 3 R 5 c G V f M 0 Q p X F x V d G l s a X p h d G l v b i B Q Z X J j Z W 5 0 Y W d l L D U y f S Z x d W 9 0 O y w m c X V v d D t T Z W N 0 a W 9 u M S 9 0 a H J l Z S 1 i Y X R o c m 9 v b S 1 w Z X J m b W 9 u L 0 F 1 d G 9 S Z W 1 v d m V k Q 2 9 s d W 1 u c z E u e 1 x c X F x E R V N L V E 9 Q L U p V T E l B X F x H U F U g R W 5 n a W 5 l K H B p Z F 8 1 N D k 2 X 2 x 1 a W R f M H g w M D A w M D A w M F 8 w e D A w M D B D R D g 3 X 3 B o e X N f M F 9 l b m d f M l 9 l b m d 0 e X B l X z N E K V x c V X R p b G l 6 Y X R p b 2 4 g U G V y Y 2 V u d G F n Z S w 1 M 3 0 m c X V v d D s s J n F 1 b 3 Q 7 U 2 V j d G l v b j E v d G h y Z W U t Y m F 0 a H J v b 2 0 t c G V y Z m 1 v b i 9 B d X R v U m V t b 3 Z l Z E N v b H V t b n M x L n t c X F x c R E V T S 1 R P U C 1 K V U x J Q V x c R 1 B V I E V u Z 2 l u Z S h w a W R f N T Q 5 N l 9 s d W l k X z B 4 M D A w M D A w M D B f M H g w M D A w Q 0 Q 4 N 1 9 w a H l z X z B f Z W 5 n X z F f Z W 5 n d H l w Z V 8 z R C l c X F V 0 a W x p e m F 0 a W 9 u I F B l c m N l b n R h Z 2 U s N T R 9 J n F 1 b 3 Q 7 L C Z x d W 9 0 O 1 N l Y 3 R p b 2 4 x L 3 R o c m V l L W J h d G h y b 2 9 t L X B l c m Z t b 2 4 v Q X V 0 b 1 J l b W 9 2 Z W R D b 2 x 1 b W 5 z M S 5 7 X F x c X E R F U 0 t U T 1 A t S l V M S U F c X E d Q V S B F b m d p b m U o c G l k X z U 0 O T Z f b H V p Z F 8 w e D A w M D A w M D A w X z B 4 M D A w M E N E O D d f c G h 5 c 1 8 w X 2 V u Z 1 8 w X 2 V u Z 3 R 5 c G V f M 0 Q p X F x V d G l s a X p h d G l v b i B Q Z X J j Z W 5 0 Y W d l L D U 1 f S Z x d W 9 0 O y w m c X V v d D t T Z W N 0 a W 9 u M S 9 0 a H J l Z S 1 i Y X R o c m 9 v b S 1 w Z X J m b W 9 u L 0 F 1 d G 9 S Z W 1 v d m V k Q 2 9 s d W 1 u c z E u e 1 x c X F x E R V N L V E 9 Q L U p V T E l B X F x H U F U g R W 5 n a W 5 l K H B p Z F 8 0 X 2 x 1 a W R f M H g w M D A w M D A w M F 8 w e D A w M D B D R D g 3 X 3 B o e X N f M F 9 l b m d f N F 9 l b m d 0 e X B l X z N E K V x c V X R p b G l 6 Y X R p b 2 4 g U G V y Y 2 V u d G F n Z S w 1 N n 0 m c X V v d D s s J n F 1 b 3 Q 7 U 2 V j d G l v b j E v d G h y Z W U t Y m F 0 a H J v b 2 0 t c G V y Z m 1 v b i 9 B d X R v U m V t b 3 Z l Z E N v b H V t b n M x L n t c X F x c R E V T S 1 R P U C 1 K V U x J Q V x c R 1 B V I E V u Z 2 l u Z S h w a W R f N F 9 s d W l k X z B 4 M D A w M D A w M D B f M H g w M D A w Q 0 Q 4 N 1 9 w a H l z X z B f Z W 5 n X z N f Z W 5 n d H l w Z V 8 z R C l c X F V 0 a W x p e m F 0 a W 9 u I F B l c m N l b n R h Z 2 U s N T d 9 J n F 1 b 3 Q 7 L C Z x d W 9 0 O 1 N l Y 3 R p b 2 4 x L 3 R o c m V l L W J h d G h y b 2 9 t L X B l c m Z t b 2 4 v Q X V 0 b 1 J l b W 9 2 Z W R D b 2 x 1 b W 5 z M S 5 7 X F x c X E R F U 0 t U T 1 A t S l V M S U F c X E d Q V S B F b m d p b m U o c G l k X z R f b H V p Z F 8 w e D A w M D A w M D A w X z B 4 M D A w M E N E O D d f c G h 5 c 1 8 w X 2 V u Z 1 8 y X 2 V u Z 3 R 5 c G V f M 0 Q p X F x V d G l s a X p h d G l v b i B Q Z X J j Z W 5 0 Y W d l L D U 4 f S Z x d W 9 0 O y w m c X V v d D t T Z W N 0 a W 9 u M S 9 0 a H J l Z S 1 i Y X R o c m 9 v b S 1 w Z X J m b W 9 u L 0 F 1 d G 9 S Z W 1 v d m V k Q 2 9 s d W 1 u c z E u e 1 x c X F x E R V N L V E 9 Q L U p V T E l B X F x H U F U g R W 5 n a W 5 l K H B p Z F 8 0 X 2 x 1 a W R f M H g w M D A w M D A w M F 8 w e D A w M D B D R D g 3 X 3 B o e X N f M F 9 l b m d f M V 9 l b m d 0 e X B l X z N E K V x c V X R p b G l 6 Y X R p b 2 4 g U G V y Y 2 V u d G F n Z S w 1 O X 0 m c X V v d D s s J n F 1 b 3 Q 7 U 2 V j d G l v b j E v d G h y Z W U t Y m F 0 a H J v b 2 0 t c G V y Z m 1 v b i 9 B d X R v U m V t b 3 Z l Z E N v b H V t b n M x L n t c X F x c R E V T S 1 R P U C 1 K V U x J Q V x c R 1 B V I E V u Z 2 l u Z S h w a W R f N F 9 s d W l k X z B 4 M D A w M D A w M D B f M H g w M D A w Q 0 Q 4 N 1 9 w a H l z X z B f Z W 5 n X z B f Z W 5 n d H l w Z V 8 z R C l c X F V 0 a W x p e m F 0 a W 9 u I F B l c m N l b n R h Z 2 U s N j B 9 J n F 1 b 3 Q 7 L C Z x d W 9 0 O 1 N l Y 3 R p b 2 4 x L 3 R o c m V l L W J h d G h y b 2 9 t L X B l c m Z t b 2 4 v Q X V 0 b 1 J l b W 9 2 Z W R D b 2 x 1 b W 5 z M S 5 7 X F x c X E R F U 0 t U T 1 A t S l V M S U F c X E d Q V S B F b m d p b m U o c G l k X z R f b H V p Z F 8 w e D A w M D A w M D A w X z B 4 M D A w M E E 5 O T N f c G h 5 c 1 8 w X 2 V u Z 1 8 4 X 2 V u Z 3 R 5 c G V f V l I p X F x V d G l s a X p h d G l v b i B Q Z X J j Z W 5 0 Y W d l L D Y x f S Z x d W 9 0 O y w m c X V v d D t T Z W N 0 a W 9 u M S 9 0 a H J l Z S 1 i Y X R o c m 9 v b S 1 w Z X J m b W 9 u L 0 F 1 d G 9 S Z W 1 v d m V k Q 2 9 s d W 1 u c z E u e 1 x c X F x E R V N L V E 9 Q L U p V T E l B X F x H U F U g R W 5 n a W 5 l K H B p Z F 8 0 X 2 x 1 a W R f M H g w M D A w M D A w M F 8 w e D A w M D B B O T k z X 3 B o e X N f M F 9 l b m d f N 1 9 l b m d 0 e X B l X 1 Z p Z G V v R W 5 j b 2 R l K V x c V X R p b G l 6 Y X R p b 2 4 g U G V y Y 2 V u d G F n Z S w 2 M n 0 m c X V v d D s s J n F 1 b 3 Q 7 U 2 V j d G l v b j E v d G h y Z W U t Y m F 0 a H J v b 2 0 t c G V y Z m 1 v b i 9 B d X R v U m V t b 3 Z l Z E N v b H V t b n M x L n t c X F x c R E V T S 1 R P U C 1 K V U x J Q V x c R 1 B V I E V u Z 2 l u Z S h w a W R f N F 9 s d W l k X z B 4 M D A w M D A w M D B f M H g w M D A w Q T k 5 M 1 9 w a H l z X z B f Z W 5 n X z Z f Z W 5 n d H l w Z V 9 T Z W N 1 c m l 0 e S l c X F V 0 a W x p e m F 0 a W 9 u I F B l c m N l b n R h Z 2 U s N j N 9 J n F 1 b 3 Q 7 L C Z x d W 9 0 O 1 N l Y 3 R p b 2 4 x L 3 R o c m V l L W J h d G h y b 2 9 t L X B l c m Z t b 2 4 v Q X V 0 b 1 J l b W 9 2 Z W R D b 2 x 1 b W 5 z M S 5 7 X F x c X E R F U 0 t U T 1 A t S l V M S U F c X E d Q V S B F b m d p b m U o c G l k X z R f b H V p Z F 8 w e D A w M D A w M D A w X z B 4 M D A w M E E 5 O T N f c G h 5 c 1 8 w X 2 V u Z 1 8 1 X 2 V u Z 3 R 5 c G V f Q 2 9 w e S l c X F V 0 a W x p e m F 0 a W 9 u I F B l c m N l b n R h Z 2 U s N j R 9 J n F 1 b 3 Q 7 L C Z x d W 9 0 O 1 N l Y 3 R p b 2 4 x L 3 R o c m V l L W J h d G h y b 2 9 t L X B l c m Z t b 2 4 v Q X V 0 b 1 J l b W 9 2 Z W R D b 2 x 1 b W 5 z M S 5 7 X F x c X E R F U 0 t U T 1 A t S l V M S U F c X E d Q V S B F b m d p b m U o c G l k X z R f b H V p Z F 8 w e D A w M D A w M D A w X z B 4 M D A w M E E 5 O T N f c G h 5 c 1 8 w X 2 V u Z 1 8 0 X 2 V u Z 3 R 5 c G V f Q 2 9 w e S l c X F V 0 a W x p e m F 0 a W 9 u I F B l c m N l b n R h Z 2 U s N j V 9 J n F 1 b 3 Q 7 L C Z x d W 9 0 O 1 N l Y 3 R p b 2 4 x L 3 R o c m V l L W J h d G h y b 2 9 t L X B l c m Z t b 2 4 v Q X V 0 b 1 J l b W 9 2 Z W R D b 2 x 1 b W 5 z M S 5 7 X F x c X E R F U 0 t U T 1 A t S l V M S U F c X E d Q V S B F b m d p b m U o c G l k X z R f b H V p Z F 8 w e D A w M D A w M D A w X z B 4 M D A w M E E 5 O T N f c G h 5 c 1 8 w X 2 V u Z 1 8 z X 2 V u Z 3 R 5 c G V f Q 2 9 w e S l c X F V 0 a W x p e m F 0 a W 9 u I F B l c m N l b n R h Z 2 U s N j Z 9 J n F 1 b 3 Q 7 L C Z x d W 9 0 O 1 N l Y 3 R p b 2 4 x L 3 R o c m V l L W J h d G h y b 2 9 t L X B l c m Z t b 2 4 v Q X V 0 b 1 J l b W 9 2 Z W R D b 2 x 1 b W 5 z M S 5 7 X F x c X E R F U 0 t U T 1 A t S l V M S U F c X E d Q V S B F b m d p b m U o c G l k X z R f b H V p Z F 8 w e D A w M D A w M D A w X z B 4 M D A w M E E 5 O T N f c G h 5 c 1 8 w X 2 V u Z 1 8 y X 2 V u Z 3 R 5 c G V f V m l k Z W 9 E Z W N v Z G U p X F x V d G l s a X p h d G l v b i B Q Z X J j Z W 5 0 Y W d l L D Y 3 f S Z x d W 9 0 O y w m c X V v d D t T Z W N 0 a W 9 u M S 9 0 a H J l Z S 1 i Y X R o c m 9 v b S 1 w Z X J m b W 9 u L 0 F 1 d G 9 S Z W 1 v d m V k Q 2 9 s d W 1 u c z E u e 1 x c X F x E R V N L V E 9 Q L U p V T E l B X F x H U F U g R W 5 n a W 5 l K H B p Z F 8 0 X 2 x 1 a W R f M H g w M D A w M D A w M F 8 w e D A w M D B B O T k z X 3 B o e X N f M F 9 l b m d f M V 9 l b m d 0 e X B l X 0 x l Z 2 F j e U 9 2 Z X J s Y X k p X F x V d G l s a X p h d G l v b i B Q Z X J j Z W 5 0 Y W d l L D Y 4 f S Z x d W 9 0 O y w m c X V v d D t T Z W N 0 a W 9 u M S 9 0 a H J l Z S 1 i Y X R o c m 9 v b S 1 w Z X J m b W 9 u L 0 F 1 d G 9 S Z W 1 v d m V k Q 2 9 s d W 1 u c z E u e 1 x c X F x E R V N L V E 9 Q L U p V T E l B X F x H U F U g R W 5 n a W 5 l K H B p Z F 8 0 X 2 x 1 a W R f M H g w M D A w M D A w M F 8 w e D A w M D B B O T k z X 3 B o e X N f M F 9 l b m d f M F 9 l b m d 0 e X B l X z N E K V x c V X R p b G l 6 Y X R p b 2 4 g U G V y Y 2 V u d G F n Z S w 2 O X 0 m c X V v d D s s J n F 1 b 3 Q 7 U 2 V j d G l v b j E v d G h y Z W U t Y m F 0 a H J v b 2 0 t c G V y Z m 1 v b i 9 B d X R v U m V t b 3 Z l Z E N v b H V t b n M x L n t c X F x c R E V T S 1 R P U C 1 K V U x J Q V x c R 1 B V I E V u Z 2 l u Z S h w a W R f N D k w N F 9 s d W l k X z B 4 M D A w M D A w M D B f M H g w M D A w Q 0 Q 4 N 1 9 w a H l z X z B f Z W 5 n X z R f Z W 5 n d H l w Z V 8 z R C l c X F V 0 a W x p e m F 0 a W 9 u I F B l c m N l b n R h Z 2 U s N z B 9 J n F 1 b 3 Q 7 L C Z x d W 9 0 O 1 N l Y 3 R p b 2 4 x L 3 R o c m V l L W J h d G h y b 2 9 t L X B l c m Z t b 2 4 v Q X V 0 b 1 J l b W 9 2 Z W R D b 2 x 1 b W 5 z M S 5 7 X F x c X E R F U 0 t U T 1 A t S l V M S U F c X E d Q V S B F b m d p b m U o c G l k X z Q 5 M D R f b H V p Z F 8 w e D A w M D A w M D A w X z B 4 M D A w M E N E O D d f c G h 5 c 1 8 w X 2 V u Z 1 8 z X 2 V u Z 3 R 5 c G V f M 0 Q p X F x V d G l s a X p h d G l v b i B Q Z X J j Z W 5 0 Y W d l L D c x f S Z x d W 9 0 O y w m c X V v d D t T Z W N 0 a W 9 u M S 9 0 a H J l Z S 1 i Y X R o c m 9 v b S 1 w Z X J m b W 9 u L 0 F 1 d G 9 S Z W 1 v d m V k Q 2 9 s d W 1 u c z E u e 1 x c X F x E R V N L V E 9 Q L U p V T E l B X F x H U F U g R W 5 n a W 5 l K H B p Z F 8 0 O T A 0 X 2 x 1 a W R f M H g w M D A w M D A w M F 8 w e D A w M D B D R D g 3 X 3 B o e X N f M F 9 l b m d f M l 9 l b m d 0 e X B l X z N E K V x c V X R p b G l 6 Y X R p b 2 4 g U G V y Y 2 V u d G F n Z S w 3 M n 0 m c X V v d D s s J n F 1 b 3 Q 7 U 2 V j d G l v b j E v d G h y Z W U t Y m F 0 a H J v b 2 0 t c G V y Z m 1 v b i 9 B d X R v U m V t b 3 Z l Z E N v b H V t b n M x L n t c X F x c R E V T S 1 R P U C 1 K V U x J Q V x c R 1 B V I E V u Z 2 l u Z S h w a W R f N D k w N F 9 s d W l k X z B 4 M D A w M D A w M D B f M H g w M D A w Q 0 Q 4 N 1 9 w a H l z X z B f Z W 5 n X z F f Z W 5 n d H l w Z V 8 z R C l c X F V 0 a W x p e m F 0 a W 9 u I F B l c m N l b n R h Z 2 U s N z N 9 J n F 1 b 3 Q 7 L C Z x d W 9 0 O 1 N l Y 3 R p b 2 4 x L 3 R o c m V l L W J h d G h y b 2 9 t L X B l c m Z t b 2 4 v Q X V 0 b 1 J l b W 9 2 Z W R D b 2 x 1 b W 5 z M S 5 7 X F x c X E R F U 0 t U T 1 A t S l V M S U F c X E d Q V S B F b m d p b m U o c G l k X z Q 5 M D R f b H V p Z F 8 w e D A w M D A w M D A w X z B 4 M D A w M E N E O D d f c G h 5 c 1 8 w X 2 V u Z 1 8 w X 2 V u Z 3 R 5 c G V f M 0 Q p X F x V d G l s a X p h d G l v b i B Q Z X J j Z W 5 0 Y W d l L D c 0 f S Z x d W 9 0 O y w m c X V v d D t T Z W N 0 a W 9 u M S 9 0 a H J l Z S 1 i Y X R o c m 9 v b S 1 w Z X J m b W 9 u L 0 F 1 d G 9 S Z W 1 v d m V k Q 2 9 s d W 1 u c z E u e 1 x c X F x E R V N L V E 9 Q L U p V T E l B X F x H U F U g R W 5 n a W 5 l K H B p Z F 8 0 O T A 0 X 2 x 1 a W R f M H g w M D A w M D A w M F 8 w e D A w M D B B O T k z X 3 B o e X N f M F 9 l b m d f O F 9 l b m d 0 e X B l X 1 Z S K V x c V X R p b G l 6 Y X R p b 2 4 g U G V y Y 2 V u d G F n Z S w 3 N X 0 m c X V v d D s s J n F 1 b 3 Q 7 U 2 V j d G l v b j E v d G h y Z W U t Y m F 0 a H J v b 2 0 t c G V y Z m 1 v b i 9 B d X R v U m V t b 3 Z l Z E N v b H V t b n M x L n t c X F x c R E V T S 1 R P U C 1 K V U x J Q V x c R 1 B V I E V u Z 2 l u Z S h w a W R f N D k w N F 9 s d W l k X z B 4 M D A w M D A w M D B f M H g w M D A w Q T k 5 M 1 9 w a H l z X z B f Z W 5 n X z d f Z W 5 n d H l w Z V 9 W a W R l b 0 V u Y 2 9 k Z S l c X F V 0 a W x p e m F 0 a W 9 u I F B l c m N l b n R h Z 2 U s N z Z 9 J n F 1 b 3 Q 7 L C Z x d W 9 0 O 1 N l Y 3 R p b 2 4 x L 3 R o c m V l L W J h d G h y b 2 9 t L X B l c m Z t b 2 4 v Q X V 0 b 1 J l b W 9 2 Z W R D b 2 x 1 b W 5 z M S 5 7 X F x c X E R F U 0 t U T 1 A t S l V M S U F c X E d Q V S B F b m d p b m U o c G l k X z Q 5 M D R f b H V p Z F 8 w e D A w M D A w M D A w X z B 4 M D A w M E E 5 O T N f c G h 5 c 1 8 w X 2 V u Z 1 8 2 X 2 V u Z 3 R 5 c G V f U 2 V j d X J p d H k p X F x V d G l s a X p h d G l v b i B Q Z X J j Z W 5 0 Y W d l L D c 3 f S Z x d W 9 0 O y w m c X V v d D t T Z W N 0 a W 9 u M S 9 0 a H J l Z S 1 i Y X R o c m 9 v b S 1 w Z X J m b W 9 u L 0 F 1 d G 9 S Z W 1 v d m V k Q 2 9 s d W 1 u c z E u e 1 x c X F x E R V N L V E 9 Q L U p V T E l B X F x H U F U g R W 5 n a W 5 l K H B p Z F 8 0 O T A 0 X 2 x 1 a W R f M H g w M D A w M D A w M F 8 w e D A w M D B B O T k z X 3 B o e X N f M F 9 l b m d f N V 9 l b m d 0 e X B l X 0 N v c H k p X F x V d G l s a X p h d G l v b i B Q Z X J j Z W 5 0 Y W d l L D c 4 f S Z x d W 9 0 O y w m c X V v d D t T Z W N 0 a W 9 u M S 9 0 a H J l Z S 1 i Y X R o c m 9 v b S 1 w Z X J m b W 9 u L 0 F 1 d G 9 S Z W 1 v d m V k Q 2 9 s d W 1 u c z E u e 1 x c X F x E R V N L V E 9 Q L U p V T E l B X F x H U F U g R W 5 n a W 5 l K H B p Z F 8 0 O T A 0 X 2 x 1 a W R f M H g w M D A w M D A w M F 8 w e D A w M D B B O T k z X 3 B o e X N f M F 9 l b m d f N F 9 l b m d 0 e X B l X 0 N v c H k p X F x V d G l s a X p h d G l v b i B Q Z X J j Z W 5 0 Y W d l L D c 5 f S Z x d W 9 0 O y w m c X V v d D t T Z W N 0 a W 9 u M S 9 0 a H J l Z S 1 i Y X R o c m 9 v b S 1 w Z X J m b W 9 u L 0 F 1 d G 9 S Z W 1 v d m V k Q 2 9 s d W 1 u c z E u e 1 x c X F x E R V N L V E 9 Q L U p V T E l B X F x H U F U g R W 5 n a W 5 l K H B p Z F 8 0 O T A 0 X 2 x 1 a W R f M H g w M D A w M D A w M F 8 w e D A w M D B B O T k z X 3 B o e X N f M F 9 l b m d f M 1 9 l b m d 0 e X B l X 0 N v c H k p X F x V d G l s a X p h d G l v b i B Q Z X J j Z W 5 0 Y W d l L D g w f S Z x d W 9 0 O y w m c X V v d D t T Z W N 0 a W 9 u M S 9 0 a H J l Z S 1 i Y X R o c m 9 v b S 1 w Z X J m b W 9 u L 0 F 1 d G 9 S Z W 1 v d m V k Q 2 9 s d W 1 u c z E u e 1 x c X F x E R V N L V E 9 Q L U p V T E l B X F x H U F U g R W 5 n a W 5 l K H B p Z F 8 0 O T A 0 X 2 x 1 a W R f M H g w M D A w M D A w M F 8 w e D A w M D B B O T k z X 3 B o e X N f M F 9 l b m d f M l 9 l b m d 0 e X B l X 1 Z p Z G V v R G V j b 2 R l K V x c V X R p b G l 6 Y X R p b 2 4 g U G V y Y 2 V u d G F n Z S w 4 M X 0 m c X V v d D s s J n F 1 b 3 Q 7 U 2 V j d G l v b j E v d G h y Z W U t Y m F 0 a H J v b 2 0 t c G V y Z m 1 v b i 9 B d X R v U m V t b 3 Z l Z E N v b H V t b n M x L n t c X F x c R E V T S 1 R P U C 1 K V U x J Q V x c R 1 B V I E V u Z 2 l u Z S h w a W R f N D k w N F 9 s d W l k X z B 4 M D A w M D A w M D B f M H g w M D A w Q T k 5 M 1 9 w a H l z X z B f Z W 5 n X z F f Z W 5 n d H l w Z V 9 M Z W d h Y 3 l P d m V y b G F 5 K V x c V X R p b G l 6 Y X R p b 2 4 g U G V y Y 2 V u d G F n Z S w 4 M n 0 m c X V v d D s s J n F 1 b 3 Q 7 U 2 V j d G l v b j E v d G h y Z W U t Y m F 0 a H J v b 2 0 t c G V y Z m 1 v b i 9 B d X R v U m V t b 3 Z l Z E N v b H V t b n M x L n t c X F x c R E V T S 1 R P U C 1 K V U x J Q V x c R 1 B V I E V u Z 2 l u Z S h w a W R f N D k w N F 9 s d W l k X z B 4 M D A w M D A w M D B f M H g w M D A w Q T k 5 M 1 9 w a H l z X z B f Z W 5 n X z B f Z W 5 n d H l w Z V 8 z R C l c X F V 0 a W x p e m F 0 a W 9 u I F B l c m N l b n R h Z 2 U s O D N 9 J n F 1 b 3 Q 7 L C Z x d W 9 0 O 1 N l Y 3 R p b 2 4 x L 3 R o c m V l L W J h d G h y b 2 9 t L X B l c m Z t b 2 4 v Q X V 0 b 1 J l b W 9 2 Z W R D b 2 x 1 b W 5 z M S 5 7 X F x c X E R F U 0 t U T 1 A t S l V M S U F c X E d Q V S B F b m d p b m U o c G l k X z E 5 N D A 4 X 2 x 1 a W R f M H g w M D A w M D A w M F 8 w e D A w M D B D R D g 3 X 3 B o e X N f M F 9 l b m d f N F 9 l b m d 0 e X B l X z N E K V x c V X R p b G l 6 Y X R p b 2 4 g U G V y Y 2 V u d G F n Z S w 4 N H 0 m c X V v d D s s J n F 1 b 3 Q 7 U 2 V j d G l v b j E v d G h y Z W U t Y m F 0 a H J v b 2 0 t c G V y Z m 1 v b i 9 B d X R v U m V t b 3 Z l Z E N v b H V t b n M x L n t c X F x c R E V T S 1 R P U C 1 K V U x J Q V x c R 1 B V I E V u Z 2 l u Z S h w a W R f M T k 0 M D h f b H V p Z F 8 w e D A w M D A w M D A w X z B 4 M D A w M E N E O D d f c G h 5 c 1 8 w X 2 V u Z 1 8 z X 2 V u Z 3 R 5 c G V f M 0 Q p X F x V d G l s a X p h d G l v b i B Q Z X J j Z W 5 0 Y W d l L D g 1 f S Z x d W 9 0 O y w m c X V v d D t T Z W N 0 a W 9 u M S 9 0 a H J l Z S 1 i Y X R o c m 9 v b S 1 w Z X J m b W 9 u L 0 F 1 d G 9 S Z W 1 v d m V k Q 2 9 s d W 1 u c z E u e 1 x c X F x E R V N L V E 9 Q L U p V T E l B X F x H U F U g R W 5 n a W 5 l K H B p Z F 8 x O T Q w O F 9 s d W l k X z B 4 M D A w M D A w M D B f M H g w M D A w Q 0 Q 4 N 1 9 w a H l z X z B f Z W 5 n X z J f Z W 5 n d H l w Z V 8 z R C l c X F V 0 a W x p e m F 0 a W 9 u I F B l c m N l b n R h Z 2 U s O D Z 9 J n F 1 b 3 Q 7 L C Z x d W 9 0 O 1 N l Y 3 R p b 2 4 x L 3 R o c m V l L W J h d G h y b 2 9 t L X B l c m Z t b 2 4 v Q X V 0 b 1 J l b W 9 2 Z W R D b 2 x 1 b W 5 z M S 5 7 X F x c X E R F U 0 t U T 1 A t S l V M S U F c X E d Q V S B F b m d p b m U o c G l k X z E 5 N D A 4 X 2 x 1 a W R f M H g w M D A w M D A w M F 8 w e D A w M D B D R D g 3 X 3 B o e X N f M F 9 l b m d f M V 9 l b m d 0 e X B l X z N E K V x c V X R p b G l 6 Y X R p b 2 4 g U G V y Y 2 V u d G F n Z S w 4 N 3 0 m c X V v d D s s J n F 1 b 3 Q 7 U 2 V j d G l v b j E v d G h y Z W U t Y m F 0 a H J v b 2 0 t c G V y Z m 1 v b i 9 B d X R v U m V t b 3 Z l Z E N v b H V t b n M x L n t c X F x c R E V T S 1 R P U C 1 K V U x J Q V x c R 1 B V I E V u Z 2 l u Z S h w a W R f M T k 0 M D h f b H V p Z F 8 w e D A w M D A w M D A w X z B 4 M D A w M E N E O D d f c G h 5 c 1 8 w X 2 V u Z 1 8 w X 2 V u Z 3 R 5 c G V f M 0 Q p X F x V d G l s a X p h d G l v b i B Q Z X J j Z W 5 0 Y W d l L D g 4 f S Z x d W 9 0 O y w m c X V v d D t T Z W N 0 a W 9 u M S 9 0 a H J l Z S 1 i Y X R o c m 9 v b S 1 w Z X J m b W 9 u L 0 F 1 d G 9 S Z W 1 v d m V k Q 2 9 s d W 1 u c z E u e 1 x c X F x E R V N L V E 9 Q L U p V T E l B X F x H U F U g R W 5 n a W 5 l K H B p Z F 8 x O D k 2 O F 9 s d W l k X z B 4 M D A w M D A w M D B f M H g w M D A w Q T k 5 M 1 9 w a H l z X z B f Z W 5 n X z h f Z W 5 n d H l w Z V 9 W U i l c X F V 0 a W x p e m F 0 a W 9 u I F B l c m N l b n R h Z 2 U s O D l 9 J n F 1 b 3 Q 7 L C Z x d W 9 0 O 1 N l Y 3 R p b 2 4 x L 3 R o c m V l L W J h d G h y b 2 9 t L X B l c m Z t b 2 4 v Q X V 0 b 1 J l b W 9 2 Z W R D b 2 x 1 b W 5 z M S 5 7 X F x c X E R F U 0 t U T 1 A t S l V M S U F c X E d Q V S B F b m d p b m U o c G l k X z E 4 O T Y 4 X 2 x 1 a W R f M H g w M D A w M D A w M F 8 w e D A w M D B B O T k z X 3 B o e X N f M F 9 l b m d f N 1 9 l b m d 0 e X B l X 1 Z p Z G V v R W 5 j b 2 R l K V x c V X R p b G l 6 Y X R p b 2 4 g U G V y Y 2 V u d G F n Z S w 5 M H 0 m c X V v d D s s J n F 1 b 3 Q 7 U 2 V j d G l v b j E v d G h y Z W U t Y m F 0 a H J v b 2 0 t c G V y Z m 1 v b i 9 B d X R v U m V t b 3 Z l Z E N v b H V t b n M x L n t c X F x c R E V T S 1 R P U C 1 K V U x J Q V x c R 1 B V I E V u Z 2 l u Z S h w a W R f M T g 5 N j h f b H V p Z F 8 w e D A w M D A w M D A w X z B 4 M D A w M E E 5 O T N f c G h 5 c 1 8 w X 2 V u Z 1 8 2 X 2 V u Z 3 R 5 c G V f U 2 V j d X J p d H k p X F x V d G l s a X p h d G l v b i B Q Z X J j Z W 5 0 Y W d l L D k x f S Z x d W 9 0 O y w m c X V v d D t T Z W N 0 a W 9 u M S 9 0 a H J l Z S 1 i Y X R o c m 9 v b S 1 w Z X J m b W 9 u L 0 F 1 d G 9 S Z W 1 v d m V k Q 2 9 s d W 1 u c z E u e 1 x c X F x E R V N L V E 9 Q L U p V T E l B X F x H U F U g R W 5 n a W 5 l K H B p Z F 8 x O D k 2 O F 9 s d W l k X z B 4 M D A w M D A w M D B f M H g w M D A w Q T k 5 M 1 9 w a H l z X z B f Z W 5 n X z V f Z W 5 n d H l w Z V 9 D b 3 B 5 K V x c V X R p b G l 6 Y X R p b 2 4 g U G V y Y 2 V u d G F n Z S w 5 M n 0 m c X V v d D s s J n F 1 b 3 Q 7 U 2 V j d G l v b j E v d G h y Z W U t Y m F 0 a H J v b 2 0 t c G V y Z m 1 v b i 9 B d X R v U m V t b 3 Z l Z E N v b H V t b n M x L n t c X F x c R E V T S 1 R P U C 1 K V U x J Q V x c R 1 B V I E V u Z 2 l u Z S h w a W R f M T g 5 N j h f b H V p Z F 8 w e D A w M D A w M D A w X z B 4 M D A w M E E 5 O T N f c G h 5 c 1 8 w X 2 V u Z 1 8 0 X 2 V u Z 3 R 5 c G V f Q 2 9 w e S l c X F V 0 a W x p e m F 0 a W 9 u I F B l c m N l b n R h Z 2 U s O T N 9 J n F 1 b 3 Q 7 L C Z x d W 9 0 O 1 N l Y 3 R p b 2 4 x L 3 R o c m V l L W J h d G h y b 2 9 t L X B l c m Z t b 2 4 v Q X V 0 b 1 J l b W 9 2 Z W R D b 2 x 1 b W 5 z M S 5 7 X F x c X E R F U 0 t U T 1 A t S l V M S U F c X E d Q V S B F b m d p b m U o c G l k X z E 4 O T Y 4 X 2 x 1 a W R f M H g w M D A w M D A w M F 8 w e D A w M D B B O T k z X 3 B o e X N f M F 9 l b m d f M 1 9 l b m d 0 e X B l X 0 N v c H k p X F x V d G l s a X p h d G l v b i B Q Z X J j Z W 5 0 Y W d l L D k 0 f S Z x d W 9 0 O y w m c X V v d D t T Z W N 0 a W 9 u M S 9 0 a H J l Z S 1 i Y X R o c m 9 v b S 1 w Z X J m b W 9 u L 0 F 1 d G 9 S Z W 1 v d m V k Q 2 9 s d W 1 u c z E u e 1 x c X F x E R V N L V E 9 Q L U p V T E l B X F x H U F U g R W 5 n a W 5 l K H B p Z F 8 x O D k 2 O F 9 s d W l k X z B 4 M D A w M D A w M D B f M H g w M D A w Q T k 5 M 1 9 w a H l z X z B f Z W 5 n X z J f Z W 5 n d H l w Z V 9 W a W R l b 0 R l Y 2 9 k Z S l c X F V 0 a W x p e m F 0 a W 9 u I F B l c m N l b n R h Z 2 U s O T V 9 J n F 1 b 3 Q 7 L C Z x d W 9 0 O 1 N l Y 3 R p b 2 4 x L 3 R o c m V l L W J h d G h y b 2 9 t L X B l c m Z t b 2 4 v Q X V 0 b 1 J l b W 9 2 Z W R D b 2 x 1 b W 5 z M S 5 7 X F x c X E R F U 0 t U T 1 A t S l V M S U F c X E d Q V S B F b m d p b m U o c G l k X z E 4 O T Y 4 X 2 x 1 a W R f M H g w M D A w M D A w M F 8 w e D A w M D B B O T k z X 3 B o e X N f M F 9 l b m d f M V 9 l b m d 0 e X B l X 0 x l Z 2 F j e U 9 2 Z X J s Y X k p X F x V d G l s a X p h d G l v b i B Q Z X J j Z W 5 0 Y W d l L D k 2 f S Z x d W 9 0 O y w m c X V v d D t T Z W N 0 a W 9 u M S 9 0 a H J l Z S 1 i Y X R o c m 9 v b S 1 w Z X J m b W 9 u L 0 F 1 d G 9 S Z W 1 v d m V k Q 2 9 s d W 1 u c z E u e 1 x c X F x E R V N L V E 9 Q L U p V T E l B X F x H U F U g R W 5 n a W 5 l K H B p Z F 8 x O D k 2 O F 9 s d W l k X z B 4 M D A w M D A w M D B f M H g w M D A w Q T k 5 M 1 9 w a H l z X z B f Z W 5 n X z B f Z W 5 n d H l w Z V 8 z R C l c X F V 0 a W x p e m F 0 a W 9 u I F B l c m N l b n R h Z 2 U s O T d 9 J n F 1 b 3 Q 7 L C Z x d W 9 0 O 1 N l Y 3 R p b 2 4 x L 3 R o c m V l L W J h d G h y b 2 9 t L X B l c m Z t b 2 4 v Q X V 0 b 1 J l b W 9 2 Z W R D b 2 x 1 b W 5 z M S 5 7 X F x c X E R F U 0 t U T 1 A t S l V M S U F c X E d Q V S B F b m d p b m U o c G l k X z E 4 N D U y X 2 x 1 a W R f M H g w M D A w M D A w M F 8 w e D A w M D B B O T k z X 3 B o e X N f M F 9 l b m d f O F 9 l b m d 0 e X B l X 1 Z S K V x c V X R p b G l 6 Y X R p b 2 4 g U G V y Y 2 V u d G F n Z S w 5 O H 0 m c X V v d D s s J n F 1 b 3 Q 7 U 2 V j d G l v b j E v d G h y Z W U t Y m F 0 a H J v b 2 0 t c G V y Z m 1 v b i 9 B d X R v U m V t b 3 Z l Z E N v b H V t b n M x L n t c X F x c R E V T S 1 R P U C 1 K V U x J Q V x c R 1 B V I E V u Z 2 l u Z S h w a W R f M T g 0 N T J f b H V p Z F 8 w e D A w M D A w M D A w X z B 4 M D A w M E E 5 O T N f c G h 5 c 1 8 w X 2 V u Z 1 8 3 X 2 V u Z 3 R 5 c G V f V m l k Z W 9 F b m N v Z G U p X F x V d G l s a X p h d G l v b i B Q Z X J j Z W 5 0 Y W d l L D k 5 f S Z x d W 9 0 O y w m c X V v d D t T Z W N 0 a W 9 u M S 9 0 a H J l Z S 1 i Y X R o c m 9 v b S 1 w Z X J m b W 9 u L 0 F 1 d G 9 S Z W 1 v d m V k Q 2 9 s d W 1 u c z E u e 1 x c X F x E R V N L V E 9 Q L U p V T E l B X F x H U F U g R W 5 n a W 5 l K H B p Z F 8 x O D Q 1 M l 9 s d W l k X z B 4 M D A w M D A w M D B f M H g w M D A w Q T k 5 M 1 9 w a H l z X z B f Z W 5 n X z Z f Z W 5 n d H l w Z V 9 T Z W N 1 c m l 0 e S l c X F V 0 a W x p e m F 0 a W 9 u I F B l c m N l b n R h Z 2 U s M T A w f S Z x d W 9 0 O y w m c X V v d D t T Z W N 0 a W 9 u M S 9 0 a H J l Z S 1 i Y X R o c m 9 v b S 1 w Z X J m b W 9 u L 0 F 1 d G 9 S Z W 1 v d m V k Q 2 9 s d W 1 u c z E u e 1 x c X F x E R V N L V E 9 Q L U p V T E l B X F x H U F U g R W 5 n a W 5 l K H B p Z F 8 x O D Q 1 M l 9 s d W l k X z B 4 M D A w M D A w M D B f M H g w M D A w Q T k 5 M 1 9 w a H l z X z B f Z W 5 n X z V f Z W 5 n d H l w Z V 9 D b 3 B 5 K V x c V X R p b G l 6 Y X R p b 2 4 g U G V y Y 2 V u d G F n Z S w x M D F 9 J n F 1 b 3 Q 7 L C Z x d W 9 0 O 1 N l Y 3 R p b 2 4 x L 3 R o c m V l L W J h d G h y b 2 9 t L X B l c m Z t b 2 4 v Q X V 0 b 1 J l b W 9 2 Z W R D b 2 x 1 b W 5 z M S 5 7 X F x c X E R F U 0 t U T 1 A t S l V M S U F c X E d Q V S B F b m d p b m U o c G l k X z E 4 N D U y X 2 x 1 a W R f M H g w M D A w M D A w M F 8 w e D A w M D B B O T k z X 3 B o e X N f M F 9 l b m d f N F 9 l b m d 0 e X B l X 0 N v c H k p X F x V d G l s a X p h d G l v b i B Q Z X J j Z W 5 0 Y W d l L D E w M n 0 m c X V v d D s s J n F 1 b 3 Q 7 U 2 V j d G l v b j E v d G h y Z W U t Y m F 0 a H J v b 2 0 t c G V y Z m 1 v b i 9 B d X R v U m V t b 3 Z l Z E N v b H V t b n M x L n t c X F x c R E V T S 1 R P U C 1 K V U x J Q V x c R 1 B V I E V u Z 2 l u Z S h w a W R f M T g 0 N T J f b H V p Z F 8 w e D A w M D A w M D A w X z B 4 M D A w M E E 5 O T N f c G h 5 c 1 8 w X 2 V u Z 1 8 z X 2 V u Z 3 R 5 c G V f Q 2 9 w e S l c X F V 0 a W x p e m F 0 a W 9 u I F B l c m N l b n R h Z 2 U s M T A z f S Z x d W 9 0 O y w m c X V v d D t T Z W N 0 a W 9 u M S 9 0 a H J l Z S 1 i Y X R o c m 9 v b S 1 w Z X J m b W 9 u L 0 F 1 d G 9 S Z W 1 v d m V k Q 2 9 s d W 1 u c z E u e 1 x c X F x E R V N L V E 9 Q L U p V T E l B X F x H U F U g R W 5 n a W 5 l K H B p Z F 8 x O D Q 1 M l 9 s d W l k X z B 4 M D A w M D A w M D B f M H g w M D A w Q T k 5 M 1 9 w a H l z X z B f Z W 5 n X z J f Z W 5 n d H l w Z V 9 W a W R l b 0 R l Y 2 9 k Z S l c X F V 0 a W x p e m F 0 a W 9 u I F B l c m N l b n R h Z 2 U s M T A 0 f S Z x d W 9 0 O y w m c X V v d D t T Z W N 0 a W 9 u M S 9 0 a H J l Z S 1 i Y X R o c m 9 v b S 1 w Z X J m b W 9 u L 0 F 1 d G 9 S Z W 1 v d m V k Q 2 9 s d W 1 u c z E u e 1 x c X F x E R V N L V E 9 Q L U p V T E l B X F x H U F U g R W 5 n a W 5 l K H B p Z F 8 x O D Q 1 M l 9 s d W l k X z B 4 M D A w M D A w M D B f M H g w M D A w Q T k 5 M 1 9 w a H l z X z B f Z W 5 n X z F f Z W 5 n d H l w Z V 9 M Z W d h Y 3 l P d m V y b G F 5 K V x c V X R p b G l 6 Y X R p b 2 4 g U G V y Y 2 V u d G F n Z S w x M D V 9 J n F 1 b 3 Q 7 L C Z x d W 9 0 O 1 N l Y 3 R p b 2 4 x L 3 R o c m V l L W J h d G h y b 2 9 t L X B l c m Z t b 2 4 v Q X V 0 b 1 J l b W 9 2 Z W R D b 2 x 1 b W 5 z M S 5 7 X F x c X E R F U 0 t U T 1 A t S l V M S U F c X E d Q V S B F b m d p b m U o c G l k X z E 4 N D U y X 2 x 1 a W R f M H g w M D A w M D A w M F 8 w e D A w M D B B O T k z X 3 B o e X N f M F 9 l b m d f M F 9 l b m d 0 e X B l X z N E K V x c V X R p b G l 6 Y X R p b 2 4 g U G V y Y 2 V u d G F n Z S w x M D Z 9 J n F 1 b 3 Q 7 L C Z x d W 9 0 O 1 N l Y 3 R p b 2 4 x L 3 R o c m V l L W J h d G h y b 2 9 t L X B l c m Z t b 2 4 v Q X V 0 b 1 J l b W 9 2 Z W R D b 2 x 1 b W 5 z M S 5 7 X F x c X E R F U 0 t U T 1 A t S l V M S U F c X E d Q V S B F b m d p b m U o c G l k X z E 3 N D B f b H V p Z F 8 w e D A w M D A w M D A w X z B 4 M D A w M E N E O D d f c G h 5 c 1 8 w X 2 V u Z 1 8 0 X 2 V u Z 3 R 5 c G V f M 0 Q p X F x V d G l s a X p h d G l v b i B Q Z X J j Z W 5 0 Y W d l L D E w N 3 0 m c X V v d D s s J n F 1 b 3 Q 7 U 2 V j d G l v b j E v d G h y Z W U t Y m F 0 a H J v b 2 0 t c G V y Z m 1 v b i 9 B d X R v U m V t b 3 Z l Z E N v b H V t b n M x L n t c X F x c R E V T S 1 R P U C 1 K V U x J Q V x c R 1 B V I E V u Z 2 l u Z S h w a W R f M T c 0 M F 9 s d W l k X z B 4 M D A w M D A w M D B f M H g w M D A w Q 0 Q 4 N 1 9 w a H l z X z B f Z W 5 n X z N f Z W 5 n d H l w Z V 8 z R C l c X F V 0 a W x p e m F 0 a W 9 u I F B l c m N l b n R h Z 2 U s M T A 4 f S Z x d W 9 0 O y w m c X V v d D t T Z W N 0 a W 9 u M S 9 0 a H J l Z S 1 i Y X R o c m 9 v b S 1 w Z X J m b W 9 u L 0 F 1 d G 9 S Z W 1 v d m V k Q 2 9 s d W 1 u c z E u e 1 x c X F x E R V N L V E 9 Q L U p V T E l B X F x H U F U g R W 5 n a W 5 l K H B p Z F 8 x N z Q w X 2 x 1 a W R f M H g w M D A w M D A w M F 8 w e D A w M D B D R D g 3 X 3 B o e X N f M F 9 l b m d f M l 9 l b m d 0 e X B l X z N E K V x c V X R p b G l 6 Y X R p b 2 4 g U G V y Y 2 V u d G F n Z S w x M D l 9 J n F 1 b 3 Q 7 L C Z x d W 9 0 O 1 N l Y 3 R p b 2 4 x L 3 R o c m V l L W J h d G h y b 2 9 t L X B l c m Z t b 2 4 v Q X V 0 b 1 J l b W 9 2 Z W R D b 2 x 1 b W 5 z M S 5 7 X F x c X E R F U 0 t U T 1 A t S l V M S U F c X E d Q V S B F b m d p b m U o c G l k X z E 3 N D B f b H V p Z F 8 w e D A w M D A w M D A w X z B 4 M D A w M E N E O D d f c G h 5 c 1 8 w X 2 V u Z 1 8 x X 2 V u Z 3 R 5 c G V f M 0 Q p X F x V d G l s a X p h d G l v b i B Q Z X J j Z W 5 0 Y W d l L D E x M H 0 m c X V v d D s s J n F 1 b 3 Q 7 U 2 V j d G l v b j E v d G h y Z W U t Y m F 0 a H J v b 2 0 t c G V y Z m 1 v b i 9 B d X R v U m V t b 3 Z l Z E N v b H V t b n M x L n t c X F x c R E V T S 1 R P U C 1 K V U x J Q V x c R 1 B V I E V u Z 2 l u Z S h w a W R f M T c 0 M F 9 s d W l k X z B 4 M D A w M D A w M D B f M H g w M D A w Q 0 Q 4 N 1 9 w a H l z X z B f Z W 5 n X z B f Z W 5 n d H l w Z V 8 z R C l c X F V 0 a W x p e m F 0 a W 9 u I F B l c m N l b n R h Z 2 U s M T E x f S Z x d W 9 0 O y w m c X V v d D t T Z W N 0 a W 9 u M S 9 0 a H J l Z S 1 i Y X R o c m 9 v b S 1 w Z X J m b W 9 u L 0 F 1 d G 9 S Z W 1 v d m V k Q 2 9 s d W 1 u c z E u e 1 x c X F x E R V N L V E 9 Q L U p V T E l B X F x H U F U g R W 5 n a W 5 l K H B p Z F 8 x N z Q w X 2 x 1 a W R f M H g w M D A w M D A w M F 8 w e D A w M D B B O T k z X 3 B o e X N f M F 9 l b m d f O F 9 l b m d 0 e X B l X 1 Z S K V x c V X R p b G l 6 Y X R p b 2 4 g U G V y Y 2 V u d G F n Z S w x M T J 9 J n F 1 b 3 Q 7 L C Z x d W 9 0 O 1 N l Y 3 R p b 2 4 x L 3 R o c m V l L W J h d G h y b 2 9 t L X B l c m Z t b 2 4 v Q X V 0 b 1 J l b W 9 2 Z W R D b 2 x 1 b W 5 z M S 5 7 X F x c X E R F U 0 t U T 1 A t S l V M S U F c X E d Q V S B F b m d p b m U o c G l k X z E 3 N D B f b H V p Z F 8 w e D A w M D A w M D A w X z B 4 M D A w M E E 5 O T N f c G h 5 c 1 8 w X 2 V u Z 1 8 3 X 2 V u Z 3 R 5 c G V f V m l k Z W 9 F b m N v Z G U p X F x V d G l s a X p h d G l v b i B Q Z X J j Z W 5 0 Y W d l L D E x M 3 0 m c X V v d D s s J n F 1 b 3 Q 7 U 2 V j d G l v b j E v d G h y Z W U t Y m F 0 a H J v b 2 0 t c G V y Z m 1 v b i 9 B d X R v U m V t b 3 Z l Z E N v b H V t b n M x L n t c X F x c R E V T S 1 R P U C 1 K V U x J Q V x c R 1 B V I E V u Z 2 l u Z S h w a W R f M T c 0 M F 9 s d W l k X z B 4 M D A w M D A w M D B f M H g w M D A w Q T k 5 M 1 9 w a H l z X z B f Z W 5 n X z Z f Z W 5 n d H l w Z V 9 T Z W N 1 c m l 0 e S l c X F V 0 a W x p e m F 0 a W 9 u I F B l c m N l b n R h Z 2 U s M T E 0 f S Z x d W 9 0 O y w m c X V v d D t T Z W N 0 a W 9 u M S 9 0 a H J l Z S 1 i Y X R o c m 9 v b S 1 w Z X J m b W 9 u L 0 F 1 d G 9 S Z W 1 v d m V k Q 2 9 s d W 1 u c z E u e 1 x c X F x E R V N L V E 9 Q L U p V T E l B X F x H U F U g R W 5 n a W 5 l K H B p Z F 8 x N z Q w X 2 x 1 a W R f M H g w M D A w M D A w M F 8 w e D A w M D B B O T k z X 3 B o e X N f M F 9 l b m d f N V 9 l b m d 0 e X B l X 0 N v c H k p X F x V d G l s a X p h d G l v b i B Q Z X J j Z W 5 0 Y W d l L D E x N X 0 m c X V v d D s s J n F 1 b 3 Q 7 U 2 V j d G l v b j E v d G h y Z W U t Y m F 0 a H J v b 2 0 t c G V y Z m 1 v b i 9 B d X R v U m V t b 3 Z l Z E N v b H V t b n M x L n t c X F x c R E V T S 1 R P U C 1 K V U x J Q V x c R 1 B V I E V u Z 2 l u Z S h w a W R f M T c 0 M F 9 s d W l k X z B 4 M D A w M D A w M D B f M H g w M D A w Q T k 5 M 1 9 w a H l z X z B f Z W 5 n X z R f Z W 5 n d H l w Z V 9 D b 3 B 5 K V x c V X R p b G l 6 Y X R p b 2 4 g U G V y Y 2 V u d G F n Z S w x M T Z 9 J n F 1 b 3 Q 7 L C Z x d W 9 0 O 1 N l Y 3 R p b 2 4 x L 3 R o c m V l L W J h d G h y b 2 9 t L X B l c m Z t b 2 4 v Q X V 0 b 1 J l b W 9 2 Z W R D b 2 x 1 b W 5 z M S 5 7 X F x c X E R F U 0 t U T 1 A t S l V M S U F c X E d Q V S B F b m d p b m U o c G l k X z E 3 N D B f b H V p Z F 8 w e D A w M D A w M D A w X z B 4 M D A w M E E 5 O T N f c G h 5 c 1 8 w X 2 V u Z 1 8 z X 2 V u Z 3 R 5 c G V f Q 2 9 w e S l c X F V 0 a W x p e m F 0 a W 9 u I F B l c m N l b n R h Z 2 U s M T E 3 f S Z x d W 9 0 O y w m c X V v d D t T Z W N 0 a W 9 u M S 9 0 a H J l Z S 1 i Y X R o c m 9 v b S 1 w Z X J m b W 9 u L 0 F 1 d G 9 S Z W 1 v d m V k Q 2 9 s d W 1 u c z E u e 1 x c X F x E R V N L V E 9 Q L U p V T E l B X F x H U F U g R W 5 n a W 5 l K H B p Z F 8 x N z Q w X 2 x 1 a W R f M H g w M D A w M D A w M F 8 w e D A w M D B B O T k z X 3 B o e X N f M F 9 l b m d f M l 9 l b m d 0 e X B l X 1 Z p Z G V v R G V j b 2 R l K V x c V X R p b G l 6 Y X R p b 2 4 g U G V y Y 2 V u d G F n Z S w x M T h 9 J n F 1 b 3 Q 7 L C Z x d W 9 0 O 1 N l Y 3 R p b 2 4 x L 3 R o c m V l L W J h d G h y b 2 9 t L X B l c m Z t b 2 4 v Q X V 0 b 1 J l b W 9 2 Z W R D b 2 x 1 b W 5 z M S 5 7 X F x c X E R F U 0 t U T 1 A t S l V M S U F c X E d Q V S B F b m d p b m U o c G l k X z E 3 N D B f b H V p Z F 8 w e D A w M D A w M D A w X z B 4 M D A w M E E 5 O T N f c G h 5 c 1 8 w X 2 V u Z 1 8 x X 2 V u Z 3 R 5 c G V f T G V n Y W N 5 T 3 Z l c m x h e S l c X F V 0 a W x p e m F 0 a W 9 u I F B l c m N l b n R h Z 2 U s M T E 5 f S Z x d W 9 0 O y w m c X V v d D t T Z W N 0 a W 9 u M S 9 0 a H J l Z S 1 i Y X R o c m 9 v b S 1 w Z X J m b W 9 u L 0 F 1 d G 9 S Z W 1 v d m V k Q 2 9 s d W 1 u c z E u e 1 x c X F x E R V N L V E 9 Q L U p V T E l B X F x H U F U g R W 5 n a W 5 l K H B p Z F 8 x N z Q w X 2 x 1 a W R f M H g w M D A w M D A w M F 8 w e D A w M D B B O T k z X 3 B o e X N f M F 9 l b m d f M F 9 l b m d 0 e X B l X z N E K V x c V X R p b G l 6 Y X R p b 2 4 g U G V y Y 2 V u d G F n Z S w x M j B 9 J n F 1 b 3 Q 7 L C Z x d W 9 0 O 1 N l Y 3 R p b 2 4 x L 3 R o c m V l L W J h d G h y b 2 9 t L X B l c m Z t b 2 4 v Q X V 0 b 1 J l b W 9 2 Z W R D b 2 x 1 b W 5 z M S 5 7 X F x c X E R F U 0 t U T 1 A t S l V M S U F c X E d Q V S B F b m d p b m U o c G l k X z E 3 M T Y 4 X 2 x 1 a W R f M H g w M D A w M D A w M F 8 w e D A w M D B B O T k z X 3 B o e X N f M F 9 l b m d f O F 9 l b m d 0 e X B l X 1 Z S K V x c V X R p b G l 6 Y X R p b 2 4 g U G V y Y 2 V u d G F n Z S w x M j F 9 J n F 1 b 3 Q 7 L C Z x d W 9 0 O 1 N l Y 3 R p b 2 4 x L 3 R o c m V l L W J h d G h y b 2 9 t L X B l c m Z t b 2 4 v Q X V 0 b 1 J l b W 9 2 Z W R D b 2 x 1 b W 5 z M S 5 7 X F x c X E R F U 0 t U T 1 A t S l V M S U F c X E d Q V S B F b m d p b m U o c G l k X z E 3 M T Y 4 X 2 x 1 a W R f M H g w M D A w M D A w M F 8 w e D A w M D B B O T k z X 3 B o e X N f M F 9 l b m d f N 1 9 l b m d 0 e X B l X 1 Z p Z G V v R W 5 j b 2 R l K V x c V X R p b G l 6 Y X R p b 2 4 g U G V y Y 2 V u d G F n Z S w x M j J 9 J n F 1 b 3 Q 7 L C Z x d W 9 0 O 1 N l Y 3 R p b 2 4 x L 3 R o c m V l L W J h d G h y b 2 9 t L X B l c m Z t b 2 4 v Q X V 0 b 1 J l b W 9 2 Z W R D b 2 x 1 b W 5 z M S 5 7 X F x c X E R F U 0 t U T 1 A t S l V M S U F c X E d Q V S B F b m d p b m U o c G l k X z E 3 M T Y 4 X 2 x 1 a W R f M H g w M D A w M D A w M F 8 w e D A w M D B B O T k z X 3 B o e X N f M F 9 l b m d f N l 9 l b m d 0 e X B l X 1 N l Y 3 V y a X R 5 K V x c V X R p b G l 6 Y X R p b 2 4 g U G V y Y 2 V u d G F n Z S w x M j N 9 J n F 1 b 3 Q 7 L C Z x d W 9 0 O 1 N l Y 3 R p b 2 4 x L 3 R o c m V l L W J h d G h y b 2 9 t L X B l c m Z t b 2 4 v Q X V 0 b 1 J l b W 9 2 Z W R D b 2 x 1 b W 5 z M S 5 7 X F x c X E R F U 0 t U T 1 A t S l V M S U F c X E d Q V S B F b m d p b m U o c G l k X z E 3 M T Y 4 X 2 x 1 a W R f M H g w M D A w M D A w M F 8 w e D A w M D B B O T k z X 3 B o e X N f M F 9 l b m d f N V 9 l b m d 0 e X B l X 0 N v c H k p X F x V d G l s a X p h d G l v b i B Q Z X J j Z W 5 0 Y W d l L D E y N H 0 m c X V v d D s s J n F 1 b 3 Q 7 U 2 V j d G l v b j E v d G h y Z W U t Y m F 0 a H J v b 2 0 t c G V y Z m 1 v b i 9 B d X R v U m V t b 3 Z l Z E N v b H V t b n M x L n t c X F x c R E V T S 1 R P U C 1 K V U x J Q V x c R 1 B V I E V u Z 2 l u Z S h w a W R f M T c x N j h f b H V p Z F 8 w e D A w M D A w M D A w X z B 4 M D A w M E E 5 O T N f c G h 5 c 1 8 w X 2 V u Z 1 8 0 X 2 V u Z 3 R 5 c G V f Q 2 9 w e S l c X F V 0 a W x p e m F 0 a W 9 u I F B l c m N l b n R h Z 2 U s M T I 1 f S Z x d W 9 0 O y w m c X V v d D t T Z W N 0 a W 9 u M S 9 0 a H J l Z S 1 i Y X R o c m 9 v b S 1 w Z X J m b W 9 u L 0 F 1 d G 9 S Z W 1 v d m V k Q 2 9 s d W 1 u c z E u e 1 x c X F x E R V N L V E 9 Q L U p V T E l B X F x H U F U g R W 5 n a W 5 l K H B p Z F 8 x N z E 2 O F 9 s d W l k X z B 4 M D A w M D A w M D B f M H g w M D A w Q T k 5 M 1 9 w a H l z X z B f Z W 5 n X z N f Z W 5 n d H l w Z V 9 D b 3 B 5 K V x c V X R p b G l 6 Y X R p b 2 4 g U G V y Y 2 V u d G F n Z S w x M j Z 9 J n F 1 b 3 Q 7 L C Z x d W 9 0 O 1 N l Y 3 R p b 2 4 x L 3 R o c m V l L W J h d G h y b 2 9 t L X B l c m Z t b 2 4 v Q X V 0 b 1 J l b W 9 2 Z W R D b 2 x 1 b W 5 z M S 5 7 X F x c X E R F U 0 t U T 1 A t S l V M S U F c X E d Q V S B F b m d p b m U o c G l k X z E 3 M T Y 4 X 2 x 1 a W R f M H g w M D A w M D A w M F 8 w e D A w M D B B O T k z X 3 B o e X N f M F 9 l b m d f M l 9 l b m d 0 e X B l X 1 Z p Z G V v R G V j b 2 R l K V x c V X R p b G l 6 Y X R p b 2 4 g U G V y Y 2 V u d G F n Z S w x M j d 9 J n F 1 b 3 Q 7 L C Z x d W 9 0 O 1 N l Y 3 R p b 2 4 x L 3 R o c m V l L W J h d G h y b 2 9 t L X B l c m Z t b 2 4 v Q X V 0 b 1 J l b W 9 2 Z W R D b 2 x 1 b W 5 z M S 5 7 X F x c X E R F U 0 t U T 1 A t S l V M S U F c X E d Q V S B F b m d p b m U o c G l k X z E 3 M T Y 4 X 2 x 1 a W R f M H g w M D A w M D A w M F 8 w e D A w M D B B O T k z X 3 B o e X N f M F 9 l b m d f M V 9 l b m d 0 e X B l X 0 x l Z 2 F j e U 9 2 Z X J s Y X k p X F x V d G l s a X p h d G l v b i B Q Z X J j Z W 5 0 Y W d l L D E y O H 0 m c X V v d D s s J n F 1 b 3 Q 7 U 2 V j d G l v b j E v d G h y Z W U t Y m F 0 a H J v b 2 0 t c G V y Z m 1 v b i 9 B d X R v U m V t b 3 Z l Z E N v b H V t b n M x L n t c X F x c R E V T S 1 R P U C 1 K V U x J Q V x c R 1 B V I E V u Z 2 l u Z S h w a W R f M T c x N j h f b H V p Z F 8 w e D A w M D A w M D A w X z B 4 M D A w M E E 5 O T N f c G h 5 c 1 8 w X 2 V u Z 1 8 w X 2 V u Z 3 R 5 c G V f M 0 Q p X F x V d G l s a X p h d G l v b i B Q Z X J j Z W 5 0 Y W d l L D E y O X 0 m c X V v d D s s J n F 1 b 3 Q 7 U 2 V j d G l v b j E v d G h y Z W U t Y m F 0 a H J v b 2 0 t c G V y Z m 1 v b i 9 B d X R v U m V t b 3 Z l Z E N v b H V t b n M x L n t c X F x c R E V T S 1 R P U C 1 K V U x J Q V x c R 1 B V I E V u Z 2 l u Z S h w a W R f M T Y 4 N T Z f b H V p Z F 8 w e D A w M D A w M D A w X z B 4 M D A w M E E 5 O T N f c G h 5 c 1 8 w X 2 V u Z 1 8 4 X 2 V u Z 3 R 5 c G V f V l I p X F x V d G l s a X p h d G l v b i B Q Z X J j Z W 5 0 Y W d l L D E z M H 0 m c X V v d D s s J n F 1 b 3 Q 7 U 2 V j d G l v b j E v d G h y Z W U t Y m F 0 a H J v b 2 0 t c G V y Z m 1 v b i 9 B d X R v U m V t b 3 Z l Z E N v b H V t b n M x L n t c X F x c R E V T S 1 R P U C 1 K V U x J Q V x c R 1 B V I E V u Z 2 l u Z S h w a W R f M T Y 4 N T Z f b H V p Z F 8 w e D A w M D A w M D A w X z B 4 M D A w M E E 5 O T N f c G h 5 c 1 8 w X 2 V u Z 1 8 3 X 2 V u Z 3 R 5 c G V f V m l k Z W 9 F b m N v Z G U p X F x V d G l s a X p h d G l v b i B Q Z X J j Z W 5 0 Y W d l L D E z M X 0 m c X V v d D s s J n F 1 b 3 Q 7 U 2 V j d G l v b j E v d G h y Z W U t Y m F 0 a H J v b 2 0 t c G V y Z m 1 v b i 9 B d X R v U m V t b 3 Z l Z E N v b H V t b n M x L n t c X F x c R E V T S 1 R P U C 1 K V U x J Q V x c R 1 B V I E V u Z 2 l u Z S h w a W R f M T Y 4 N T Z f b H V p Z F 8 w e D A w M D A w M D A w X z B 4 M D A w M E E 5 O T N f c G h 5 c 1 8 w X 2 V u Z 1 8 2 X 2 V u Z 3 R 5 c G V f U 2 V j d X J p d H k p X F x V d G l s a X p h d G l v b i B Q Z X J j Z W 5 0 Y W d l L D E z M n 0 m c X V v d D s s J n F 1 b 3 Q 7 U 2 V j d G l v b j E v d G h y Z W U t Y m F 0 a H J v b 2 0 t c G V y Z m 1 v b i 9 B d X R v U m V t b 3 Z l Z E N v b H V t b n M x L n t c X F x c R E V T S 1 R P U C 1 K V U x J Q V x c R 1 B V I E V u Z 2 l u Z S h w a W R f M T Y 4 N T Z f b H V p Z F 8 w e D A w M D A w M D A w X z B 4 M D A w M E E 5 O T N f c G h 5 c 1 8 w X 2 V u Z 1 8 1 X 2 V u Z 3 R 5 c G V f Q 2 9 w e S l c X F V 0 a W x p e m F 0 a W 9 u I F B l c m N l b n R h Z 2 U s M T M z f S Z x d W 9 0 O y w m c X V v d D t T Z W N 0 a W 9 u M S 9 0 a H J l Z S 1 i Y X R o c m 9 v b S 1 w Z X J m b W 9 u L 0 F 1 d G 9 S Z W 1 v d m V k Q 2 9 s d W 1 u c z E u e 1 x c X F x E R V N L V E 9 Q L U p V T E l B X F x H U F U g R W 5 n a W 5 l K H B p Z F 8 x N j g 1 N l 9 s d W l k X z B 4 M D A w M D A w M D B f M H g w M D A w Q T k 5 M 1 9 w a H l z X z B f Z W 5 n X z R f Z W 5 n d H l w Z V 9 D b 3 B 5 K V x c V X R p b G l 6 Y X R p b 2 4 g U G V y Y 2 V u d G F n Z S w x M z R 9 J n F 1 b 3 Q 7 L C Z x d W 9 0 O 1 N l Y 3 R p b 2 4 x L 3 R o c m V l L W J h d G h y b 2 9 t L X B l c m Z t b 2 4 v Q X V 0 b 1 J l b W 9 2 Z W R D b 2 x 1 b W 5 z M S 5 7 X F x c X E R F U 0 t U T 1 A t S l V M S U F c X E d Q V S B F b m d p b m U o c G l k X z E 2 O D U 2 X 2 x 1 a W R f M H g w M D A w M D A w M F 8 w e D A w M D B B O T k z X 3 B o e X N f M F 9 l b m d f M 1 9 l b m d 0 e X B l X 0 N v c H k p X F x V d G l s a X p h d G l v b i B Q Z X J j Z W 5 0 Y W d l L D E z N X 0 m c X V v d D s s J n F 1 b 3 Q 7 U 2 V j d G l v b j E v d G h y Z W U t Y m F 0 a H J v b 2 0 t c G V y Z m 1 v b i 9 B d X R v U m V t b 3 Z l Z E N v b H V t b n M x L n t c X F x c R E V T S 1 R P U C 1 K V U x J Q V x c R 1 B V I E V u Z 2 l u Z S h w a W R f M T Y 4 N T Z f b H V p Z F 8 w e D A w M D A w M D A w X z B 4 M D A w M E E 5 O T N f c G h 5 c 1 8 w X 2 V u Z 1 8 y X 2 V u Z 3 R 5 c G V f V m l k Z W 9 E Z W N v Z G U p X F x V d G l s a X p h d G l v b i B Q Z X J j Z W 5 0 Y W d l L D E z N n 0 m c X V v d D s s J n F 1 b 3 Q 7 U 2 V j d G l v b j E v d G h y Z W U t Y m F 0 a H J v b 2 0 t c G V y Z m 1 v b i 9 B d X R v U m V t b 3 Z l Z E N v b H V t b n M x L n t c X F x c R E V T S 1 R P U C 1 K V U x J Q V x c R 1 B V I E V u Z 2 l u Z S h w a W R f M T Y 4 N T Z f b H V p Z F 8 w e D A w M D A w M D A w X z B 4 M D A w M E E 5 O T N f c G h 5 c 1 8 w X 2 V u Z 1 8 x X 2 V u Z 3 R 5 c G V f T G V n Y W N 5 T 3 Z l c m x h e S l c X F V 0 a W x p e m F 0 a W 9 u I F B l c m N l b n R h Z 2 U s M T M 3 f S Z x d W 9 0 O y w m c X V v d D t T Z W N 0 a W 9 u M S 9 0 a H J l Z S 1 i Y X R o c m 9 v b S 1 w Z X J m b W 9 u L 0 F 1 d G 9 S Z W 1 v d m V k Q 2 9 s d W 1 u c z E u e 1 x c X F x E R V N L V E 9 Q L U p V T E l B X F x H U F U g R W 5 n a W 5 l K H B p Z F 8 x N j g 1 N l 9 s d W l k X z B 4 M D A w M D A w M D B f M H g w M D A w Q T k 5 M 1 9 w a H l z X z B f Z W 5 n X z B f Z W 5 n d H l w Z V 8 z R C l c X F V 0 a W x p e m F 0 a W 9 u I F B l c m N l b n R h Z 2 U s M T M 4 f S Z x d W 9 0 O y w m c X V v d D t T Z W N 0 a W 9 u M S 9 0 a H J l Z S 1 i Y X R o c m 9 v b S 1 w Z X J m b W 9 u L 0 F 1 d G 9 S Z W 1 v d m V k Q 2 9 s d W 1 u c z E u e 1 x c X F x E R V N L V E 9 Q L U p V T E l B X F x H U F U g R W 5 n a W 5 l K H B p Z F 8 x N D k 0 O F 9 s d W l k X z B 4 M D A w M D A w M D B f M H g w M D A w Q 0 Q 4 N 1 9 w a H l z X z B f Z W 5 n X z R f Z W 5 n d H l w Z V 8 z R C l c X F V 0 a W x p e m F 0 a W 9 u I F B l c m N l b n R h Z 2 U s M T M 5 f S Z x d W 9 0 O y w m c X V v d D t T Z W N 0 a W 9 u M S 9 0 a H J l Z S 1 i Y X R o c m 9 v b S 1 w Z X J m b W 9 u L 0 F 1 d G 9 S Z W 1 v d m V k Q 2 9 s d W 1 u c z E u e 1 x c X F x E R V N L V E 9 Q L U p V T E l B X F x H U F U g R W 5 n a W 5 l K H B p Z F 8 x N D k 0 O F 9 s d W l k X z B 4 M D A w M D A w M D B f M H g w M D A w Q 0 Q 4 N 1 9 w a H l z X z B f Z W 5 n X z N f Z W 5 n d H l w Z V 8 z R C l c X F V 0 a W x p e m F 0 a W 9 u I F B l c m N l b n R h Z 2 U s M T Q w f S Z x d W 9 0 O y w m c X V v d D t T Z W N 0 a W 9 u M S 9 0 a H J l Z S 1 i Y X R o c m 9 v b S 1 w Z X J m b W 9 u L 0 F 1 d G 9 S Z W 1 v d m V k Q 2 9 s d W 1 u c z E u e 1 x c X F x E R V N L V E 9 Q L U p V T E l B X F x H U F U g R W 5 n a W 5 l K H B p Z F 8 x N D k 0 O F 9 s d W l k X z B 4 M D A w M D A w M D B f M H g w M D A w Q 0 Q 4 N 1 9 w a H l z X z B f Z W 5 n X z J f Z W 5 n d H l w Z V 8 z R C l c X F V 0 a W x p e m F 0 a W 9 u I F B l c m N l b n R h Z 2 U s M T Q x f S Z x d W 9 0 O y w m c X V v d D t T Z W N 0 a W 9 u M S 9 0 a H J l Z S 1 i Y X R o c m 9 v b S 1 w Z X J m b W 9 u L 0 F 1 d G 9 S Z W 1 v d m V k Q 2 9 s d W 1 u c z E u e 1 x c X F x E R V N L V E 9 Q L U p V T E l B X F x H U F U g R W 5 n a W 5 l K H B p Z F 8 x N D k 0 O F 9 s d W l k X z B 4 M D A w M D A w M D B f M H g w M D A w Q 0 Q 4 N 1 9 w a H l z X z B f Z W 5 n X z F f Z W 5 n d H l w Z V 8 z R C l c X F V 0 a W x p e m F 0 a W 9 u I F B l c m N l b n R h Z 2 U s M T Q y f S Z x d W 9 0 O y w m c X V v d D t T Z W N 0 a W 9 u M S 9 0 a H J l Z S 1 i Y X R o c m 9 v b S 1 w Z X J m b W 9 u L 0 F 1 d G 9 S Z W 1 v d m V k Q 2 9 s d W 1 u c z E u e 1 x c X F x E R V N L V E 9 Q L U p V T E l B X F x H U F U g R W 5 n a W 5 l K H B p Z F 8 x N D k 0 O F 9 s d W l k X z B 4 M D A w M D A w M D B f M H g w M D A w Q 0 Q 4 N 1 9 w a H l z X z B f Z W 5 n X z B f Z W 5 n d H l w Z V 8 z R C l c X F V 0 a W x p e m F 0 a W 9 u I F B l c m N l b n R h Z 2 U s M T Q z f S Z x d W 9 0 O y w m c X V v d D t T Z W N 0 a W 9 u M S 9 0 a H J l Z S 1 i Y X R o c m 9 v b S 1 w Z X J m b W 9 u L 0 F 1 d G 9 S Z W 1 v d m V k Q 2 9 s d W 1 u c z E u e 1 x c X F x E R V N L V E 9 Q L U p V T E l B X F x H U F U g R W 5 n a W 5 l K H B p Z F 8 x N D k 0 O F 9 s d W l k X z B 4 M D A w M D A w M D B f M H g w M D A w Q T k 5 M 1 9 w a H l z X z B f Z W 5 n X z h f Z W 5 n d H l w Z V 9 W U i l c X F V 0 a W x p e m F 0 a W 9 u I F B l c m N l b n R h Z 2 U s M T Q 0 f S Z x d W 9 0 O y w m c X V v d D t T Z W N 0 a W 9 u M S 9 0 a H J l Z S 1 i Y X R o c m 9 v b S 1 w Z X J m b W 9 u L 0 F 1 d G 9 S Z W 1 v d m V k Q 2 9 s d W 1 u c z E u e 1 x c X F x E R V N L V E 9 Q L U p V T E l B X F x H U F U g R W 5 n a W 5 l K H B p Z F 8 x N D k 0 O F 9 s d W l k X z B 4 M D A w M D A w M D B f M H g w M D A w Q T k 5 M 1 9 w a H l z X z B f Z W 5 n X z d f Z W 5 n d H l w Z V 9 W a W R l b 0 V u Y 2 9 k Z S l c X F V 0 a W x p e m F 0 a W 9 u I F B l c m N l b n R h Z 2 U s M T Q 1 f S Z x d W 9 0 O y w m c X V v d D t T Z W N 0 a W 9 u M S 9 0 a H J l Z S 1 i Y X R o c m 9 v b S 1 w Z X J m b W 9 u L 0 F 1 d G 9 S Z W 1 v d m V k Q 2 9 s d W 1 u c z E u e 1 x c X F x E R V N L V E 9 Q L U p V T E l B X F x H U F U g R W 5 n a W 5 l K H B p Z F 8 x N D k 0 O F 9 s d W l k X z B 4 M D A w M D A w M D B f M H g w M D A w Q T k 5 M 1 9 w a H l z X z B f Z W 5 n X z Z f Z W 5 n d H l w Z V 9 T Z W N 1 c m l 0 e S l c X F V 0 a W x p e m F 0 a W 9 u I F B l c m N l b n R h Z 2 U s M T Q 2 f S Z x d W 9 0 O y w m c X V v d D t T Z W N 0 a W 9 u M S 9 0 a H J l Z S 1 i Y X R o c m 9 v b S 1 w Z X J m b W 9 u L 0 F 1 d G 9 S Z W 1 v d m V k Q 2 9 s d W 1 u c z E u e 1 x c X F x E R V N L V E 9 Q L U p V T E l B X F x H U F U g R W 5 n a W 5 l K H B p Z F 8 x N D k 0 O F 9 s d W l k X z B 4 M D A w M D A w M D B f M H g w M D A w Q T k 5 M 1 9 w a H l z X z B f Z W 5 n X z V f Z W 5 n d H l w Z V 9 D b 3 B 5 K V x c V X R p b G l 6 Y X R p b 2 4 g U G V y Y 2 V u d G F n Z S w x N D d 9 J n F 1 b 3 Q 7 L C Z x d W 9 0 O 1 N l Y 3 R p b 2 4 x L 3 R o c m V l L W J h d G h y b 2 9 t L X B l c m Z t b 2 4 v Q X V 0 b 1 J l b W 9 2 Z W R D b 2 x 1 b W 5 z M S 5 7 X F x c X E R F U 0 t U T 1 A t S l V M S U F c X E d Q V S B F b m d p b m U o c G l k X z E 0 O T Q 4 X 2 x 1 a W R f M H g w M D A w M D A w M F 8 w e D A w M D B B O T k z X 3 B o e X N f M F 9 l b m d f N F 9 l b m d 0 e X B l X 0 N v c H k p X F x V d G l s a X p h d G l v b i B Q Z X J j Z W 5 0 Y W d l L D E 0 O H 0 m c X V v d D s s J n F 1 b 3 Q 7 U 2 V j d G l v b j E v d G h y Z W U t Y m F 0 a H J v b 2 0 t c G V y Z m 1 v b i 9 B d X R v U m V t b 3 Z l Z E N v b H V t b n M x L n t c X F x c R E V T S 1 R P U C 1 K V U x J Q V x c R 1 B V I E V u Z 2 l u Z S h w a W R f M T Q 5 N D h f b H V p Z F 8 w e D A w M D A w M D A w X z B 4 M D A w M E E 5 O T N f c G h 5 c 1 8 w X 2 V u Z 1 8 z X 2 V u Z 3 R 5 c G V f Q 2 9 w e S l c X F V 0 a W x p e m F 0 a W 9 u I F B l c m N l b n R h Z 2 U s M T Q 5 f S Z x d W 9 0 O y w m c X V v d D t T Z W N 0 a W 9 u M S 9 0 a H J l Z S 1 i Y X R o c m 9 v b S 1 w Z X J m b W 9 u L 0 F 1 d G 9 S Z W 1 v d m V k Q 2 9 s d W 1 u c z E u e 1 x c X F x E R V N L V E 9 Q L U p V T E l B X F x H U F U g R W 5 n a W 5 l K H B p Z F 8 x N D k 0 O F 9 s d W l k X z B 4 M D A w M D A w M D B f M H g w M D A w Q T k 5 M 1 9 w a H l z X z B f Z W 5 n X z J f Z W 5 n d H l w Z V 9 W a W R l b 0 R l Y 2 9 k Z S l c X F V 0 a W x p e m F 0 a W 9 u I F B l c m N l b n R h Z 2 U s M T U w f S Z x d W 9 0 O y w m c X V v d D t T Z W N 0 a W 9 u M S 9 0 a H J l Z S 1 i Y X R o c m 9 v b S 1 w Z X J m b W 9 u L 0 F 1 d G 9 S Z W 1 v d m V k Q 2 9 s d W 1 u c z E u e 1 x c X F x E R V N L V E 9 Q L U p V T E l B X F x H U F U g R W 5 n a W 5 l K H B p Z F 8 x N D k 0 O F 9 s d W l k X z B 4 M D A w M D A w M D B f M H g w M D A w Q T k 5 M 1 9 w a H l z X z B f Z W 5 n X z F f Z W 5 n d H l w Z V 9 M Z W d h Y 3 l P d m V y b G F 5 K V x c V X R p b G l 6 Y X R p b 2 4 g U G V y Y 2 V u d G F n Z S w x N T F 9 J n F 1 b 3 Q 7 L C Z x d W 9 0 O 1 N l Y 3 R p b 2 4 x L 3 R o c m V l L W J h d G h y b 2 9 t L X B l c m Z t b 2 4 v Q X V 0 b 1 J l b W 9 2 Z W R D b 2 x 1 b W 5 z M S 5 7 X F x c X E R F U 0 t U T 1 A t S l V M S U F c X E d Q V S B F b m d p b m U o c G l k X z E 0 O T Q 4 X 2 x 1 a W R f M H g w M D A w M D A w M F 8 w e D A w M D B B O T k z X 3 B o e X N f M F 9 l b m d f M F 9 l b m d 0 e X B l X z N E K V x c V X R p b G l 6 Y X R p b 2 4 g U G V y Y 2 V u d G F n Z S w x N T J 9 J n F 1 b 3 Q 7 L C Z x d W 9 0 O 1 N l Y 3 R p b 2 4 x L 3 R o c m V l L W J h d G h y b 2 9 t L X B l c m Z t b 2 4 v Q X V 0 b 1 J l b W 9 2 Z W R D b 2 x 1 b W 5 z M S 5 7 X F x c X E R F U 0 t U T 1 A t S l V M S U F c X E d Q V S B F b m d p b m U o c G l k X z E 0 O D U 2 X 2 x 1 a W R f M H g w M D A w M D A w M F 8 w e D A w M D B B O T k z X 3 B o e X N f M F 9 l b m d f O F 9 l b m d 0 e X B l X 1 Z S K V x c V X R p b G l 6 Y X R p b 2 4 g U G V y Y 2 V u d G F n Z S w x N T N 9 J n F 1 b 3 Q 7 L C Z x d W 9 0 O 1 N l Y 3 R p b 2 4 x L 3 R o c m V l L W J h d G h y b 2 9 t L X B l c m Z t b 2 4 v Q X V 0 b 1 J l b W 9 2 Z W R D b 2 x 1 b W 5 z M S 5 7 X F x c X E R F U 0 t U T 1 A t S l V M S U F c X E d Q V S B F b m d p b m U o c G l k X z E 0 O D U 2 X 2 x 1 a W R f M H g w M D A w M D A w M F 8 w e D A w M D B B O T k z X 3 B o e X N f M F 9 l b m d f N 1 9 l b m d 0 e X B l X 1 Z p Z G V v R W 5 j b 2 R l K V x c V X R p b G l 6 Y X R p b 2 4 g U G V y Y 2 V u d G F n Z S w x N T R 9 J n F 1 b 3 Q 7 L C Z x d W 9 0 O 1 N l Y 3 R p b 2 4 x L 3 R o c m V l L W J h d G h y b 2 9 t L X B l c m Z t b 2 4 v Q X V 0 b 1 J l b W 9 2 Z W R D b 2 x 1 b W 5 z M S 5 7 X F x c X E R F U 0 t U T 1 A t S l V M S U F c X E d Q V S B F b m d p b m U o c G l k X z E 0 O D U 2 X 2 x 1 a W R f M H g w M D A w M D A w M F 8 w e D A w M D B B O T k z X 3 B o e X N f M F 9 l b m d f N l 9 l b m d 0 e X B l X 1 N l Y 3 V y a X R 5 K V x c V X R p b G l 6 Y X R p b 2 4 g U G V y Y 2 V u d G F n Z S w x N T V 9 J n F 1 b 3 Q 7 L C Z x d W 9 0 O 1 N l Y 3 R p b 2 4 x L 3 R o c m V l L W J h d G h y b 2 9 t L X B l c m Z t b 2 4 v Q X V 0 b 1 J l b W 9 2 Z W R D b 2 x 1 b W 5 z M S 5 7 X F x c X E R F U 0 t U T 1 A t S l V M S U F c X E d Q V S B F b m d p b m U o c G l k X z E 0 O D U 2 X 2 x 1 a W R f M H g w M D A w M D A w M F 8 w e D A w M D B B O T k z X 3 B o e X N f M F 9 l b m d f N V 9 l b m d 0 e X B l X 0 N v c H k p X F x V d G l s a X p h d G l v b i B Q Z X J j Z W 5 0 Y W d l L D E 1 N n 0 m c X V v d D s s J n F 1 b 3 Q 7 U 2 V j d G l v b j E v d G h y Z W U t Y m F 0 a H J v b 2 0 t c G V y Z m 1 v b i 9 B d X R v U m V t b 3 Z l Z E N v b H V t b n M x L n t c X F x c R E V T S 1 R P U C 1 K V U x J Q V x c R 1 B V I E V u Z 2 l u Z S h w a W R f M T Q 4 N T Z f b H V p Z F 8 w e D A w M D A w M D A w X z B 4 M D A w M E E 5 O T N f c G h 5 c 1 8 w X 2 V u Z 1 8 0 X 2 V u Z 3 R 5 c G V f Q 2 9 w e S l c X F V 0 a W x p e m F 0 a W 9 u I F B l c m N l b n R h Z 2 U s M T U 3 f S Z x d W 9 0 O y w m c X V v d D t T Z W N 0 a W 9 u M S 9 0 a H J l Z S 1 i Y X R o c m 9 v b S 1 w Z X J m b W 9 u L 0 F 1 d G 9 S Z W 1 v d m V k Q 2 9 s d W 1 u c z E u e 1 x c X F x E R V N L V E 9 Q L U p V T E l B X F x H U F U g R W 5 n a W 5 l K H B p Z F 8 x N D g 1 N l 9 s d W l k X z B 4 M D A w M D A w M D B f M H g w M D A w Q T k 5 M 1 9 w a H l z X z B f Z W 5 n X z N f Z W 5 n d H l w Z V 9 D b 3 B 5 K V x c V X R p b G l 6 Y X R p b 2 4 g U G V y Y 2 V u d G F n Z S w x N T h 9 J n F 1 b 3 Q 7 L C Z x d W 9 0 O 1 N l Y 3 R p b 2 4 x L 3 R o c m V l L W J h d G h y b 2 9 t L X B l c m Z t b 2 4 v Q X V 0 b 1 J l b W 9 2 Z W R D b 2 x 1 b W 5 z M S 5 7 X F x c X E R F U 0 t U T 1 A t S l V M S U F c X E d Q V S B F b m d p b m U o c G l k X z E 0 O D U 2 X 2 x 1 a W R f M H g w M D A w M D A w M F 8 w e D A w M D B B O T k z X 3 B o e X N f M F 9 l b m d f M l 9 l b m d 0 e X B l X 1 Z p Z G V v R G V j b 2 R l K V x c V X R p b G l 6 Y X R p b 2 4 g U G V y Y 2 V u d G F n Z S w x N T l 9 J n F 1 b 3 Q 7 L C Z x d W 9 0 O 1 N l Y 3 R p b 2 4 x L 3 R o c m V l L W J h d G h y b 2 9 t L X B l c m Z t b 2 4 v Q X V 0 b 1 J l b W 9 2 Z W R D b 2 x 1 b W 5 z M S 5 7 X F x c X E R F U 0 t U T 1 A t S l V M S U F c X E d Q V S B F b m d p b m U o c G l k X z E 0 O D U 2 X 2 x 1 a W R f M H g w M D A w M D A w M F 8 w e D A w M D B B O T k z X 3 B o e X N f M F 9 l b m d f M V 9 l b m d 0 e X B l X 0 x l Z 2 F j e U 9 2 Z X J s Y X k p X F x V d G l s a X p h d G l v b i B Q Z X J j Z W 5 0 Y W d l L D E 2 M H 0 m c X V v d D s s J n F 1 b 3 Q 7 U 2 V j d G l v b j E v d G h y Z W U t Y m F 0 a H J v b 2 0 t c G V y Z m 1 v b i 9 B d X R v U m V t b 3 Z l Z E N v b H V t b n M x L n t c X F x c R E V T S 1 R P U C 1 K V U x J Q V x c R 1 B V I E V u Z 2 l u Z S h w a W R f M T Q 4 N T Z f b H V p Z F 8 w e D A w M D A w M D A w X z B 4 M D A w M E E 5 O T N f c G h 5 c 1 8 w X 2 V u Z 1 8 w X 2 V u Z 3 R 5 c G V f M 0 Q p X F x V d G l s a X p h d G l v b i B Q Z X J j Z W 5 0 Y W d l L D E 2 M X 0 m c X V v d D s s J n F 1 b 3 Q 7 U 2 V j d G l v b j E v d G h y Z W U t Y m F 0 a H J v b 2 0 t c G V y Z m 1 v b i 9 B d X R v U m V t b 3 Z l Z E N v b H V t b n M x L n t c X F x c R E V T S 1 R P U C 1 K V U x J Q V x c R 1 B V I E V u Z 2 l u Z S h w a W R f M T Q 2 M j B f b H V p Z F 8 w e D A w M D A w M D A w X z B 4 M D A w M E N E O D d f c G h 5 c 1 8 w X 2 V u Z 1 8 0 X 2 V u Z 3 R 5 c G V f M 0 Q p X F x V d G l s a X p h d G l v b i B Q Z X J j Z W 5 0 Y W d l L D E 2 M n 0 m c X V v d D s s J n F 1 b 3 Q 7 U 2 V j d G l v b j E v d G h y Z W U t Y m F 0 a H J v b 2 0 t c G V y Z m 1 v b i 9 B d X R v U m V t b 3 Z l Z E N v b H V t b n M x L n t c X F x c R E V T S 1 R P U C 1 K V U x J Q V x c R 1 B V I E V u Z 2 l u Z S h w a W R f M T Q 2 M j B f b H V p Z F 8 w e D A w M D A w M D A w X z B 4 M D A w M E N E O D d f c G h 5 c 1 8 w X 2 V u Z 1 8 z X 2 V u Z 3 R 5 c G V f M 0 Q p X F x V d G l s a X p h d G l v b i B Q Z X J j Z W 5 0 Y W d l L D E 2 M 3 0 m c X V v d D s s J n F 1 b 3 Q 7 U 2 V j d G l v b j E v d G h y Z W U t Y m F 0 a H J v b 2 0 t c G V y Z m 1 v b i 9 B d X R v U m V t b 3 Z l Z E N v b H V t b n M x L n t c X F x c R E V T S 1 R P U C 1 K V U x J Q V x c R 1 B V I E V u Z 2 l u Z S h w a W R f M T Q 2 M j B f b H V p Z F 8 w e D A w M D A w M D A w X z B 4 M D A w M E N E O D d f c G h 5 c 1 8 w X 2 V u Z 1 8 y X 2 V u Z 3 R 5 c G V f M 0 Q p X F x V d G l s a X p h d G l v b i B Q Z X J j Z W 5 0 Y W d l L D E 2 N H 0 m c X V v d D s s J n F 1 b 3 Q 7 U 2 V j d G l v b j E v d G h y Z W U t Y m F 0 a H J v b 2 0 t c G V y Z m 1 v b i 9 B d X R v U m V t b 3 Z l Z E N v b H V t b n M x L n t c X F x c R E V T S 1 R P U C 1 K V U x J Q V x c R 1 B V I E V u Z 2 l u Z S h w a W R f M T Q 2 M j B f b H V p Z F 8 w e D A w M D A w M D A w X z B 4 M D A w M E N E O D d f c G h 5 c 1 8 w X 2 V u Z 1 8 x X 2 V u Z 3 R 5 c G V f M 0 Q p X F x V d G l s a X p h d G l v b i B Q Z X J j Z W 5 0 Y W d l L D E 2 N X 0 m c X V v d D s s J n F 1 b 3 Q 7 U 2 V j d G l v b j E v d G h y Z W U t Y m F 0 a H J v b 2 0 t c G V y Z m 1 v b i 9 B d X R v U m V t b 3 Z l Z E N v b H V t b n M x L n t c X F x c R E V T S 1 R P U C 1 K V U x J Q V x c R 1 B V I E V u Z 2 l u Z S h w a W R f M T Q 2 M j B f b H V p Z F 8 w e D A w M D A w M D A w X z B 4 M D A w M E N E O D d f c G h 5 c 1 8 w X 2 V u Z 1 8 w X 2 V u Z 3 R 5 c G V f M 0 Q p X F x V d G l s a X p h d G l v b i B Q Z X J j Z W 5 0 Y W d l L D E 2 N n 0 m c X V v d D s s J n F 1 b 3 Q 7 U 2 V j d G l v b j E v d G h y Z W U t Y m F 0 a H J v b 2 0 t c G V y Z m 1 v b i 9 B d X R v U m V t b 3 Z l Z E N v b H V t b n M x L n t c X F x c R E V T S 1 R P U C 1 K V U x J Q V x c R 1 B V I E V u Z 2 l u Z S h w a W R f M T Q 2 M j B f b H V p Z F 8 w e D A w M D A w M D A w X z B 4 M D A w M E E 5 O T N f c G h 5 c 1 8 w X 2 V u Z 1 8 4 X 2 V u Z 3 R 5 c G V f V l I p X F x V d G l s a X p h d G l v b i B Q Z X J j Z W 5 0 Y W d l L D E 2 N 3 0 m c X V v d D s s J n F 1 b 3 Q 7 U 2 V j d G l v b j E v d G h y Z W U t Y m F 0 a H J v b 2 0 t c G V y Z m 1 v b i 9 B d X R v U m V t b 3 Z l Z E N v b H V t b n M x L n t c X F x c R E V T S 1 R P U C 1 K V U x J Q V x c R 1 B V I E V u Z 2 l u Z S h w a W R f M T Q 2 M j B f b H V p Z F 8 w e D A w M D A w M D A w X z B 4 M D A w M E E 5 O T N f c G h 5 c 1 8 w X 2 V u Z 1 8 3 X 2 V u Z 3 R 5 c G V f V m l k Z W 9 F b m N v Z G U p X F x V d G l s a X p h d G l v b i B Q Z X J j Z W 5 0 Y W d l L D E 2 O H 0 m c X V v d D s s J n F 1 b 3 Q 7 U 2 V j d G l v b j E v d G h y Z W U t Y m F 0 a H J v b 2 0 t c G V y Z m 1 v b i 9 B d X R v U m V t b 3 Z l Z E N v b H V t b n M x L n t c X F x c R E V T S 1 R P U C 1 K V U x J Q V x c R 1 B V I E V u Z 2 l u Z S h w a W R f M T Q 2 M j B f b H V p Z F 8 w e D A w M D A w M D A w X z B 4 M D A w M E E 5 O T N f c G h 5 c 1 8 w X 2 V u Z 1 8 2 X 2 V u Z 3 R 5 c G V f U 2 V j d X J p d H k p X F x V d G l s a X p h d G l v b i B Q Z X J j Z W 5 0 Y W d l L D E 2 O X 0 m c X V v d D s s J n F 1 b 3 Q 7 U 2 V j d G l v b j E v d G h y Z W U t Y m F 0 a H J v b 2 0 t c G V y Z m 1 v b i 9 B d X R v U m V t b 3 Z l Z E N v b H V t b n M x L n t c X F x c R E V T S 1 R P U C 1 K V U x J Q V x c R 1 B V I E V u Z 2 l u Z S h w a W R f M T Q 2 M j B f b H V p Z F 8 w e D A w M D A w M D A w X z B 4 M D A w M E E 5 O T N f c G h 5 c 1 8 w X 2 V u Z 1 8 1 X 2 V u Z 3 R 5 c G V f Q 2 9 w e S l c X F V 0 a W x p e m F 0 a W 9 u I F B l c m N l b n R h Z 2 U s M T c w f S Z x d W 9 0 O y w m c X V v d D t T Z W N 0 a W 9 u M S 9 0 a H J l Z S 1 i Y X R o c m 9 v b S 1 w Z X J m b W 9 u L 0 F 1 d G 9 S Z W 1 v d m V k Q 2 9 s d W 1 u c z E u e 1 x c X F x E R V N L V E 9 Q L U p V T E l B X F x H U F U g R W 5 n a W 5 l K H B p Z F 8 x N D Y y M F 9 s d W l k X z B 4 M D A w M D A w M D B f M H g w M D A w Q T k 5 M 1 9 w a H l z X z B f Z W 5 n X z R f Z W 5 n d H l w Z V 9 D b 3 B 5 K V x c V X R p b G l 6 Y X R p b 2 4 g U G V y Y 2 V u d G F n Z S w x N z F 9 J n F 1 b 3 Q 7 L C Z x d W 9 0 O 1 N l Y 3 R p b 2 4 x L 3 R o c m V l L W J h d G h y b 2 9 t L X B l c m Z t b 2 4 v Q X V 0 b 1 J l b W 9 2 Z W R D b 2 x 1 b W 5 z M S 5 7 X F x c X E R F U 0 t U T 1 A t S l V M S U F c X E d Q V S B F b m d p b m U o c G l k X z E 0 N j I w X 2 x 1 a W R f M H g w M D A w M D A w M F 8 w e D A w M D B B O T k z X 3 B o e X N f M F 9 l b m d f M 1 9 l b m d 0 e X B l X 0 N v c H k p X F x V d G l s a X p h d G l v b i B Q Z X J j Z W 5 0 Y W d l L D E 3 M n 0 m c X V v d D s s J n F 1 b 3 Q 7 U 2 V j d G l v b j E v d G h y Z W U t Y m F 0 a H J v b 2 0 t c G V y Z m 1 v b i 9 B d X R v U m V t b 3 Z l Z E N v b H V t b n M x L n t c X F x c R E V T S 1 R P U C 1 K V U x J Q V x c R 1 B V I E V u Z 2 l u Z S h w a W R f M T Q 2 M j B f b H V p Z F 8 w e D A w M D A w M D A w X z B 4 M D A w M E E 5 O T N f c G h 5 c 1 8 w X 2 V u Z 1 8 y X 2 V u Z 3 R 5 c G V f V m l k Z W 9 E Z W N v Z G U p X F x V d G l s a X p h d G l v b i B Q Z X J j Z W 5 0 Y W d l L D E 3 M 3 0 m c X V v d D s s J n F 1 b 3 Q 7 U 2 V j d G l v b j E v d G h y Z W U t Y m F 0 a H J v b 2 0 t c G V y Z m 1 v b i 9 B d X R v U m V t b 3 Z l Z E N v b H V t b n M x L n t c X F x c R E V T S 1 R P U C 1 K V U x J Q V x c R 1 B V I E V u Z 2 l u Z S h w a W R f M T Q 2 M j B f b H V p Z F 8 w e D A w M D A w M D A w X z B 4 M D A w M E E 5 O T N f c G h 5 c 1 8 w X 2 V u Z 1 8 x X 2 V u Z 3 R 5 c G V f T G V n Y W N 5 T 3 Z l c m x h e S l c X F V 0 a W x p e m F 0 a W 9 u I F B l c m N l b n R h Z 2 U s M T c 0 f S Z x d W 9 0 O y w m c X V v d D t T Z W N 0 a W 9 u M S 9 0 a H J l Z S 1 i Y X R o c m 9 v b S 1 w Z X J m b W 9 u L 0 F 1 d G 9 S Z W 1 v d m V k Q 2 9 s d W 1 u c z E u e 1 x c X F x E R V N L V E 9 Q L U p V T E l B X F x H U F U g R W 5 n a W 5 l K H B p Z F 8 x N D Y y M F 9 s d W l k X z B 4 M D A w M D A w M D B f M H g w M D A w Q T k 5 M 1 9 w a H l z X z B f Z W 5 n X z B f Z W 5 n d H l w Z V 8 z R C l c X F V 0 a W x p e m F 0 a W 9 u I F B l c m N l b n R h Z 2 U s M T c 1 f S Z x d W 9 0 O y w m c X V v d D t T Z W N 0 a W 9 u M S 9 0 a H J l Z S 1 i Y X R o c m 9 v b S 1 w Z X J m b W 9 u L 0 F 1 d G 9 S Z W 1 v d m V k Q 2 9 s d W 1 u c z E u e 1 x c X F x E R V N L V E 9 Q L U p V T E l B X F x H U F U g R W 5 n a W 5 l K H B p Z F 8 x N D I 0 N F 9 s d W l k X z B 4 M D A w M D A w M D B f M H g w M D A w Q 0 Q 4 N 1 9 w a H l z X z B f Z W 5 n X z R f Z W 5 n d H l w Z V 8 z R C l c X F V 0 a W x p e m F 0 a W 9 u I F B l c m N l b n R h Z 2 U s M T c 2 f S Z x d W 9 0 O y w m c X V v d D t T Z W N 0 a W 9 u M S 9 0 a H J l Z S 1 i Y X R o c m 9 v b S 1 w Z X J m b W 9 u L 0 F 1 d G 9 S Z W 1 v d m V k Q 2 9 s d W 1 u c z E u e 1 x c X F x E R V N L V E 9 Q L U p V T E l B X F x H U F U g R W 5 n a W 5 l K H B p Z F 8 x N D I 0 N F 9 s d W l k X z B 4 M D A w M D A w M D B f M H g w M D A w Q 0 Q 4 N 1 9 w a H l z X z B f Z W 5 n X z N f Z W 5 n d H l w Z V 8 z R C l c X F V 0 a W x p e m F 0 a W 9 u I F B l c m N l b n R h Z 2 U s M T c 3 f S Z x d W 9 0 O y w m c X V v d D t T Z W N 0 a W 9 u M S 9 0 a H J l Z S 1 i Y X R o c m 9 v b S 1 w Z X J m b W 9 u L 0 F 1 d G 9 S Z W 1 v d m V k Q 2 9 s d W 1 u c z E u e 1 x c X F x E R V N L V E 9 Q L U p V T E l B X F x H U F U g R W 5 n a W 5 l K H B p Z F 8 x N D I 0 N F 9 s d W l k X z B 4 M D A w M D A w M D B f M H g w M D A w Q 0 Q 4 N 1 9 w a H l z X z B f Z W 5 n X z J f Z W 5 n d H l w Z V 8 z R C l c X F V 0 a W x p e m F 0 a W 9 u I F B l c m N l b n R h Z 2 U s M T c 4 f S Z x d W 9 0 O y w m c X V v d D t T Z W N 0 a W 9 u M S 9 0 a H J l Z S 1 i Y X R o c m 9 v b S 1 w Z X J m b W 9 u L 0 F 1 d G 9 S Z W 1 v d m V k Q 2 9 s d W 1 u c z E u e 1 x c X F x E R V N L V E 9 Q L U p V T E l B X F x H U F U g R W 5 n a W 5 l K H B p Z F 8 x N D I 0 N F 9 s d W l k X z B 4 M D A w M D A w M D B f M H g w M D A w Q 0 Q 4 N 1 9 w a H l z X z B f Z W 5 n X z F f Z W 5 n d H l w Z V 8 z R C l c X F V 0 a W x p e m F 0 a W 9 u I F B l c m N l b n R h Z 2 U s M T c 5 f S Z x d W 9 0 O y w m c X V v d D t T Z W N 0 a W 9 u M S 9 0 a H J l Z S 1 i Y X R o c m 9 v b S 1 w Z X J m b W 9 u L 0 F 1 d G 9 S Z W 1 v d m V k Q 2 9 s d W 1 u c z E u e 1 x c X F x E R V N L V E 9 Q L U p V T E l B X F x H U F U g R W 5 n a W 5 l K H B p Z F 8 x N D I 0 N F 9 s d W l k X z B 4 M D A w M D A w M D B f M H g w M D A w Q 0 Q 4 N 1 9 w a H l z X z B f Z W 5 n X z B f Z W 5 n d H l w Z V 8 z R C l c X F V 0 a W x p e m F 0 a W 9 u I F B l c m N l b n R h Z 2 U s M T g w f S Z x d W 9 0 O y w m c X V v d D t T Z W N 0 a W 9 u M S 9 0 a H J l Z S 1 i Y X R o c m 9 v b S 1 w Z X J m b W 9 u L 0 F 1 d G 9 S Z W 1 v d m V k Q 2 9 s d W 1 u c z E u e 1 x c X F x E R V N L V E 9 Q L U p V T E l B X F x H U F U g R W 5 n a W 5 l K H B p Z F 8 x N D I 0 N F 9 s d W l k X z B 4 M D A w M D A w M D B f M H g w M D A w Q T k 5 M 1 9 w a H l z X z B f Z W 5 n X z h f Z W 5 n d H l w Z V 9 W U i l c X F V 0 a W x p e m F 0 a W 9 u I F B l c m N l b n R h Z 2 U s M T g x f S Z x d W 9 0 O y w m c X V v d D t T Z W N 0 a W 9 u M S 9 0 a H J l Z S 1 i Y X R o c m 9 v b S 1 w Z X J m b W 9 u L 0 F 1 d G 9 S Z W 1 v d m V k Q 2 9 s d W 1 u c z E u e 1 x c X F x E R V N L V E 9 Q L U p V T E l B X F x H U F U g R W 5 n a W 5 l K H B p Z F 8 x N D I 0 N F 9 s d W l k X z B 4 M D A w M D A w M D B f M H g w M D A w Q T k 5 M 1 9 w a H l z X z B f Z W 5 n X z d f Z W 5 n d H l w Z V 9 W a W R l b 0 V u Y 2 9 k Z S l c X F V 0 a W x p e m F 0 a W 9 u I F B l c m N l b n R h Z 2 U s M T g y f S Z x d W 9 0 O y w m c X V v d D t T Z W N 0 a W 9 u M S 9 0 a H J l Z S 1 i Y X R o c m 9 v b S 1 w Z X J m b W 9 u L 0 F 1 d G 9 S Z W 1 v d m V k Q 2 9 s d W 1 u c z E u e 1 x c X F x E R V N L V E 9 Q L U p V T E l B X F x H U F U g R W 5 n a W 5 l K H B p Z F 8 x N D I 0 N F 9 s d W l k X z B 4 M D A w M D A w M D B f M H g w M D A w Q T k 5 M 1 9 w a H l z X z B f Z W 5 n X z Z f Z W 5 n d H l w Z V 9 T Z W N 1 c m l 0 e S l c X F V 0 a W x p e m F 0 a W 9 u I F B l c m N l b n R h Z 2 U s M T g z f S Z x d W 9 0 O y w m c X V v d D t T Z W N 0 a W 9 u M S 9 0 a H J l Z S 1 i Y X R o c m 9 v b S 1 w Z X J m b W 9 u L 0 F 1 d G 9 S Z W 1 v d m V k Q 2 9 s d W 1 u c z E u e 1 x c X F x E R V N L V E 9 Q L U p V T E l B X F x H U F U g R W 5 n a W 5 l K H B p Z F 8 x N D I 0 N F 9 s d W l k X z B 4 M D A w M D A w M D B f M H g w M D A w Q T k 5 M 1 9 w a H l z X z B f Z W 5 n X z V f Z W 5 n d H l w Z V 9 D b 3 B 5 K V x c V X R p b G l 6 Y X R p b 2 4 g U G V y Y 2 V u d G F n Z S w x O D R 9 J n F 1 b 3 Q 7 L C Z x d W 9 0 O 1 N l Y 3 R p b 2 4 x L 3 R o c m V l L W J h d G h y b 2 9 t L X B l c m Z t b 2 4 v Q X V 0 b 1 J l b W 9 2 Z W R D b 2 x 1 b W 5 z M S 5 7 X F x c X E R F U 0 t U T 1 A t S l V M S U F c X E d Q V S B F b m d p b m U o c G l k X z E 0 M j Q 0 X 2 x 1 a W R f M H g w M D A w M D A w M F 8 w e D A w M D B B O T k z X 3 B o e X N f M F 9 l b m d f N F 9 l b m d 0 e X B l X 0 N v c H k p X F x V d G l s a X p h d G l v b i B Q Z X J j Z W 5 0 Y W d l L D E 4 N X 0 m c X V v d D s s J n F 1 b 3 Q 7 U 2 V j d G l v b j E v d G h y Z W U t Y m F 0 a H J v b 2 0 t c G V y Z m 1 v b i 9 B d X R v U m V t b 3 Z l Z E N v b H V t b n M x L n t c X F x c R E V T S 1 R P U C 1 K V U x J Q V x c R 1 B V I E V u Z 2 l u Z S h w a W R f M T Q y N D R f b H V p Z F 8 w e D A w M D A w M D A w X z B 4 M D A w M E E 5 O T N f c G h 5 c 1 8 w X 2 V u Z 1 8 z X 2 V u Z 3 R 5 c G V f Q 2 9 w e S l c X F V 0 a W x p e m F 0 a W 9 u I F B l c m N l b n R h Z 2 U s M T g 2 f S Z x d W 9 0 O y w m c X V v d D t T Z W N 0 a W 9 u M S 9 0 a H J l Z S 1 i Y X R o c m 9 v b S 1 w Z X J m b W 9 u L 0 F 1 d G 9 S Z W 1 v d m V k Q 2 9 s d W 1 u c z E u e 1 x c X F x E R V N L V E 9 Q L U p V T E l B X F x H U F U g R W 5 n a W 5 l K H B p Z F 8 x N D I 0 N F 9 s d W l k X z B 4 M D A w M D A w M D B f M H g w M D A w Q T k 5 M 1 9 w a H l z X z B f Z W 5 n X z J f Z W 5 n d H l w Z V 9 W a W R l b 0 R l Y 2 9 k Z S l c X F V 0 a W x p e m F 0 a W 9 u I F B l c m N l b n R h Z 2 U s M T g 3 f S Z x d W 9 0 O y w m c X V v d D t T Z W N 0 a W 9 u M S 9 0 a H J l Z S 1 i Y X R o c m 9 v b S 1 w Z X J m b W 9 u L 0 F 1 d G 9 S Z W 1 v d m V k Q 2 9 s d W 1 u c z E u e 1 x c X F x E R V N L V E 9 Q L U p V T E l B X F x H U F U g R W 5 n a W 5 l K H B p Z F 8 x N D I 0 N F 9 s d W l k X z B 4 M D A w M D A w M D B f M H g w M D A w Q T k 5 M 1 9 w a H l z X z B f Z W 5 n X z F f Z W 5 n d H l w Z V 9 M Z W d h Y 3 l P d m V y b G F 5 K V x c V X R p b G l 6 Y X R p b 2 4 g U G V y Y 2 V u d G F n Z S w x O D h 9 J n F 1 b 3 Q 7 L C Z x d W 9 0 O 1 N l Y 3 R p b 2 4 x L 3 R o c m V l L W J h d G h y b 2 9 t L X B l c m Z t b 2 4 v Q X V 0 b 1 J l b W 9 2 Z W R D b 2 x 1 b W 5 z M S 5 7 X F x c X E R F U 0 t U T 1 A t S l V M S U F c X E d Q V S B F b m d p b m U o c G l k X z E 0 M j Q 0 X 2 x 1 a W R f M H g w M D A w M D A w M F 8 w e D A w M D B B O T k z X 3 B o e X N f M F 9 l b m d f M F 9 l b m d 0 e X B l X z N E K V x c V X R p b G l 6 Y X R p b 2 4 g U G V y Y 2 V u d G F n Z S w x O D l 9 J n F 1 b 3 Q 7 L C Z x d W 9 0 O 1 N l Y 3 R p b 2 4 x L 3 R o c m V l L W J h d G h y b 2 9 t L X B l c m Z t b 2 4 v Q X V 0 b 1 J l b W 9 2 Z W R D b 2 x 1 b W 5 z M S 5 7 X F x c X E R F U 0 t U T 1 A t S l V M S U F c X E d Q V S B F b m d p b m U o c G l k X z E z N z Q 4 X 2 x 1 a W R f M H g w M D A w M D A w M F 8 w e D A w M D B B O T k z X 3 B o e X N f M F 9 l b m d f O F 9 l b m d 0 e X B l X 1 Z S K V x c V X R p b G l 6 Y X R p b 2 4 g U G V y Y 2 V u d G F n Z S w x O T B 9 J n F 1 b 3 Q 7 L C Z x d W 9 0 O 1 N l Y 3 R p b 2 4 x L 3 R o c m V l L W J h d G h y b 2 9 t L X B l c m Z t b 2 4 v Q X V 0 b 1 J l b W 9 2 Z W R D b 2 x 1 b W 5 z M S 5 7 X F x c X E R F U 0 t U T 1 A t S l V M S U F c X E d Q V S B F b m d p b m U o c G l k X z E z N z Q 4 X 2 x 1 a W R f M H g w M D A w M D A w M F 8 w e D A w M D B B O T k z X 3 B o e X N f M F 9 l b m d f N 1 9 l b m d 0 e X B l X 1 Z p Z G V v R W 5 j b 2 R l K V x c V X R p b G l 6 Y X R p b 2 4 g U G V y Y 2 V u d G F n Z S w x O T F 9 J n F 1 b 3 Q 7 L C Z x d W 9 0 O 1 N l Y 3 R p b 2 4 x L 3 R o c m V l L W J h d G h y b 2 9 t L X B l c m Z t b 2 4 v Q X V 0 b 1 J l b W 9 2 Z W R D b 2 x 1 b W 5 z M S 5 7 X F x c X E R F U 0 t U T 1 A t S l V M S U F c X E d Q V S B F b m d p b m U o c G l k X z E z N z Q 4 X 2 x 1 a W R f M H g w M D A w M D A w M F 8 w e D A w M D B B O T k z X 3 B o e X N f M F 9 l b m d f N l 9 l b m d 0 e X B l X 1 N l Y 3 V y a X R 5 K V x c V X R p b G l 6 Y X R p b 2 4 g U G V y Y 2 V u d G F n Z S w x O T J 9 J n F 1 b 3 Q 7 L C Z x d W 9 0 O 1 N l Y 3 R p b 2 4 x L 3 R o c m V l L W J h d G h y b 2 9 t L X B l c m Z t b 2 4 v Q X V 0 b 1 J l b W 9 2 Z W R D b 2 x 1 b W 5 z M S 5 7 X F x c X E R F U 0 t U T 1 A t S l V M S U F c X E d Q V S B F b m d p b m U o c G l k X z E z N z Q 4 X 2 x 1 a W R f M H g w M D A w M D A w M F 8 w e D A w M D B B O T k z X 3 B o e X N f M F 9 l b m d f N V 9 l b m d 0 e X B l X 0 N v c H k p X F x V d G l s a X p h d G l v b i B Q Z X J j Z W 5 0 Y W d l L D E 5 M 3 0 m c X V v d D s s J n F 1 b 3 Q 7 U 2 V j d G l v b j E v d G h y Z W U t Y m F 0 a H J v b 2 0 t c G V y Z m 1 v b i 9 B d X R v U m V t b 3 Z l Z E N v b H V t b n M x L n t c X F x c R E V T S 1 R P U C 1 K V U x J Q V x c R 1 B V I E V u Z 2 l u Z S h w a W R f M T M 3 N D h f b H V p Z F 8 w e D A w M D A w M D A w X z B 4 M D A w M E E 5 O T N f c G h 5 c 1 8 w X 2 V u Z 1 8 0 X 2 V u Z 3 R 5 c G V f Q 2 9 w e S l c X F V 0 a W x p e m F 0 a W 9 u I F B l c m N l b n R h Z 2 U s M T k 0 f S Z x d W 9 0 O y w m c X V v d D t T Z W N 0 a W 9 u M S 9 0 a H J l Z S 1 i Y X R o c m 9 v b S 1 w Z X J m b W 9 u L 0 F 1 d G 9 S Z W 1 v d m V k Q 2 9 s d W 1 u c z E u e 1 x c X F x E R V N L V E 9 Q L U p V T E l B X F x H U F U g R W 5 n a W 5 l K H B p Z F 8 x M z c 0 O F 9 s d W l k X z B 4 M D A w M D A w M D B f M H g w M D A w Q T k 5 M 1 9 w a H l z X z B f Z W 5 n X z N f Z W 5 n d H l w Z V 9 D b 3 B 5 K V x c V X R p b G l 6 Y X R p b 2 4 g U G V y Y 2 V u d G F n Z S w x O T V 9 J n F 1 b 3 Q 7 L C Z x d W 9 0 O 1 N l Y 3 R p b 2 4 x L 3 R o c m V l L W J h d G h y b 2 9 t L X B l c m Z t b 2 4 v Q X V 0 b 1 J l b W 9 2 Z W R D b 2 x 1 b W 5 z M S 5 7 X F x c X E R F U 0 t U T 1 A t S l V M S U F c X E d Q V S B F b m d p b m U o c G l k X z E z N z Q 4 X 2 x 1 a W R f M H g w M D A w M D A w M F 8 w e D A w M D B B O T k z X 3 B o e X N f M F 9 l b m d f M l 9 l b m d 0 e X B l X 1 Z p Z G V v R G V j b 2 R l K V x c V X R p b G l 6 Y X R p b 2 4 g U G V y Y 2 V u d G F n Z S w x O T Z 9 J n F 1 b 3 Q 7 L C Z x d W 9 0 O 1 N l Y 3 R p b 2 4 x L 3 R o c m V l L W J h d G h y b 2 9 t L X B l c m Z t b 2 4 v Q X V 0 b 1 J l b W 9 2 Z W R D b 2 x 1 b W 5 z M S 5 7 X F x c X E R F U 0 t U T 1 A t S l V M S U F c X E d Q V S B F b m d p b m U o c G l k X z E z N z Q 4 X 2 x 1 a W R f M H g w M D A w M D A w M F 8 w e D A w M D B B O T k z X 3 B o e X N f M F 9 l b m d f M V 9 l b m d 0 e X B l X 0 x l Z 2 F j e U 9 2 Z X J s Y X k p X F x V d G l s a X p h d G l v b i B Q Z X J j Z W 5 0 Y W d l L D E 5 N 3 0 m c X V v d D s s J n F 1 b 3 Q 7 U 2 V j d G l v b j E v d G h y Z W U t Y m F 0 a H J v b 2 0 t c G V y Z m 1 v b i 9 B d X R v U m V t b 3 Z l Z E N v b H V t b n M x L n t c X F x c R E V T S 1 R P U C 1 K V U x J Q V x c R 1 B V I E V u Z 2 l u Z S h w a W R f M T M 3 N D h f b H V p Z F 8 w e D A w M D A w M D A w X z B 4 M D A w M E E 5 O T N f c G h 5 c 1 8 w X 2 V u Z 1 8 w X 2 V u Z 3 R 5 c G V f M 0 Q p X F x V d G l s a X p h d G l v b i B Q Z X J j Z W 5 0 Y W d l L D E 5 O H 0 m c X V v d D s s J n F 1 b 3 Q 7 U 2 V j d G l v b j E v d G h y Z W U t Y m F 0 a H J v b 2 0 t c G V y Z m 1 v b i 9 B d X R v U m V t b 3 Z l Z E N v b H V t b n M x L n t c X F x c R E V T S 1 R P U C 1 K V U x J Q V x c R 1 B V I E V u Z 2 l u Z S h w a W R f M T I x M j R f b H V p Z F 8 w e D A w M D A w M D A w X z B 4 M D A w M E E 5 O T N f c G h 5 c 1 8 w X 2 V u Z 1 8 4 X 2 V u Z 3 R 5 c G V f V l I p X F x V d G l s a X p h d G l v b i B Q Z X J j Z W 5 0 Y W d l L D E 5 O X 0 m c X V v d D s s J n F 1 b 3 Q 7 U 2 V j d G l v b j E v d G h y Z W U t Y m F 0 a H J v b 2 0 t c G V y Z m 1 v b i 9 B d X R v U m V t b 3 Z l Z E N v b H V t b n M x L n t c X F x c R E V T S 1 R P U C 1 K V U x J Q V x c R 1 B V I E V u Z 2 l u Z S h w a W R f M T I x M j R f b H V p Z F 8 w e D A w M D A w M D A w X z B 4 M D A w M E E 5 O T N f c G h 5 c 1 8 w X 2 V u Z 1 8 3 X 2 V u Z 3 R 5 c G V f V m l k Z W 9 F b m N v Z G U p X F x V d G l s a X p h d G l v b i B Q Z X J j Z W 5 0 Y W d l L D I w M H 0 m c X V v d D s s J n F 1 b 3 Q 7 U 2 V j d G l v b j E v d G h y Z W U t Y m F 0 a H J v b 2 0 t c G V y Z m 1 v b i 9 B d X R v U m V t b 3 Z l Z E N v b H V t b n M x L n t c X F x c R E V T S 1 R P U C 1 K V U x J Q V x c R 1 B V I E V u Z 2 l u Z S h w a W R f M T I x M j R f b H V p Z F 8 w e D A w M D A w M D A w X z B 4 M D A w M E E 5 O T N f c G h 5 c 1 8 w X 2 V u Z 1 8 2 X 2 V u Z 3 R 5 c G V f U 2 V j d X J p d H k p X F x V d G l s a X p h d G l v b i B Q Z X J j Z W 5 0 Y W d l L D I w M X 0 m c X V v d D s s J n F 1 b 3 Q 7 U 2 V j d G l v b j E v d G h y Z W U t Y m F 0 a H J v b 2 0 t c G V y Z m 1 v b i 9 B d X R v U m V t b 3 Z l Z E N v b H V t b n M x L n t c X F x c R E V T S 1 R P U C 1 K V U x J Q V x c R 1 B V I E V u Z 2 l u Z S h w a W R f M T I x M j R f b H V p Z F 8 w e D A w M D A w M D A w X z B 4 M D A w M E E 5 O T N f c G h 5 c 1 8 w X 2 V u Z 1 8 1 X 2 V u Z 3 R 5 c G V f Q 2 9 w e S l c X F V 0 a W x p e m F 0 a W 9 u I F B l c m N l b n R h Z 2 U s M j A y f S Z x d W 9 0 O y w m c X V v d D t T Z W N 0 a W 9 u M S 9 0 a H J l Z S 1 i Y X R o c m 9 v b S 1 w Z X J m b W 9 u L 0 F 1 d G 9 S Z W 1 v d m V k Q 2 9 s d W 1 u c z E u e 1 x c X F x E R V N L V E 9 Q L U p V T E l B X F x H U F U g R W 5 n a W 5 l K H B p Z F 8 x M j E y N F 9 s d W l k X z B 4 M D A w M D A w M D B f M H g w M D A w Q T k 5 M 1 9 w a H l z X z B f Z W 5 n X z R f Z W 5 n d H l w Z V 9 D b 3 B 5 K V x c V X R p b G l 6 Y X R p b 2 4 g U G V y Y 2 V u d G F n Z S w y M D N 9 J n F 1 b 3 Q 7 L C Z x d W 9 0 O 1 N l Y 3 R p b 2 4 x L 3 R o c m V l L W J h d G h y b 2 9 t L X B l c m Z t b 2 4 v Q X V 0 b 1 J l b W 9 2 Z W R D b 2 x 1 b W 5 z M S 5 7 X F x c X E R F U 0 t U T 1 A t S l V M S U F c X E d Q V S B F b m d p b m U o c G l k X z E y M T I 0 X 2 x 1 a W R f M H g w M D A w M D A w M F 8 w e D A w M D B B O T k z X 3 B o e X N f M F 9 l b m d f M 1 9 l b m d 0 e X B l X 0 N v c H k p X F x V d G l s a X p h d G l v b i B Q Z X J j Z W 5 0 Y W d l L D I w N H 0 m c X V v d D s s J n F 1 b 3 Q 7 U 2 V j d G l v b j E v d G h y Z W U t Y m F 0 a H J v b 2 0 t c G V y Z m 1 v b i 9 B d X R v U m V t b 3 Z l Z E N v b H V t b n M x L n t c X F x c R E V T S 1 R P U C 1 K V U x J Q V x c R 1 B V I E V u Z 2 l u Z S h w a W R f M T I x M j R f b H V p Z F 8 w e D A w M D A w M D A w X z B 4 M D A w M E E 5 O T N f c G h 5 c 1 8 w X 2 V u Z 1 8 y X 2 V u Z 3 R 5 c G V f V m l k Z W 9 E Z W N v Z G U p X F x V d G l s a X p h d G l v b i B Q Z X J j Z W 5 0 Y W d l L D I w N X 0 m c X V v d D s s J n F 1 b 3 Q 7 U 2 V j d G l v b j E v d G h y Z W U t Y m F 0 a H J v b 2 0 t c G V y Z m 1 v b i 9 B d X R v U m V t b 3 Z l Z E N v b H V t b n M x L n t c X F x c R E V T S 1 R P U C 1 K V U x J Q V x c R 1 B V I E V u Z 2 l u Z S h w a W R f M T I x M j R f b H V p Z F 8 w e D A w M D A w M D A w X z B 4 M D A w M E E 5 O T N f c G h 5 c 1 8 w X 2 V u Z 1 8 x X 2 V u Z 3 R 5 c G V f T G V n Y W N 5 T 3 Z l c m x h e S l c X F V 0 a W x p e m F 0 a W 9 u I F B l c m N l b n R h Z 2 U s M j A 2 f S Z x d W 9 0 O y w m c X V v d D t T Z W N 0 a W 9 u M S 9 0 a H J l Z S 1 i Y X R o c m 9 v b S 1 w Z X J m b W 9 u L 0 F 1 d G 9 S Z W 1 v d m V k Q 2 9 s d W 1 u c z E u e 1 x c X F x E R V N L V E 9 Q L U p V T E l B X F x H U F U g R W 5 n a W 5 l K H B p Z F 8 x M j E y N F 9 s d W l k X z B 4 M D A w M D A w M D B f M H g w M D A w Q T k 5 M 1 9 w a H l z X z B f Z W 5 n X z B f Z W 5 n d H l w Z V 8 z R C l c X F V 0 a W x p e m F 0 a W 9 u I F B l c m N l b n R h Z 2 U s M j A 3 f S Z x d W 9 0 O y w m c X V v d D t T Z W N 0 a W 9 u M S 9 0 a H J l Z S 1 i Y X R o c m 9 v b S 1 w Z X J m b W 9 u L 0 F 1 d G 9 S Z W 1 v d m V k Q 2 9 s d W 1 u c z E u e 1 x c X F x E R V N L V E 9 Q L U p V T E l B X F x H U F U g R W 5 n a W 5 l K H B p Z F 8 x M T A 2 N F 9 s d W l k X z B 4 M D A w M D A w M D B f M H g w M D A w Q T k 5 M 1 9 w a H l z X z B f Z W 5 n X z h f Z W 5 n d H l w Z V 9 W U i l c X F V 0 a W x p e m F 0 a W 9 u I F B l c m N l b n R h Z 2 U s M j A 4 f S Z x d W 9 0 O y w m c X V v d D t T Z W N 0 a W 9 u M S 9 0 a H J l Z S 1 i Y X R o c m 9 v b S 1 w Z X J m b W 9 u L 0 F 1 d G 9 S Z W 1 v d m V k Q 2 9 s d W 1 u c z E u e 1 x c X F x E R V N L V E 9 Q L U p V T E l B X F x H U F U g R W 5 n a W 5 l K H B p Z F 8 x M T A 2 N F 9 s d W l k X z B 4 M D A w M D A w M D B f M H g w M D A w Q T k 5 M 1 9 w a H l z X z B f Z W 5 n X z d f Z W 5 n d H l w Z V 9 W a W R l b 0 V u Y 2 9 k Z S l c X F V 0 a W x p e m F 0 a W 9 u I F B l c m N l b n R h Z 2 U s M j A 5 f S Z x d W 9 0 O y w m c X V v d D t T Z W N 0 a W 9 u M S 9 0 a H J l Z S 1 i Y X R o c m 9 v b S 1 w Z X J m b W 9 u L 0 F 1 d G 9 S Z W 1 v d m V k Q 2 9 s d W 1 u c z E u e 1 x c X F x E R V N L V E 9 Q L U p V T E l B X F x H U F U g R W 5 n a W 5 l K H B p Z F 8 x M T A 2 N F 9 s d W l k X z B 4 M D A w M D A w M D B f M H g w M D A w Q T k 5 M 1 9 w a H l z X z B f Z W 5 n X z Z f Z W 5 n d H l w Z V 9 T Z W N 1 c m l 0 e S l c X F V 0 a W x p e m F 0 a W 9 u I F B l c m N l b n R h Z 2 U s M j E w f S Z x d W 9 0 O y w m c X V v d D t T Z W N 0 a W 9 u M S 9 0 a H J l Z S 1 i Y X R o c m 9 v b S 1 w Z X J m b W 9 u L 0 F 1 d G 9 S Z W 1 v d m V k Q 2 9 s d W 1 u c z E u e 1 x c X F x E R V N L V E 9 Q L U p V T E l B X F x H U F U g R W 5 n a W 5 l K H B p Z F 8 x M T A 2 N F 9 s d W l k X z B 4 M D A w M D A w M D B f M H g w M D A w Q T k 5 M 1 9 w a H l z X z B f Z W 5 n X z V f Z W 5 n d H l w Z V 9 D b 3 B 5 K V x c V X R p b G l 6 Y X R p b 2 4 g U G V y Y 2 V u d G F n Z S w y M T F 9 J n F 1 b 3 Q 7 L C Z x d W 9 0 O 1 N l Y 3 R p b 2 4 x L 3 R o c m V l L W J h d G h y b 2 9 t L X B l c m Z t b 2 4 v Q X V 0 b 1 J l b W 9 2 Z W R D b 2 x 1 b W 5 z M S 5 7 X F x c X E R F U 0 t U T 1 A t S l V M S U F c X E d Q V S B F b m d p b m U o c G l k X z E x M D Y 0 X 2 x 1 a W R f M H g w M D A w M D A w M F 8 w e D A w M D B B O T k z X 3 B o e X N f M F 9 l b m d f N F 9 l b m d 0 e X B l X 0 N v c H k p X F x V d G l s a X p h d G l v b i B Q Z X J j Z W 5 0 Y W d l L D I x M n 0 m c X V v d D s s J n F 1 b 3 Q 7 U 2 V j d G l v b j E v d G h y Z W U t Y m F 0 a H J v b 2 0 t c G V y Z m 1 v b i 9 B d X R v U m V t b 3 Z l Z E N v b H V t b n M x L n t c X F x c R E V T S 1 R P U C 1 K V U x J Q V x c R 1 B V I E V u Z 2 l u Z S h w a W R f M T E w N j R f b H V p Z F 8 w e D A w M D A w M D A w X z B 4 M D A w M E E 5 O T N f c G h 5 c 1 8 w X 2 V u Z 1 8 z X 2 V u Z 3 R 5 c G V f Q 2 9 w e S l c X F V 0 a W x p e m F 0 a W 9 u I F B l c m N l b n R h Z 2 U s M j E z f S Z x d W 9 0 O y w m c X V v d D t T Z W N 0 a W 9 u M S 9 0 a H J l Z S 1 i Y X R o c m 9 v b S 1 w Z X J m b W 9 u L 0 F 1 d G 9 S Z W 1 v d m V k Q 2 9 s d W 1 u c z E u e 1 x c X F x E R V N L V E 9 Q L U p V T E l B X F x H U F U g R W 5 n a W 5 l K H B p Z F 8 x M T A 2 N F 9 s d W l k X z B 4 M D A w M D A w M D B f M H g w M D A w Q T k 5 M 1 9 w a H l z X z B f Z W 5 n X z J f Z W 5 n d H l w Z V 9 W a W R l b 0 R l Y 2 9 k Z S l c X F V 0 a W x p e m F 0 a W 9 u I F B l c m N l b n R h Z 2 U s M j E 0 f S Z x d W 9 0 O y w m c X V v d D t T Z W N 0 a W 9 u M S 9 0 a H J l Z S 1 i Y X R o c m 9 v b S 1 w Z X J m b W 9 u L 0 F 1 d G 9 S Z W 1 v d m V k Q 2 9 s d W 1 u c z E u e 1 x c X F x E R V N L V E 9 Q L U p V T E l B X F x H U F U g R W 5 n a W 5 l K H B p Z F 8 x M T A 2 N F 9 s d W l k X z B 4 M D A w M D A w M D B f M H g w M D A w Q T k 5 M 1 9 w a H l z X z B f Z W 5 n X z F f Z W 5 n d H l w Z V 9 M Z W d h Y 3 l P d m V y b G F 5 K V x c V X R p b G l 6 Y X R p b 2 4 g U G V y Y 2 V u d G F n Z S w y M T V 9 J n F 1 b 3 Q 7 L C Z x d W 9 0 O 1 N l Y 3 R p b 2 4 x L 3 R o c m V l L W J h d G h y b 2 9 t L X B l c m Z t b 2 4 v Q X V 0 b 1 J l b W 9 2 Z W R D b 2 x 1 b W 5 z M S 5 7 X F x c X E R F U 0 t U T 1 A t S l V M S U F c X E d Q V S B F b m d p b m U o c G l k X z E x M D Y 0 X 2 x 1 a W R f M H g w M D A w M D A w M F 8 w e D A w M D B B O T k z X 3 B o e X N f M F 9 l b m d f M F 9 l b m d 0 e X B l X z N E K V x c V X R p b G l 6 Y X R p b 2 4 g U G V y Y 2 V u d G F n Z S w y M T Z 9 J n F 1 b 3 Q 7 L C Z x d W 9 0 O 1 N l Y 3 R p b 2 4 x L 3 R o c m V l L W J h d G h y b 2 9 t L X B l c m Z t b 2 4 v Q X V 0 b 1 J l b W 9 2 Z W R D b 2 x 1 b W 5 z M S 5 7 X F x c X E R F U 0 t U T 1 A t S l V M S U F c X E d Q V S B F b m d p b m U o c G l k X z E w N D Y 0 X 2 x 1 a W R f M H g w M D A w M D A w M F 8 w e D A w M D B B O T k z X 3 B o e X N f M F 9 l b m d f O F 9 l b m d 0 e X B l X 1 Z S K V x c V X R p b G l 6 Y X R p b 2 4 g U G V y Y 2 V u d G F n Z S w y M T d 9 J n F 1 b 3 Q 7 L C Z x d W 9 0 O 1 N l Y 3 R p b 2 4 x L 3 R o c m V l L W J h d G h y b 2 9 t L X B l c m Z t b 2 4 v Q X V 0 b 1 J l b W 9 2 Z W R D b 2 x 1 b W 5 z M S 5 7 X F x c X E R F U 0 t U T 1 A t S l V M S U F c X E d Q V S B F b m d p b m U o c G l k X z E w N D Y 0 X 2 x 1 a W R f M H g w M D A w M D A w M F 8 w e D A w M D B B O T k z X 3 B o e X N f M F 9 l b m d f N 1 9 l b m d 0 e X B l X 1 Z p Z G V v R W 5 j b 2 R l K V x c V X R p b G l 6 Y X R p b 2 4 g U G V y Y 2 V u d G F n Z S w y M T h 9 J n F 1 b 3 Q 7 L C Z x d W 9 0 O 1 N l Y 3 R p b 2 4 x L 3 R o c m V l L W J h d G h y b 2 9 t L X B l c m Z t b 2 4 v Q X V 0 b 1 J l b W 9 2 Z W R D b 2 x 1 b W 5 z M S 5 7 X F x c X E R F U 0 t U T 1 A t S l V M S U F c X E d Q V S B F b m d p b m U o c G l k X z E w N D Y 0 X 2 x 1 a W R f M H g w M D A w M D A w M F 8 w e D A w M D B B O T k z X 3 B o e X N f M F 9 l b m d f N l 9 l b m d 0 e X B l X 1 N l Y 3 V y a X R 5 K V x c V X R p b G l 6 Y X R p b 2 4 g U G V y Y 2 V u d G F n Z S w y M T l 9 J n F 1 b 3 Q 7 L C Z x d W 9 0 O 1 N l Y 3 R p b 2 4 x L 3 R o c m V l L W J h d G h y b 2 9 t L X B l c m Z t b 2 4 v Q X V 0 b 1 J l b W 9 2 Z W R D b 2 x 1 b W 5 z M S 5 7 X F x c X E R F U 0 t U T 1 A t S l V M S U F c X E d Q V S B F b m d p b m U o c G l k X z E w N D Y 0 X 2 x 1 a W R f M H g w M D A w M D A w M F 8 w e D A w M D B B O T k z X 3 B o e X N f M F 9 l b m d f N V 9 l b m d 0 e X B l X 0 N v c H k p X F x V d G l s a X p h d G l v b i B Q Z X J j Z W 5 0 Y W d l L D I y M H 0 m c X V v d D s s J n F 1 b 3 Q 7 U 2 V j d G l v b j E v d G h y Z W U t Y m F 0 a H J v b 2 0 t c G V y Z m 1 v b i 9 B d X R v U m V t b 3 Z l Z E N v b H V t b n M x L n t c X F x c R E V T S 1 R P U C 1 K V U x J Q V x c R 1 B V I E V u Z 2 l u Z S h w a W R f M T A 0 N j R f b H V p Z F 8 w e D A w M D A w M D A w X z B 4 M D A w M E E 5 O T N f c G h 5 c 1 8 w X 2 V u Z 1 8 0 X 2 V u Z 3 R 5 c G V f Q 2 9 w e S l c X F V 0 a W x p e m F 0 a W 9 u I F B l c m N l b n R h Z 2 U s M j I x f S Z x d W 9 0 O y w m c X V v d D t T Z W N 0 a W 9 u M S 9 0 a H J l Z S 1 i Y X R o c m 9 v b S 1 w Z X J m b W 9 u L 0 F 1 d G 9 S Z W 1 v d m V k Q 2 9 s d W 1 u c z E u e 1 x c X F x E R V N L V E 9 Q L U p V T E l B X F x H U F U g R W 5 n a W 5 l K H B p Z F 8 x M D Q 2 N F 9 s d W l k X z B 4 M D A w M D A w M D B f M H g w M D A w Q T k 5 M 1 9 w a H l z X z B f Z W 5 n X z N f Z W 5 n d H l w Z V 9 D b 3 B 5 K V x c V X R p b G l 6 Y X R p b 2 4 g U G V y Y 2 V u d G F n Z S w y M j J 9 J n F 1 b 3 Q 7 L C Z x d W 9 0 O 1 N l Y 3 R p b 2 4 x L 3 R o c m V l L W J h d G h y b 2 9 t L X B l c m Z t b 2 4 v Q X V 0 b 1 J l b W 9 2 Z W R D b 2 x 1 b W 5 z M S 5 7 X F x c X E R F U 0 t U T 1 A t S l V M S U F c X E d Q V S B F b m d p b m U o c G l k X z E w N D Y 0 X 2 x 1 a W R f M H g w M D A w M D A w M F 8 w e D A w M D B B O T k z X 3 B o e X N f M F 9 l b m d f M l 9 l b m d 0 e X B l X 1 Z p Z G V v R G V j b 2 R l K V x c V X R p b G l 6 Y X R p b 2 4 g U G V y Y 2 V u d G F n Z S w y M j N 9 J n F 1 b 3 Q 7 L C Z x d W 9 0 O 1 N l Y 3 R p b 2 4 x L 3 R o c m V l L W J h d G h y b 2 9 t L X B l c m Z t b 2 4 v Q X V 0 b 1 J l b W 9 2 Z W R D b 2 x 1 b W 5 z M S 5 7 X F x c X E R F U 0 t U T 1 A t S l V M S U F c X E d Q V S B F b m d p b m U o c G l k X z E w N D Y 0 X 2 x 1 a W R f M H g w M D A w M D A w M F 8 w e D A w M D B B O T k z X 3 B o e X N f M F 9 l b m d f M V 9 l b m d 0 e X B l X 0 x l Z 2 F j e U 9 2 Z X J s Y X k p X F x V d G l s a X p h d G l v b i B Q Z X J j Z W 5 0 Y W d l L D I y N H 0 m c X V v d D s s J n F 1 b 3 Q 7 U 2 V j d G l v b j E v d G h y Z W U t Y m F 0 a H J v b 2 0 t c G V y Z m 1 v b i 9 B d X R v U m V t b 3 Z l Z E N v b H V t b n M x L n t c X F x c R E V T S 1 R P U C 1 K V U x J Q V x c R 1 B V I E V u Z 2 l u Z S h w a W R f M T A 0 N j R f b H V p Z F 8 w e D A w M D A w M D A w X z B 4 M D A w M E E 5 O T N f c G h 5 c 1 8 w X 2 V u Z 1 8 w X 2 V u Z 3 R 5 c G V f M 0 Q p X F x V d G l s a X p h d G l v b i B Q Z X J j Z W 5 0 Y W d l L D I y N X 0 m c X V v d D s s J n F 1 b 3 Q 7 U 2 V j d G l v b j E v d G h y Z W U t Y m F 0 a H J v b 2 0 t c G V y Z m 1 v b i 9 B d X R v U m V t b 3 Z l Z E N v b H V t b n M x L n t c X F x c R E V T S 1 R P U C 1 K V U x J Q V x c R 1 B V I E V u Z 2 l u Z S h w a W R f M T A w M D B f b H V p Z F 8 w e D A w M D A w M D A w X z B 4 M D A w M E E 5 O T N f c G h 5 c 1 8 w X 2 V u Z 1 8 4 X 2 V u Z 3 R 5 c G V f V l I p X F x V d G l s a X p h d G l v b i B Q Z X J j Z W 5 0 Y W d l L D I y N n 0 m c X V v d D s s J n F 1 b 3 Q 7 U 2 V j d G l v b j E v d G h y Z W U t Y m F 0 a H J v b 2 0 t c G V y Z m 1 v b i 9 B d X R v U m V t b 3 Z l Z E N v b H V t b n M x L n t c X F x c R E V T S 1 R P U C 1 K V U x J Q V x c R 1 B V I E V u Z 2 l u Z S h w a W R f M T A w M D B f b H V p Z F 8 w e D A w M D A w M D A w X z B 4 M D A w M E E 5 O T N f c G h 5 c 1 8 w X 2 V u Z 1 8 3 X 2 V u Z 3 R 5 c G V f V m l k Z W 9 F b m N v Z G U p X F x V d G l s a X p h d G l v b i B Q Z X J j Z W 5 0 Y W d l L D I y N 3 0 m c X V v d D s s J n F 1 b 3 Q 7 U 2 V j d G l v b j E v d G h y Z W U t Y m F 0 a H J v b 2 0 t c G V y Z m 1 v b i 9 B d X R v U m V t b 3 Z l Z E N v b H V t b n M x L n t c X F x c R E V T S 1 R P U C 1 K V U x J Q V x c R 1 B V I E V u Z 2 l u Z S h w a W R f M T A w M D B f b H V p Z F 8 w e D A w M D A w M D A w X z B 4 M D A w M E E 5 O T N f c G h 5 c 1 8 w X 2 V u Z 1 8 2 X 2 V u Z 3 R 5 c G V f U 2 V j d X J p d H k p X F x V d G l s a X p h d G l v b i B Q Z X J j Z W 5 0 Y W d l L D I y O H 0 m c X V v d D s s J n F 1 b 3 Q 7 U 2 V j d G l v b j E v d G h y Z W U t Y m F 0 a H J v b 2 0 t c G V y Z m 1 v b i 9 B d X R v U m V t b 3 Z l Z E N v b H V t b n M x L n t c X F x c R E V T S 1 R P U C 1 K V U x J Q V x c R 1 B V I E V u Z 2 l u Z S h w a W R f M T A w M D B f b H V p Z F 8 w e D A w M D A w M D A w X z B 4 M D A w M E E 5 O T N f c G h 5 c 1 8 w X 2 V u Z 1 8 1 X 2 V u Z 3 R 5 c G V f Q 2 9 w e S l c X F V 0 a W x p e m F 0 a W 9 u I F B l c m N l b n R h Z 2 U s M j I 5 f S Z x d W 9 0 O y w m c X V v d D t T Z W N 0 a W 9 u M S 9 0 a H J l Z S 1 i Y X R o c m 9 v b S 1 w Z X J m b W 9 u L 0 F 1 d G 9 S Z W 1 v d m V k Q 2 9 s d W 1 u c z E u e 1 x c X F x E R V N L V E 9 Q L U p V T E l B X F x H U F U g R W 5 n a W 5 l K H B p Z F 8 x M D A w M F 9 s d W l k X z B 4 M D A w M D A w M D B f M H g w M D A w Q T k 5 M 1 9 w a H l z X z B f Z W 5 n X z R f Z W 5 n d H l w Z V 9 D b 3 B 5 K V x c V X R p b G l 6 Y X R p b 2 4 g U G V y Y 2 V u d G F n Z S w y M z B 9 J n F 1 b 3 Q 7 L C Z x d W 9 0 O 1 N l Y 3 R p b 2 4 x L 3 R o c m V l L W J h d G h y b 2 9 t L X B l c m Z t b 2 4 v Q X V 0 b 1 J l b W 9 2 Z W R D b 2 x 1 b W 5 z M S 5 7 X F x c X E R F U 0 t U T 1 A t S l V M S U F c X E d Q V S B F b m d p b m U o c G l k X z E w M D A w X 2 x 1 a W R f M H g w M D A w M D A w M F 8 w e D A w M D B B O T k z X 3 B o e X N f M F 9 l b m d f M 1 9 l b m d 0 e X B l X 0 N v c H k p X F x V d G l s a X p h d G l v b i B Q Z X J j Z W 5 0 Y W d l L D I z M X 0 m c X V v d D s s J n F 1 b 3 Q 7 U 2 V j d G l v b j E v d G h y Z W U t Y m F 0 a H J v b 2 0 t c G V y Z m 1 v b i 9 B d X R v U m V t b 3 Z l Z E N v b H V t b n M x L n t c X F x c R E V T S 1 R P U C 1 K V U x J Q V x c R 1 B V I E V u Z 2 l u Z S h w a W R f M T A w M D B f b H V p Z F 8 w e D A w M D A w M D A w X z B 4 M D A w M E E 5 O T N f c G h 5 c 1 8 w X 2 V u Z 1 8 y X 2 V u Z 3 R 5 c G V f V m l k Z W 9 E Z W N v Z G U p X F x V d G l s a X p h d G l v b i B Q Z X J j Z W 5 0 Y W d l L D I z M n 0 m c X V v d D s s J n F 1 b 3 Q 7 U 2 V j d G l v b j E v d G h y Z W U t Y m F 0 a H J v b 2 0 t c G V y Z m 1 v b i 9 B d X R v U m V t b 3 Z l Z E N v b H V t b n M x L n t c X F x c R E V T S 1 R P U C 1 K V U x J Q V x c R 1 B V I E V u Z 2 l u Z S h w a W R f M T A w M D B f b H V p Z F 8 w e D A w M D A w M D A w X z B 4 M D A w M E E 5 O T N f c G h 5 c 1 8 w X 2 V u Z 1 8 x X 2 V u Z 3 R 5 c G V f T G V n Y W N 5 T 3 Z l c m x h e S l c X F V 0 a W x p e m F 0 a W 9 u I F B l c m N l b n R h Z 2 U s M j M z f S Z x d W 9 0 O y w m c X V v d D t T Z W N 0 a W 9 u M S 9 0 a H J l Z S 1 i Y X R o c m 9 v b S 1 w Z X J m b W 9 u L 0 F 1 d G 9 S Z W 1 v d m V k Q 2 9 s d W 1 u c z E u e 1 x c X F x E R V N L V E 9 Q L U p V T E l B X F x H U F U g R W 5 n a W 5 l K H B p Z F 8 x M D A w M F 9 s d W l k X z B 4 M D A w M D A w M D B f M H g w M D A w Q T k 5 M 1 9 w a H l z X z B f Z W 5 n X z B f Z W 5 n d H l w Z V 8 z R C l c X F V 0 a W x p e m F 0 a W 9 u I F B l c m N l b n R h Z 2 U s M j M 0 f S Z x d W 9 0 O y w m c X V v d D t T Z W N 0 a W 9 u M S 9 0 a H J l Z S 1 i Y X R o c m 9 v b S 1 w Z X J m b W 9 u L 0 F 1 d G 9 S Z W 1 v d m V k Q 2 9 s d W 1 u c z E u e 1 x c X F x E R V N L V E 9 Q L U p V T E l B X F x J b m Z v c m 1 h Y 2 p l I G 8 g c H J v Y 2 V z b 3 J 6 Z S h f V G 9 0 Y W w p X F w l I H d 5 Z G F q b m / F m 2 N p I H B y b 2 N l c 2 9 y Y S w y M z V 9 J n F 1 b 3 Q 7 L C Z x d W 9 0 O 1 N l Y 3 R p b 2 4 x L 3 R o c m V l L W J h d G h y b 2 9 t L X B l c m Z t b 2 4 v Q X V 0 b 1 J l b W 9 2 Z W R D b 2 x 1 b W 5 z M S 5 7 X F x c X E R F U 0 t U T 1 A t S l V M S U F c X E l u Z m 9 y b W F j a m U g b y B w c m 9 j Z X N v c n p l K F 9 U b 3 R h b C l c X C U g d 3 l r b 3 J 6 e X N 0 Y W 5 p Y S B w c m 9 j Z X N v c m E s M j M 2 f S Z x d W 9 0 O y w m c X V v d D t T Z W N 0 a W 9 u M S 9 0 a H J l Z S 1 i Y X R o c m 9 v b S 1 w Z X J m b W 9 u L 0 F 1 d G 9 S Z W 1 v d m V k Q 2 9 s d W 1 u c z E u e 1 x c X F x E R V N L V E 9 Q L U p V T E l B X F x J b m Z v c m 1 h Y 2 p l I G 8 g c H J v Y 2 V z b 3 J 6 Z S h f V G 9 0 Y W w p X F w l I H d 5 a 2 9 y e n l z d G F u a W E g d X B y e n l 3 a W x l a m 9 3 Y W 5 l Z 2 8 s M j M 3 f S Z x d W 9 0 O y w m c X V v d D t T Z W N 0 a W 9 u M S 9 0 a H J l Z S 1 i Y X R o c m 9 v b S 1 w Z X J m b W 9 u L 0 F 1 d G 9 S Z W 1 v d m V k Q 2 9 s d W 1 u c z E u e 1 x c X F x E R V N L V E 9 Q L U p V T E l B X F x J b m Z v c m 1 h Y 2 p l I G 8 g c H J v Y 2 V z b 3 J 6 Z S h f V G 9 0 Y W w p X F x D e m F z I G J l e m N 6 e W 5 u b 8 W b Y 2 k g K C U p L D I z O H 0 m c X V v d D s s J n F 1 b 3 Q 7 U 2 V j d G l v b j E v d G h y Z W U t Y m F 0 a H J v b 2 0 t c G V y Z m 1 v b i 9 B d X R v U m V t b 3 Z l Z E N v b H V t b n M x L n t c X F x c R E V T S 1 R P U C 1 K V U x J Q V x c S W 5 m b 3 J t Y W N q Z S B v I H B y b 2 N l c 2 9 y e m U o X 1 R v d G F s K V x c Q 3 p h c y B w c m l v c n l 0 Z X R v d 3 k g K C U p L D I z O X 0 m c X V v d D s s J n F 1 b 3 Q 7 U 2 V j d G l v b j E v d G h y Z W U t Y m F 0 a H J v b 2 0 t c G V y Z m 1 v b i 9 B d X R v U m V t b 3 Z l Z E N v b H V t b n M x L n t c X F x c R E V T S 1 R P U C 1 K V U x J Q V x c S W 5 m b 3 J t Y W N q Z S B v I H B y b 2 N l c 2 9 y e m U o X 1 R v d G F s K V x c Q 3 p h c y B w c m 9 j Z X N v c m E g K C U p L D I 0 M H 0 m c X V v d D s s J n F 1 b 3 Q 7 U 2 V j d G l v b j E v d G h y Z W U t Y m F 0 a H J v b 2 0 t c G V y Z m 1 v b i 9 B d X R v U m V t b 3 Z l Z E N v b H V t b n M x L n t c X F x c R E V T S 1 R P U C 1 K V U x J Q V x c S W 5 m b 3 J t Y W N q Z S B v I H B y b 2 N l c 2 9 y e m U o X 1 R v d G F s K V x c Q 3 p h c y B w c n p l c n d h x Y Q g K C U p L D I 0 M X 0 m c X V v d D s s J n F 1 b 3 Q 7 U 2 V j d G l v b j E v d G h y Z W U t Y m F 0 a H J v b 2 0 t c G V y Z m 1 v b i 9 B d X R v U m V t b 3 Z l Z E N v b H V t b n M x L n t c X F x c R E V T S 1 R P U C 1 K V U x J Q V x c S W 5 m b 3 J t Y W N q Z S B v I H B y b 2 N l c 2 9 y e m U o X 1 R v d G F s K V x c Q 3 p h c y B 1 c H J 6 e X d p b G V q b 3 d h b n k g K C U p L D I 0 M n 0 m c X V v d D s s J n F 1 b 3 Q 7 U 2 V j d G l v b j E v d G h y Z W U t Y m F 0 a H J v b 2 0 t c G V y Z m 1 v b i 9 B d X R v U m V t b 3 Z l Z E N v b H V t b n M x L n t c X F x c R E V T S 1 R P U C 1 K V U x J Q V x c S W 5 m b 3 J t Y W N q Z S B v I H B y b 2 N l c 2 9 y e m U o X 1 R v d G F s K V x c Q 3 p h c y B 1 x b x 5 d G t v d 2 5 p a 2 E g K C U p L D I 0 M 3 0 m c X V v d D s s J n F 1 b 3 Q 7 U 2 V j d G l v b j E v d G h y Z W U t Y m F 0 a H J v b 2 0 t c G V y Z m 1 v b i 9 B d X R v U m V t b 3 Z l Z E N v b H V t b n M x L n t c X F x c R E V T S 1 R P U C 1 K V U x J Q V x c U G F t a c S Z x I d c X E J h a n R 5 I H B h b W n E m W N p I H B v Z H L E m W N 6 b m V q L D I 0 N H 0 m c X V v d D s s J n F 1 b 3 Q 7 U 2 V j d G l v b j E v d G h y Z W U t Y m F 0 a H J v b 2 0 t c G V y Z m 1 v b i 9 B d X R v U m V t b 3 Z l Z E N v b H V t b n M x L n t c X F x c R E V T S 1 R P U C 1 K V U x J Q V x c U G F t a c S Z x I d c X E R v c 3 T E m X B u Y S B w Y W 1 p x J n E h y A o S 0 I p L D I 0 N X 0 m c X V v d D s s J n F 1 b 3 Q 7 U 2 V j d G l v b j E v d G h y Z W U t Y m F 0 a H J v b 2 0 t c G V y Z m 1 v b i 9 B d X R v U m V t b 3 Z l Z E N v b H V t b n M x L n t c X F x c R E V T S 1 R P U C 1 K V U x J Q V x c U G F t a c S Z x I d c X E R v c 3 T E m X B u Y S B w Y W 1 p x J n E h y A o T U I p L D I 0 N n 0 m c X V v d D s s J n F 1 b 3 Q 7 U 2 V j d G l v b j E v d G h y Z W U t Y m F 0 a H J v b 2 0 t c G V y Z m 1 v b i 9 B d X R v U m V t b 3 Z l Z E N v b H V t b n M x L n t c X F x c R E V T S 1 R P U C 1 K V U x J Q V x c U G F t a c S Z x I d c X E R v c 3 T E m X B u Z S B i Y W p 0 e S w y N D d 9 J n F 1 b 3 Q 7 L C Z x d W 9 0 O 1 N l Y 3 R p b 2 4 x L 3 R o c m V l L W J h d G h y b 2 9 t L X B l c m Z t b 2 4 v Q X V 0 b 1 J l b W 9 2 Z W R D b 2 x 1 b W 5 z M S 5 7 X F x c X E R F U 0 t U T 1 A t S l V M S U F c X F B h b W n E m c S H X F x P Z G N 6 e X R 5 I H N 0 c m 9 u L 3 M s M j Q 4 f S Z x d W 9 0 O y w m c X V v d D t T Z W N 0 a W 9 u M S 9 0 a H J l Z S 1 i Y X R o c m 9 v b S 1 w Z X J m b W 9 u L 0 F 1 d G 9 S Z W 1 v d m V k Q 2 9 s d W 1 u c z E u e 1 x c X F x E R V N L V E 9 Q L U p V T E l B X F x Q Y W 1 p x J n E h 1 x c W m F k Z W t s Y X J v d 2 F u Z S B i Y W p 0 e S w y N D l 9 J n F 1 b 3 Q 7 L C Z x d W 9 0 O 1 N l Y 3 R p b 2 4 x L 3 R o c m V l L W J h d G h y b 2 9 t L X B l c m Z t b 2 4 v Q X V 0 b 1 J l b W 9 2 Z W R D b 2 x 1 b W 5 z M S 5 7 X F x c X E R F U 0 t U T 1 A t S l V M S U F c X F B h b W n E m c S H X F x a Y W R l a 2 x h c m 9 3 Y W 5 l I G J h a n R 5 I H c g d c W 8 e W N p d S A o J S k s M j U w f S Z x d W 9 0 O y w m c X V v d D t T Z W N 0 a W 9 u M S 9 0 a H J l Z S 1 i Y X R o c m 9 v b S 1 w Z X J m b W 9 u L 0 F 1 d G 9 S Z W 1 v d m V k Q 2 9 s d W 1 u c z E u e 1 x c X F x E R V N L V E 9 Q L U p V T E l B X F x Q c m 9 j Z X M o Y 2 h y b 2 1 l I z c p X F x D e m F z I H B y b 2 N l c 2 9 y Y S A o J S k s M j U x f S Z x d W 9 0 O y w m c X V v d D t T Z W N 0 a W 9 u M S 9 0 a H J l Z S 1 i Y X R o c m 9 v b S 1 w Z X J m b W 9 u L 0 F 1 d G 9 S Z W 1 v d m V k Q 2 9 s d W 1 u c z E u e 1 x c X F x E R V N L V E 9 Q L U p V T E l B X F x Q c m 9 j Z X M o Y 2 h y b 2 1 l I z Y p X F x D e m F z I H B y b 2 N l c 2 9 y Y S A o J S k s M j U y f S Z x d W 9 0 O y w m c X V v d D t T Z W N 0 a W 9 u M S 9 0 a H J l Z S 1 i Y X R o c m 9 v b S 1 w Z X J m b W 9 u L 0 F 1 d G 9 S Z W 1 v d m V k Q 2 9 s d W 1 u c z E u e 1 x c X F x E R V N L V E 9 Q L U p V T E l B X F x Q c m 9 j Z X M o Y 2 h y b 2 1 l I z U p X F x D e m F z I H B y b 2 N l c 2 9 y Y S A o J S k s M j U z f S Z x d W 9 0 O y w m c X V v d D t T Z W N 0 a W 9 u M S 9 0 a H J l Z S 1 i Y X R o c m 9 v b S 1 w Z X J m b W 9 u L 0 F 1 d G 9 S Z W 1 v d m V k Q 2 9 s d W 1 u c z E u e 1 x c X F x E R V N L V E 9 Q L U p V T E l B X F x Q c m 9 j Z X M o Y 2 h y b 2 1 l I z Q p X F x D e m F z I H B y b 2 N l c 2 9 y Y S A o J S k s M j U 0 f S Z x d W 9 0 O y w m c X V v d D t T Z W N 0 a W 9 u M S 9 0 a H J l Z S 1 i Y X R o c m 9 v b S 1 w Z X J m b W 9 u L 0 F 1 d G 9 S Z W 1 v d m V k Q 2 9 s d W 1 u c z E u e 1 x c X F x E R V N L V E 9 Q L U p V T E l B X F x Q c m 9 j Z X M o Y 2 h y b 2 1 l I z M p X F x D e m F z I H B y b 2 N l c 2 9 y Y S A o J S k s M j U 1 f S Z x d W 9 0 O y w m c X V v d D t T Z W N 0 a W 9 u M S 9 0 a H J l Z S 1 i Y X R o c m 9 v b S 1 w Z X J m b W 9 u L 0 F 1 d G 9 S Z W 1 v d m V k Q 2 9 s d W 1 u c z E u e 1 x c X F x E R V N L V E 9 Q L U p V T E l B X F x Q c m 9 j Z X M o Y 2 h y b 2 1 l I z I p X F x D e m F z I H B y b 2 N l c 2 9 y Y S A o J S k s M j U 2 f S Z x d W 9 0 O y w m c X V v d D t T Z W N 0 a W 9 u M S 9 0 a H J l Z S 1 i Y X R o c m 9 v b S 1 w Z X J m b W 9 u L 0 F 1 d G 9 S Z W 1 v d m V k Q 2 9 s d W 1 u c z E u e 1 x c X F x E R V N L V E 9 Q L U p V T E l B X F x Q c m 9 j Z X M o Y 2 h y b 2 1 l I z E p X F x D e m F z I H B y b 2 N l c 2 9 y Y S A o J S k s M j U 3 f S Z x d W 9 0 O y w m c X V v d D t T Z W N 0 a W 9 u M S 9 0 a H J l Z S 1 i Y X R o c m 9 v b S 1 w Z X J m b W 9 u L 0 F 1 d G 9 S Z W 1 v d m V k Q 2 9 s d W 1 u c z E u e 1 x c X F x E R V N L V E 9 Q L U p V T E l B X F x Q c m 9 j Z X M o Y 2 h y b 2 1 l K V x c Q 3 p h c y B w c m 9 j Z X N v c m E g K C U p L D I 1 O H 0 m c X V v d D s s J n F 1 b 3 Q 7 U 2 V j d G l v b j E v d G h y Z W U t Y m F 0 a H J v b 2 0 t c G V y Z m 1 v b i 9 B d X R v U m V t b 3 Z l Z E N v b H V t b n M x L n t c X F x c R E V T S 1 R P U C 1 K V U x J Q V x c U H J v Y 2 V z b 3 I o X 1 R v d G F s K V x c Q 3 p h c y B i Z X p j e n l u b m / F m 2 N p I C g l K S w y N T l 9 J n F 1 b 3 Q 7 L C Z x d W 9 0 O 1 N l Y 3 R p b 2 4 x L 3 R o c m V l L W J h d G h y b 2 9 t L X B l c m Z t b 2 4 v Q X V 0 b 1 J l b W 9 2 Z W R D b 2 x 1 b W 5 z M S 5 7 X F x c X E R F U 0 t U T 1 A t S l V M S U F c X F B y b 2 N l c 2 9 y K F 9 U b 3 R h b C l c X E N 6 Y X M g c H J v Y 2 V z b 3 J h I C g l K S w y N j B 9 J n F 1 b 3 Q 7 L C Z x d W 9 0 O 1 N l Y 3 R p b 2 4 x L 3 R o c m V l L W J h d G h y b 2 9 t L X B l c m Z t b 2 4 v Q X V 0 b 1 J l b W 9 2 Z W R D b 2 x 1 b W 5 z M S 5 7 X F x c X E R F U 0 t U T 1 A t S l V M S U F c X F B y b 2 N l c 2 9 y K F 9 U b 3 R h b C l c X E N 6 Y X M g d X B y e n l 3 a W x l a m 9 3 Y W 5 5 I C g l K S w y N j F 9 J n F 1 b 3 Q 7 L C Z x d W 9 0 O 1 N l Y 3 R p b 2 4 x L 3 R o c m V l L W J h d G h y b 2 9 t L X B l c m Z t b 2 4 v Q X V 0 b 1 J l b W 9 2 Z W R D b 2 x 1 b W 5 z M S 5 7 X F x c X E R F U 0 t U T 1 A t S l V M S U F c X F B y b 2 N l c 2 9 y K F 9 U b 3 R h b C l c X E N 6 Y X M g d c W 8 e X R r b 3 d u a W t h I C g l K S w y N j J 9 J n F 1 b 3 Q 7 L C Z x d W 9 0 O 1 N l Y 3 R p b 2 4 x L 3 R o c m V l L W J h d G h y b 2 9 t L X B l c m Z t b 2 4 v Q X V 0 b 1 J l b W 9 2 Z W R D b 2 x 1 b W 5 z M S 5 7 X F x c X E R F U 0 t U T 1 A t S l V M S U F c X F B y b 2 N l c 3 N v c i B Q Z X J m b 3 J t Y W 5 j Z S h Q U E 1 f U H J v Y 2 V z c 2 9 y X z M p X F w l I G 9 m I E 1 h e G l t d W 0 g R n J l c X V l b m N 5 L D I 2 M 3 0 m c X V v d D s s J n F 1 b 3 Q 7 U 2 V j d G l v b j E v d G h y Z W U t Y m F 0 a H J v b 2 0 t c G V y Z m 1 v b i 9 B d X R v U m V t b 3 Z l Z E N v b H V t b n M x L n t c X F x c R E V T S 1 R P U C 1 K V U x J Q V x c U H J v Y 2 V z c 2 9 y I F B l c m Z v c m 1 h b m N l K F B Q T V 9 Q c m 9 j Z X N z b 3 J f M i l c X C U g b 2 Y g T W F 4 a W 1 1 b S B G c m V x d W V u Y 3 k s M j Y 0 f S Z x d W 9 0 O y w m c X V v d D t T Z W N 0 a W 9 u M S 9 0 a H J l Z S 1 i Y X R o c m 9 v b S 1 w Z X J m b W 9 u L 0 F 1 d G 9 S Z W 1 v d m V k Q 2 9 s d W 1 u c z E u e 1 x c X F x E R V N L V E 9 Q L U p V T E l B X F x Q c m 9 j Z X N z b 3 I g U G V y Z m 9 y b W F u Y 2 U o U F B N X 1 B y b 2 N l c 3 N v c l 8 x K V x c J S B v Z i B N Y X h p b X V t I E Z y Z X F 1 Z W 5 j e S w y N j V 9 J n F 1 b 3 Q 7 L C Z x d W 9 0 O 1 N l Y 3 R p b 2 4 x L 3 R o c m V l L W J h d G h y b 2 9 t L X B l c m Z t b 2 4 v Q X V 0 b 1 J l b W 9 2 Z W R D b 2 x 1 b W 5 z M S 5 7 X F x c X E R F U 0 t U T 1 A t S l V M S U F c X F B y b 2 N l c 3 N v c i B Q Z X J m b 3 J t Y W 5 j Z S h Q U E 1 f U H J v Y 2 V z c 2 9 y X z A p X F w l I G 9 m I E 1 h e G l t d W 0 g R n J l c X V l b m N 5 L D I 2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V l L W J h d G h y b 2 9 t L X B l c m Z t b 2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W U t Y m F 0 a H J v b 2 0 t c G V y Z m 1 v b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l L W J h d G h y b 2 9 t L X B l c m Z t b 2 4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i e W x v b i 1 i Y X R o c m 9 v b S 1 w Z X J m b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F m Z m E 1 M W M t Y T A 5 N S 0 0 M T A y L W I y M D M t O T l k N T U 0 N D Q 0 M T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h Y n l s b 2 5 f Y m F 0 a H J v b 2 1 f c G V y Z m 1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h U M T Y 6 M z E 6 N D U u M z g 2 N D c w N 1 o i I C 8 + P E V u d H J 5 I F R 5 c G U 9 I k Z p b G x D b 2 x 1 b W 5 U e X B l c y I g V m F s d W U 9 I n N C Z 0 1 E Q X d N R E F 3 T U R B d 0 1 E Q X d N R E F 3 T U R C Z 0 1 E Q X d N R E F 3 T U R B d 0 1 E Q X d N R E F 3 T U R B d 0 1 E Q X d N R E F 3 T U R B d 0 1 E Q X d N R E F 3 T U R B d 0 1 E Q X d N R E F 3 T U R B d 0 1 E Q m d N R E F 3 T U R B d 0 1 E Q X d N R E F 3 W U R B d 0 1 H Q X d N R E F 3 T U R B d 0 1 E Q m d N R E F 3 W U R B d 0 1 E Q X d N R E F 3 W U R B d 0 1 E Q m d N R E F 3 T U d B d 0 1 E Q m d N R E F 3 T U R B d 0 1 E Q X d N R E F 3 T U d B d 0 1 E Q m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l H Q m d Z R 0 J n W U d C Z 0 1 E Q X d N R 0 F 3 W U R B d 1 l E Q m d Z R E J n W U d C Z 1 l E Q X d N R C I g L z 4 8 R W 5 0 c n k g V H l w Z T 0 i R m l s b E N v b H V t b k 5 h b W V z I i B W Y W x 1 Z T 0 i c 1 s m c X V v d D s o U E R I L U N T V i A 0 L j A p I C g m c X V v d D s s J n F 1 b 3 Q 7 X F x c X E R F U 0 t U T 1 A t S l V M S U F c X E d Q V S B F b m d p b m U o c G l k X z k w M D B f b H V p Z F 8 w e D A w M D A w M D A w X z B 4 M D A w M E E 5 O T N f c G h 5 c 1 8 w X 2 V u Z 1 8 4 X 2 V u Z 3 R 5 c G V f V l I p X F x V d G l s a X p h d G l v b i B Q Z X J j Z W 5 0 Y W d l J n F 1 b 3 Q 7 L C Z x d W 9 0 O 1 x c X F x E R V N L V E 9 Q L U p V T E l B X F x H U F U g R W 5 n a W 5 l K H B p Z F 8 5 M D A w X 2 x 1 a W R f M H g w M D A w M D A w M F 8 w e D A w M D B B O T k z X 3 B o e X N f M F 9 l b m d f N 1 9 l b m d 0 e X B l X 1 Z p Z G V v R W 5 j b 2 R l K V x c V X R p b G l 6 Y X R p b 2 4 g U G V y Y 2 V u d G F n Z S Z x d W 9 0 O y w m c X V v d D t c X F x c R E V T S 1 R P U C 1 K V U x J Q V x c R 1 B V I E V u Z 2 l u Z S h w a W R f O T A w M F 9 s d W l k X z B 4 M D A w M D A w M D B f M H g w M D A w Q T k 5 M 1 9 w a H l z X z B f Z W 5 n X z Z f Z W 5 n d H l w Z V 9 T Z W N 1 c m l 0 e S l c X F V 0 a W x p e m F 0 a W 9 u I F B l c m N l b n R h Z 2 U m c X V v d D s s J n F 1 b 3 Q 7 X F x c X E R F U 0 t U T 1 A t S l V M S U F c X E d Q V S B F b m d p b m U o c G l k X z k w M D B f b H V p Z F 8 w e D A w M D A w M D A w X z B 4 M D A w M E E 5 O T N f c G h 5 c 1 8 w X 2 V u Z 1 8 1 X 2 V u Z 3 R 5 c G V f Q 2 9 w e S l c X F V 0 a W x p e m F 0 a W 9 u I F B l c m N l b n R h Z 2 U m c X V v d D s s J n F 1 b 3 Q 7 X F x c X E R F U 0 t U T 1 A t S l V M S U F c X E d Q V S B F b m d p b m U o c G l k X z k w M D B f b H V p Z F 8 w e D A w M D A w M D A w X z B 4 M D A w M E E 5 O T N f c G h 5 c 1 8 w X 2 V u Z 1 8 0 X 2 V u Z 3 R 5 c G V f Q 2 9 w e S l c X F V 0 a W x p e m F 0 a W 9 u I F B l c m N l b n R h Z 2 U m c X V v d D s s J n F 1 b 3 Q 7 X F x c X E R F U 0 t U T 1 A t S l V M S U F c X E d Q V S B F b m d p b m U o c G l k X z k w M D B f b H V p Z F 8 w e D A w M D A w M D A w X z B 4 M D A w M E E 5 O T N f c G h 5 c 1 8 w X 2 V u Z 1 8 z X 2 V u Z 3 R 5 c G V f Q 2 9 w e S l c X F V 0 a W x p e m F 0 a W 9 u I F B l c m N l b n R h Z 2 U m c X V v d D s s J n F 1 b 3 Q 7 X F x c X E R F U 0 t U T 1 A t S l V M S U F c X E d Q V S B F b m d p b m U o c G l k X z k w M D B f b H V p Z F 8 w e D A w M D A w M D A w X z B 4 M D A w M E E 5 O T N f c G h 5 c 1 8 w X 2 V u Z 1 8 y X 2 V u Z 3 R 5 c G V f V m l k Z W 9 E Z W N v Z G U p X F x V d G l s a X p h d G l v b i B Q Z X J j Z W 5 0 Y W d l J n F 1 b 3 Q 7 L C Z x d W 9 0 O 1 x c X F x E R V N L V E 9 Q L U p V T E l B X F x H U F U g R W 5 n a W 5 l K H B p Z F 8 5 M D A w X 2 x 1 a W R f M H g w M D A w M D A w M F 8 w e D A w M D B B O T k z X 3 B o e X N f M F 9 l b m d f M V 9 l b m d 0 e X B l X 0 x l Z 2 F j e U 9 2 Z X J s Y X k p X F x V d G l s a X p h d G l v b i B Q Z X J j Z W 5 0 Y W d l J n F 1 b 3 Q 7 L C Z x d W 9 0 O 1 x c X F x E R V N L V E 9 Q L U p V T E l B X F x H U F U g R W 5 n a W 5 l K H B p Z F 8 5 M D A w X 2 x 1 a W R f M H g w M D A w M D A w M F 8 w e D A w M D B B O T k z X 3 B o e X N f M F 9 l b m d f M F 9 l b m d 0 e X B l X z N E K V x c V X R p b G l 6 Y X R p b 2 4 g U G V y Y 2 V u d G F n Z S Z x d W 9 0 O y w m c X V v d D t c X F x c R E V T S 1 R P U C 1 K V U x J Q V x c R 1 B V I E V u Z 2 l u Z S h w a W R f O D M 2 X 2 x 1 a W R f M H g w M D A w M D A w M F 8 w e D A w M D B B O T k z X 3 B o e X N f M F 9 l b m d f O F 9 l b m d 0 e X B l X 1 Z S K V x c V X R p b G l 6 Y X R p b 2 4 g U G V y Y 2 V u d G F n Z S Z x d W 9 0 O y w m c X V v d D t c X F x c R E V T S 1 R P U C 1 K V U x J Q V x c R 1 B V I E V u Z 2 l u Z S h w a W R f O D M 2 X 2 x 1 a W R f M H g w M D A w M D A w M F 8 w e D A w M D B B O T k z X 3 B o e X N f M F 9 l b m d f N 1 9 l b m d 0 e X B l X 1 Z p Z G V v R W 5 j b 2 R l K V x c V X R p b G l 6 Y X R p b 2 4 g U G V y Y 2 V u d G F n Z S Z x d W 9 0 O y w m c X V v d D t c X F x c R E V T S 1 R P U C 1 K V U x J Q V x c R 1 B V I E V u Z 2 l u Z S h w a W R f O D M 2 X 2 x 1 a W R f M H g w M D A w M D A w M F 8 w e D A w M D B B O T k z X 3 B o e X N f M F 9 l b m d f N l 9 l b m d 0 e X B l X 1 N l Y 3 V y a X R 5 K V x c V X R p b G l 6 Y X R p b 2 4 g U G V y Y 2 V u d G F n Z S Z x d W 9 0 O y w m c X V v d D t c X F x c R E V T S 1 R P U C 1 K V U x J Q V x c R 1 B V I E V u Z 2 l u Z S h w a W R f O D M 2 X 2 x 1 a W R f M H g w M D A w M D A w M F 8 w e D A w M D B B O T k z X 3 B o e X N f M F 9 l b m d f N V 9 l b m d 0 e X B l X 0 N v c H k p X F x V d G l s a X p h d G l v b i B Q Z X J j Z W 5 0 Y W d l J n F 1 b 3 Q 7 L C Z x d W 9 0 O 1 x c X F x E R V N L V E 9 Q L U p V T E l B X F x H U F U g R W 5 n a W 5 l K H B p Z F 8 4 M z Z f b H V p Z F 8 w e D A w M D A w M D A w X z B 4 M D A w M E E 5 O T N f c G h 5 c 1 8 w X 2 V u Z 1 8 0 X 2 V u Z 3 R 5 c G V f Q 2 9 w e S l c X F V 0 a W x p e m F 0 a W 9 u I F B l c m N l b n R h Z 2 U m c X V v d D s s J n F 1 b 3 Q 7 X F x c X E R F U 0 t U T 1 A t S l V M S U F c X E d Q V S B F b m d p b m U o c G l k X z g z N l 9 s d W l k X z B 4 M D A w M D A w M D B f M H g w M D A w Q T k 5 M 1 9 w a H l z X z B f Z W 5 n X z N f Z W 5 n d H l w Z V 9 D b 3 B 5 K V x c V X R p b G l 6 Y X R p b 2 4 g U G V y Y 2 V u d G F n Z S Z x d W 9 0 O y w m c X V v d D t c X F x c R E V T S 1 R P U C 1 K V U x J Q V x c R 1 B V I E V u Z 2 l u Z S h w a W R f O D M 2 X 2 x 1 a W R f M H g w M D A w M D A w M F 8 w e D A w M D B B O T k z X 3 B o e X N f M F 9 l b m d f M l 9 l b m d 0 e X B l X 1 Z p Z G V v R G V j b 2 R l K V x c V X R p b G l 6 Y X R p b 2 4 g U G V y Y 2 V u d G F n Z S Z x d W 9 0 O y w m c X V v d D t c X F x c R E V T S 1 R P U C 1 K V U x J Q V x c R 1 B V I E V u Z 2 l u Z S h w a W R f O D M 2 X 2 x 1 a W R f M H g w M D A w M D A w M F 8 w e D A w M D B B O T k z X 3 B o e X N f M F 9 l b m d f M V 9 l b m d 0 e X B l X 0 x l Z 2 F j e U 9 2 Z X J s Y X k p X F x V d G l s a X p h d G l v b i B Q Z X J j Z W 5 0 Y W d l J n F 1 b 3 Q 7 L C Z x d W 9 0 O 1 x c X F x E R V N L V E 9 Q L U p V T E l B X F x H U F U g R W 5 n a W 5 l K H B p Z F 8 4 M z Z f b H V p Z F 8 w e D A w M D A w M D A w X z B 4 M D A w M E E 5 O T N f c G h 5 c 1 8 w X 2 V u Z 1 8 w X 2 V u Z 3 R 5 c G V f M 0 Q p X F x V d G l s a X p h d G l v b i B Q Z X J j Z W 5 0 Y W d l J n F 1 b 3 Q 7 L C Z x d W 9 0 O 1 x c X F x E R V N L V E 9 Q L U p V T E l B X F x H U F U g R W 5 n a W 5 l K H B p Z F 8 3 O D c y X 2 x 1 a W R f M H g w M D A w M D A w M F 8 w e D A w M D B B O T k z X 3 B o e X N f M F 9 l b m d f O F 9 l b m d 0 e X B l X 1 Z S K V x c V X R p b G l 6 Y X R p b 2 4 g U G V y Y 2 V u d G F n Z S Z x d W 9 0 O y w m c X V v d D t c X F x c R E V T S 1 R P U C 1 K V U x J Q V x c R 1 B V I E V u Z 2 l u Z S h w a W R f N z g 3 M l 9 s d W l k X z B 4 M D A w M D A w M D B f M H g w M D A w Q T k 5 M 1 9 w a H l z X z B f Z W 5 n X z d f Z W 5 n d H l w Z V 9 W a W R l b 0 V u Y 2 9 k Z S l c X F V 0 a W x p e m F 0 a W 9 u I F B l c m N l b n R h Z 2 U m c X V v d D s s J n F 1 b 3 Q 7 X F x c X E R F U 0 t U T 1 A t S l V M S U F c X E d Q V S B F b m d p b m U o c G l k X z c 4 N z J f b H V p Z F 8 w e D A w M D A w M D A w X z B 4 M D A w M E E 5 O T N f c G h 5 c 1 8 w X 2 V u Z 1 8 2 X 2 V u Z 3 R 5 c G V f U 2 V j d X J p d H k p X F x V d G l s a X p h d G l v b i B Q Z X J j Z W 5 0 Y W d l J n F 1 b 3 Q 7 L C Z x d W 9 0 O 1 x c X F x E R V N L V E 9 Q L U p V T E l B X F x H U F U g R W 5 n a W 5 l K H B p Z F 8 3 O D c y X 2 x 1 a W R f M H g w M D A w M D A w M F 8 w e D A w M D B B O T k z X 3 B o e X N f M F 9 l b m d f N V 9 l b m d 0 e X B l X 0 N v c H k p X F x V d G l s a X p h d G l v b i B Q Z X J j Z W 5 0 Y W d l J n F 1 b 3 Q 7 L C Z x d W 9 0 O 1 x c X F x E R V N L V E 9 Q L U p V T E l B X F x H U F U g R W 5 n a W 5 l K H B p Z F 8 3 O D c y X 2 x 1 a W R f M H g w M D A w M D A w M F 8 w e D A w M D B B O T k z X 3 B o e X N f M F 9 l b m d f N F 9 l b m d 0 e X B l X 0 N v c H k p X F x V d G l s a X p h d G l v b i B Q Z X J j Z W 5 0 Y W d l J n F 1 b 3 Q 7 L C Z x d W 9 0 O 1 x c X F x E R V N L V E 9 Q L U p V T E l B X F x H U F U g R W 5 n a W 5 l K H B p Z F 8 3 O D c y X 2 x 1 a W R f M H g w M D A w M D A w M F 8 w e D A w M D B B O T k z X 3 B o e X N f M F 9 l b m d f M 1 9 l b m d 0 e X B l X 0 N v c H k p X F x V d G l s a X p h d G l v b i B Q Z X J j Z W 5 0 Y W d l J n F 1 b 3 Q 7 L C Z x d W 9 0 O 1 x c X F x E R V N L V E 9 Q L U p V T E l B X F x H U F U g R W 5 n a W 5 l K H B p Z F 8 3 O D c y X 2 x 1 a W R f M H g w M D A w M D A w M F 8 w e D A w M D B B O T k z X 3 B o e X N f M F 9 l b m d f M l 9 l b m d 0 e X B l X 1 Z p Z G V v R G V j b 2 R l K V x c V X R p b G l 6 Y X R p b 2 4 g U G V y Y 2 V u d G F n Z S Z x d W 9 0 O y w m c X V v d D t c X F x c R E V T S 1 R P U C 1 K V U x J Q V x c R 1 B V I E V u Z 2 l u Z S h w a W R f N z g 3 M l 9 s d W l k X z B 4 M D A w M D A w M D B f M H g w M D A w Q T k 5 M 1 9 w a H l z X z B f Z W 5 n X z F f Z W 5 n d H l w Z V 9 M Z W d h Y 3 l P d m V y b G F 5 K V x c V X R p b G l 6 Y X R p b 2 4 g U G V y Y 2 V u d G F n Z S Z x d W 9 0 O y w m c X V v d D t c X F x c R E V T S 1 R P U C 1 K V U x J Q V x c R 1 B V I E V u Z 2 l u Z S h w a W R f N z g 3 M l 9 s d W l k X z B 4 M D A w M D A w M D B f M H g w M D A w Q T k 5 M 1 9 w a H l z X z B f Z W 5 n X z B f Z W 5 n d H l w Z V 8 z R C l c X F V 0 a W x p e m F 0 a W 9 u I F B l c m N l b n R h Z 2 U m c X V v d D s s J n F 1 b 3 Q 7 X F x c X E R F U 0 t U T 1 A t S l V M S U F c X E d Q V S B F b m d p b m U o c G l k X z c 4 N j B f b H V p Z F 8 w e D A w M D A w M D A w X z B 4 M D A w M E N E O D d f c G h 5 c 1 8 w X 2 V u Z 1 8 0 X 2 V u Z 3 R 5 c G V f M 0 Q p X F x V d G l s a X p h d G l v b i B Q Z X J j Z W 5 0 Y W d l J n F 1 b 3 Q 7 L C Z x d W 9 0 O 1 x c X F x E R V N L V E 9 Q L U p V T E l B X F x H U F U g R W 5 n a W 5 l K H B p Z F 8 3 O D Y w X 2 x 1 a W R f M H g w M D A w M D A w M F 8 w e D A w M D B D R D g 3 X 3 B o e X N f M F 9 l b m d f M 1 9 l b m d 0 e X B l X z N E K V x c V X R p b G l 6 Y X R p b 2 4 g U G V y Y 2 V u d G F n Z S Z x d W 9 0 O y w m c X V v d D t c X F x c R E V T S 1 R P U C 1 K V U x J Q V x c R 1 B V I E V u Z 2 l u Z S h w a W R f N z g 2 M F 9 s d W l k X z B 4 M D A w M D A w M D B f M H g w M D A w Q 0 Q 4 N 1 9 w a H l z X z B f Z W 5 n X z J f Z W 5 n d H l w Z V 8 z R C l c X F V 0 a W x p e m F 0 a W 9 u I F B l c m N l b n R h Z 2 U m c X V v d D s s J n F 1 b 3 Q 7 X F x c X E R F U 0 t U T 1 A t S l V M S U F c X E d Q V S B F b m d p b m U o c G l k X z c 4 N j B f b H V p Z F 8 w e D A w M D A w M D A w X z B 4 M D A w M E N E O D d f c G h 5 c 1 8 w X 2 V u Z 1 8 x X 2 V u Z 3 R 5 c G V f M 0 Q p X F x V d G l s a X p h d G l v b i B Q Z X J j Z W 5 0 Y W d l J n F 1 b 3 Q 7 L C Z x d W 9 0 O 1 x c X F x E R V N L V E 9 Q L U p V T E l B X F x H U F U g R W 5 n a W 5 l K H B p Z F 8 3 O D Y w X 2 x 1 a W R f M H g w M D A w M D A w M F 8 w e D A w M D B D R D g 3 X 3 B o e X N f M F 9 l b m d f M F 9 l b m d 0 e X B l X z N E K V x c V X R p b G l 6 Y X R p b 2 4 g U G V y Y 2 V u d G F n Z S Z x d W 9 0 O y w m c X V v d D t c X F x c R E V T S 1 R P U C 1 K V U x J Q V x c R 1 B V I E V u Z 2 l u Z S h w a W R f N z g 2 M F 9 s d W l k X z B 4 M D A w M D A w M D B f M H g w M D A w Q T k 5 M 1 9 w a H l z X z B f Z W 5 n X z h f Z W 5 n d H l w Z V 9 W U i l c X F V 0 a W x p e m F 0 a W 9 u I F B l c m N l b n R h Z 2 U m c X V v d D s s J n F 1 b 3 Q 7 X F x c X E R F U 0 t U T 1 A t S l V M S U F c X E d Q V S B F b m d p b m U o c G l k X z c 4 N j B f b H V p Z F 8 w e D A w M D A w M D A w X z B 4 M D A w M E E 5 O T N f c G h 5 c 1 8 w X 2 V u Z 1 8 3 X 2 V u Z 3 R 5 c G V f V m l k Z W 9 F b m N v Z G U p X F x V d G l s a X p h d G l v b i B Q Z X J j Z W 5 0 Y W d l J n F 1 b 3 Q 7 L C Z x d W 9 0 O 1 x c X F x E R V N L V E 9 Q L U p V T E l B X F x H U F U g R W 5 n a W 5 l K H B p Z F 8 3 O D Y w X 2 x 1 a W R f M H g w M D A w M D A w M F 8 w e D A w M D B B O T k z X 3 B o e X N f M F 9 l b m d f N l 9 l b m d 0 e X B l X 1 N l Y 3 V y a X R 5 K V x c V X R p b G l 6 Y X R p b 2 4 g U G V y Y 2 V u d G F n Z S Z x d W 9 0 O y w m c X V v d D t c X F x c R E V T S 1 R P U C 1 K V U x J Q V x c R 1 B V I E V u Z 2 l u Z S h w a W R f N z g 2 M F 9 s d W l k X z B 4 M D A w M D A w M D B f M H g w M D A w Q T k 5 M 1 9 w a H l z X z B f Z W 5 n X z V f Z W 5 n d H l w Z V 9 D b 3 B 5 K V x c V X R p b G l 6 Y X R p b 2 4 g U G V y Y 2 V u d G F n Z S Z x d W 9 0 O y w m c X V v d D t c X F x c R E V T S 1 R P U C 1 K V U x J Q V x c R 1 B V I E V u Z 2 l u Z S h w a W R f N z g 2 M F 9 s d W l k X z B 4 M D A w M D A w M D B f M H g w M D A w Q T k 5 M 1 9 w a H l z X z B f Z W 5 n X z R f Z W 5 n d H l w Z V 9 D b 3 B 5 K V x c V X R p b G l 6 Y X R p b 2 4 g U G V y Y 2 V u d G F n Z S Z x d W 9 0 O y w m c X V v d D t c X F x c R E V T S 1 R P U C 1 K V U x J Q V x c R 1 B V I E V u Z 2 l u Z S h w a W R f N z g 2 M F 9 s d W l k X z B 4 M D A w M D A w M D B f M H g w M D A w Q T k 5 M 1 9 w a H l z X z B f Z W 5 n X z N f Z W 5 n d H l w Z V 9 D b 3 B 5 K V x c V X R p b G l 6 Y X R p b 2 4 g U G V y Y 2 V u d G F n Z S Z x d W 9 0 O y w m c X V v d D t c X F x c R E V T S 1 R P U C 1 K V U x J Q V x c R 1 B V I E V u Z 2 l u Z S h w a W R f N z g 2 M F 9 s d W l k X z B 4 M D A w M D A w M D B f M H g w M D A w Q T k 5 M 1 9 w a H l z X z B f Z W 5 n X z J f Z W 5 n d H l w Z V 9 W a W R l b 0 R l Y 2 9 k Z S l c X F V 0 a W x p e m F 0 a W 9 u I F B l c m N l b n R h Z 2 U m c X V v d D s s J n F 1 b 3 Q 7 X F x c X E R F U 0 t U T 1 A t S l V M S U F c X E d Q V S B F b m d p b m U o c G l k X z c 4 N j B f b H V p Z F 8 w e D A w M D A w M D A w X z B 4 M D A w M E E 5 O T N f c G h 5 c 1 8 w X 2 V u Z 1 8 x X 2 V u Z 3 R 5 c G V f T G V n Y W N 5 T 3 Z l c m x h e S l c X F V 0 a W x p e m F 0 a W 9 u I F B l c m N l b n R h Z 2 U m c X V v d D s s J n F 1 b 3 Q 7 X F x c X E R F U 0 t U T 1 A t S l V M S U F c X E d Q V S B F b m d p b m U o c G l k X z c 4 N j B f b H V p Z F 8 w e D A w M D A w M D A w X z B 4 M D A w M E E 5 O T N f c G h 5 c 1 8 w X 2 V u Z 1 8 w X 2 V u Z 3 R 5 c G V f M 0 Q p X F x V d G l s a X p h d G l v b i B Q Z X J j Z W 5 0 Y W d l J n F 1 b 3 Q 7 L C Z x d W 9 0 O 1 x c X F x E R V N L V E 9 Q L U p V T E l B X F x H U F U g R W 5 n a W 5 l K H B p Z F 8 3 N D g 0 X 2 x 1 a W R f M H g w M D A w M D A w M F 8 w e D A w M D B B O T k z X 3 B o e X N f M F 9 l b m d f O F 9 l b m d 0 e X B l X 1 Z S K V x c V X R p b G l 6 Y X R p b 2 4 g U G V y Y 2 V u d G F n Z S Z x d W 9 0 O y w m c X V v d D t c X F x c R E V T S 1 R P U C 1 K V U x J Q V x c R 1 B V I E V u Z 2 l u Z S h w a W R f N z Q 4 N F 9 s d W l k X z B 4 M D A w M D A w M D B f M H g w M D A w Q T k 5 M 1 9 w a H l z X z B f Z W 5 n X z d f Z W 5 n d H l w Z V 9 W a W R l b 0 V u Y 2 9 k Z S l c X F V 0 a W x p e m F 0 a W 9 u I F B l c m N l b n R h Z 2 U m c X V v d D s s J n F 1 b 3 Q 7 X F x c X E R F U 0 t U T 1 A t S l V M S U F c X E d Q V S B F b m d p b m U o c G l k X z c 0 O D R f b H V p Z F 8 w e D A w M D A w M D A w X z B 4 M D A w M E E 5 O T N f c G h 5 c 1 8 w X 2 V u Z 1 8 2 X 2 V u Z 3 R 5 c G V f U 2 V j d X J p d H k p X F x V d G l s a X p h d G l v b i B Q Z X J j Z W 5 0 Y W d l J n F 1 b 3 Q 7 L C Z x d W 9 0 O 1 x c X F x E R V N L V E 9 Q L U p V T E l B X F x H U F U g R W 5 n a W 5 l K H B p Z F 8 3 N D g 0 X 2 x 1 a W R f M H g w M D A w M D A w M F 8 w e D A w M D B B O T k z X 3 B o e X N f M F 9 l b m d f N V 9 l b m d 0 e X B l X 0 N v c H k p X F x V d G l s a X p h d G l v b i B Q Z X J j Z W 5 0 Y W d l J n F 1 b 3 Q 7 L C Z x d W 9 0 O 1 x c X F x E R V N L V E 9 Q L U p V T E l B X F x H U F U g R W 5 n a W 5 l K H B p Z F 8 3 N D g 0 X 2 x 1 a W R f M H g w M D A w M D A w M F 8 w e D A w M D B B O T k z X 3 B o e X N f M F 9 l b m d f N F 9 l b m d 0 e X B l X 0 N v c H k p X F x V d G l s a X p h d G l v b i B Q Z X J j Z W 5 0 Y W d l J n F 1 b 3 Q 7 L C Z x d W 9 0 O 1 x c X F x E R V N L V E 9 Q L U p V T E l B X F x H U F U g R W 5 n a W 5 l K H B p Z F 8 3 N D g 0 X 2 x 1 a W R f M H g w M D A w M D A w M F 8 w e D A w M D B B O T k z X 3 B o e X N f M F 9 l b m d f M 1 9 l b m d 0 e X B l X 0 N v c H k p X F x V d G l s a X p h d G l v b i B Q Z X J j Z W 5 0 Y W d l J n F 1 b 3 Q 7 L C Z x d W 9 0 O 1 x c X F x E R V N L V E 9 Q L U p V T E l B X F x H U F U g R W 5 n a W 5 l K H B p Z F 8 3 N D g 0 X 2 x 1 a W R f M H g w M D A w M D A w M F 8 w e D A w M D B B O T k z X 3 B o e X N f M F 9 l b m d f M l 9 l b m d 0 e X B l X 1 Z p Z G V v R G V j b 2 R l K V x c V X R p b G l 6 Y X R p b 2 4 g U G V y Y 2 V u d G F n Z S Z x d W 9 0 O y w m c X V v d D t c X F x c R E V T S 1 R P U C 1 K V U x J Q V x c R 1 B V I E V u Z 2 l u Z S h w a W R f N z Q 4 N F 9 s d W l k X z B 4 M D A w M D A w M D B f M H g w M D A w Q T k 5 M 1 9 w a H l z X z B f Z W 5 n X z F f Z W 5 n d H l w Z V 9 M Z W d h Y 3 l P d m V y b G F 5 K V x c V X R p b G l 6 Y X R p b 2 4 g U G V y Y 2 V u d G F n Z S Z x d W 9 0 O y w m c X V v d D t c X F x c R E V T S 1 R P U C 1 K V U x J Q V x c R 1 B V I E V u Z 2 l u Z S h w a W R f N z Q 4 N F 9 s d W l k X z B 4 M D A w M D A w M D B f M H g w M D A w Q T k 5 M 1 9 w a H l z X z B f Z W 5 n X z B f Z W 5 n d H l w Z V 8 z R C l c X F V 0 a W x p e m F 0 a W 9 u I F B l c m N l b n R h Z 2 U m c X V v d D s s J n F 1 b 3 Q 7 X F x c X E R F U 0 t U T 1 A t S l V M S U F c X E d Q V S B F b m d p b m U o c G l k X z U 0 O T Z f b H V p Z F 8 w e D A w M D A w M D A w X z B 4 M D A w M E N E O D d f c G h 5 c 1 8 w X 2 V u Z 1 8 0 X 2 V u Z 3 R 5 c G V f M 0 Q p X F x V d G l s a X p h d G l v b i B Q Z X J j Z W 5 0 Y W d l J n F 1 b 3 Q 7 L C Z x d W 9 0 O 1 x c X F x E R V N L V E 9 Q L U p V T E l B X F x H U F U g R W 5 n a W 5 l K H B p Z F 8 1 N D k 2 X 2 x 1 a W R f M H g w M D A w M D A w M F 8 w e D A w M D B D R D g 3 X 3 B o e X N f M F 9 l b m d f M 1 9 l b m d 0 e X B l X z N E K V x c V X R p b G l 6 Y X R p b 2 4 g U G V y Y 2 V u d G F n Z S Z x d W 9 0 O y w m c X V v d D t c X F x c R E V T S 1 R P U C 1 K V U x J Q V x c R 1 B V I E V u Z 2 l u Z S h w a W R f N T Q 5 N l 9 s d W l k X z B 4 M D A w M D A w M D B f M H g w M D A w Q 0 Q 4 N 1 9 w a H l z X z B f Z W 5 n X z J f Z W 5 n d H l w Z V 8 z R C l c X F V 0 a W x p e m F 0 a W 9 u I F B l c m N l b n R h Z 2 U m c X V v d D s s J n F 1 b 3 Q 7 X F x c X E R F U 0 t U T 1 A t S l V M S U F c X E d Q V S B F b m d p b m U o c G l k X z U 0 O T Z f b H V p Z F 8 w e D A w M D A w M D A w X z B 4 M D A w M E N E O D d f c G h 5 c 1 8 w X 2 V u Z 1 8 x X 2 V u Z 3 R 5 c G V f M 0 Q p X F x V d G l s a X p h d G l v b i B Q Z X J j Z W 5 0 Y W d l J n F 1 b 3 Q 7 L C Z x d W 9 0 O 1 x c X F x E R V N L V E 9 Q L U p V T E l B X F x H U F U g R W 5 n a W 5 l K H B p Z F 8 1 N D k 2 X 2 x 1 a W R f M H g w M D A w M D A w M F 8 w e D A w M D B D R D g 3 X 3 B o e X N f M F 9 l b m d f M F 9 l b m d 0 e X B l X z N E K V x c V X R p b G l 6 Y X R p b 2 4 g U G V y Y 2 V u d G F n Z S Z x d W 9 0 O y w m c X V v d D t c X F x c R E V T S 1 R P U C 1 K V U x J Q V x c R 1 B V I E V u Z 2 l u Z S h w a W R f N F 9 s d W l k X z B 4 M D A w M D A w M D B f M H g w M D A w Q 0 Q 4 N 1 9 w a H l z X z B f Z W 5 n X z R f Z W 5 n d H l w Z V 8 z R C l c X F V 0 a W x p e m F 0 a W 9 u I F B l c m N l b n R h Z 2 U m c X V v d D s s J n F 1 b 3 Q 7 X F x c X E R F U 0 t U T 1 A t S l V M S U F c X E d Q V S B F b m d p b m U o c G l k X z R f b H V p Z F 8 w e D A w M D A w M D A w X z B 4 M D A w M E N E O D d f c G h 5 c 1 8 w X 2 V u Z 1 8 z X 2 V u Z 3 R 5 c G V f M 0 Q p X F x V d G l s a X p h d G l v b i B Q Z X J j Z W 5 0 Y W d l J n F 1 b 3 Q 7 L C Z x d W 9 0 O 1 x c X F x E R V N L V E 9 Q L U p V T E l B X F x H U F U g R W 5 n a W 5 l K H B p Z F 8 0 X 2 x 1 a W R f M H g w M D A w M D A w M F 8 w e D A w M D B D R D g 3 X 3 B o e X N f M F 9 l b m d f M l 9 l b m d 0 e X B l X z N E K V x c V X R p b G l 6 Y X R p b 2 4 g U G V y Y 2 V u d G F n Z S Z x d W 9 0 O y w m c X V v d D t c X F x c R E V T S 1 R P U C 1 K V U x J Q V x c R 1 B V I E V u Z 2 l u Z S h w a W R f N F 9 s d W l k X z B 4 M D A w M D A w M D B f M H g w M D A w Q 0 Q 4 N 1 9 w a H l z X z B f Z W 5 n X z F f Z W 5 n d H l w Z V 8 z R C l c X F V 0 a W x p e m F 0 a W 9 u I F B l c m N l b n R h Z 2 U m c X V v d D s s J n F 1 b 3 Q 7 X F x c X E R F U 0 t U T 1 A t S l V M S U F c X E d Q V S B F b m d p b m U o c G l k X z R f b H V p Z F 8 w e D A w M D A w M D A w X z B 4 M D A w M E N E O D d f c G h 5 c 1 8 w X 2 V u Z 1 8 w X 2 V u Z 3 R 5 c G V f M 0 Q p X F x V d G l s a X p h d G l v b i B Q Z X J j Z W 5 0 Y W d l J n F 1 b 3 Q 7 L C Z x d W 9 0 O 1 x c X F x E R V N L V E 9 Q L U p V T E l B X F x H U F U g R W 5 n a W 5 l K H B p Z F 8 0 X 2 x 1 a W R f M H g w M D A w M D A w M F 8 w e D A w M D B B O T k z X 3 B o e X N f M F 9 l b m d f O F 9 l b m d 0 e X B l X 1 Z S K V x c V X R p b G l 6 Y X R p b 2 4 g U G V y Y 2 V u d G F n Z S Z x d W 9 0 O y w m c X V v d D t c X F x c R E V T S 1 R P U C 1 K V U x J Q V x c R 1 B V I E V u Z 2 l u Z S h w a W R f N F 9 s d W l k X z B 4 M D A w M D A w M D B f M H g w M D A w Q T k 5 M 1 9 w a H l z X z B f Z W 5 n X z d f Z W 5 n d H l w Z V 9 W a W R l b 0 V u Y 2 9 k Z S l c X F V 0 a W x p e m F 0 a W 9 u I F B l c m N l b n R h Z 2 U m c X V v d D s s J n F 1 b 3 Q 7 X F x c X E R F U 0 t U T 1 A t S l V M S U F c X E d Q V S B F b m d p b m U o c G l k X z R f b H V p Z F 8 w e D A w M D A w M D A w X z B 4 M D A w M E E 5 O T N f c G h 5 c 1 8 w X 2 V u Z 1 8 2 X 2 V u Z 3 R 5 c G V f U 2 V j d X J p d H k p X F x V d G l s a X p h d G l v b i B Q Z X J j Z W 5 0 Y W d l J n F 1 b 3 Q 7 L C Z x d W 9 0 O 1 x c X F x E R V N L V E 9 Q L U p V T E l B X F x H U F U g R W 5 n a W 5 l K H B p Z F 8 0 X 2 x 1 a W R f M H g w M D A w M D A w M F 8 w e D A w M D B B O T k z X 3 B o e X N f M F 9 l b m d f N V 9 l b m d 0 e X B l X 0 N v c H k p X F x V d G l s a X p h d G l v b i B Q Z X J j Z W 5 0 Y W d l J n F 1 b 3 Q 7 L C Z x d W 9 0 O 1 x c X F x E R V N L V E 9 Q L U p V T E l B X F x H U F U g R W 5 n a W 5 l K H B p Z F 8 0 X 2 x 1 a W R f M H g w M D A w M D A w M F 8 w e D A w M D B B O T k z X 3 B o e X N f M F 9 l b m d f N F 9 l b m d 0 e X B l X 0 N v c H k p X F x V d G l s a X p h d G l v b i B Q Z X J j Z W 5 0 Y W d l J n F 1 b 3 Q 7 L C Z x d W 9 0 O 1 x c X F x E R V N L V E 9 Q L U p V T E l B X F x H U F U g R W 5 n a W 5 l K H B p Z F 8 0 X 2 x 1 a W R f M H g w M D A w M D A w M F 8 w e D A w M D B B O T k z X 3 B o e X N f M F 9 l b m d f M 1 9 l b m d 0 e X B l X 0 N v c H k p X F x V d G l s a X p h d G l v b i B Q Z X J j Z W 5 0 Y W d l J n F 1 b 3 Q 7 L C Z x d W 9 0 O 1 x c X F x E R V N L V E 9 Q L U p V T E l B X F x H U F U g R W 5 n a W 5 l K H B p Z F 8 0 X 2 x 1 a W R f M H g w M D A w M D A w M F 8 w e D A w M D B B O T k z X 3 B o e X N f M F 9 l b m d f M l 9 l b m d 0 e X B l X 1 Z p Z G V v R G V j b 2 R l K V x c V X R p b G l 6 Y X R p b 2 4 g U G V y Y 2 V u d G F n Z S Z x d W 9 0 O y w m c X V v d D t c X F x c R E V T S 1 R P U C 1 K V U x J Q V x c R 1 B V I E V u Z 2 l u Z S h w a W R f N F 9 s d W l k X z B 4 M D A w M D A w M D B f M H g w M D A w Q T k 5 M 1 9 w a H l z X z B f Z W 5 n X z F f Z W 5 n d H l w Z V 9 M Z W d h Y 3 l P d m V y b G F 5 K V x c V X R p b G l 6 Y X R p b 2 4 g U G V y Y 2 V u d G F n Z S Z x d W 9 0 O y w m c X V v d D t c X F x c R E V T S 1 R P U C 1 K V U x J Q V x c R 1 B V I E V u Z 2 l u Z S h w a W R f N F 9 s d W l k X z B 4 M D A w M D A w M D B f M H g w M D A w Q T k 5 M 1 9 w a H l z X z B f Z W 5 n X z B f Z W 5 n d H l w Z V 8 z R C l c X F V 0 a W x p e m F 0 a W 9 u I F B l c m N l b n R h Z 2 U m c X V v d D s s J n F 1 b 3 Q 7 X F x c X E R F U 0 t U T 1 A t S l V M S U F c X E d Q V S B F b m d p b m U o c G l k X z Q 5 M D R f b H V p Z F 8 w e D A w M D A w M D A w X z B 4 M D A w M E N E O D d f c G h 5 c 1 8 w X 2 V u Z 1 8 0 X 2 V u Z 3 R 5 c G V f M 0 Q p X F x V d G l s a X p h d G l v b i B Q Z X J j Z W 5 0 Y W d l J n F 1 b 3 Q 7 L C Z x d W 9 0 O 1 x c X F x E R V N L V E 9 Q L U p V T E l B X F x H U F U g R W 5 n a W 5 l K H B p Z F 8 0 O T A 0 X 2 x 1 a W R f M H g w M D A w M D A w M F 8 w e D A w M D B D R D g 3 X 3 B o e X N f M F 9 l b m d f M 1 9 l b m d 0 e X B l X z N E K V x c V X R p b G l 6 Y X R p b 2 4 g U G V y Y 2 V u d G F n Z S Z x d W 9 0 O y w m c X V v d D t c X F x c R E V T S 1 R P U C 1 K V U x J Q V x c R 1 B V I E V u Z 2 l u Z S h w a W R f N D k w N F 9 s d W l k X z B 4 M D A w M D A w M D B f M H g w M D A w Q 0 Q 4 N 1 9 w a H l z X z B f Z W 5 n X z J f Z W 5 n d H l w Z V 8 z R C l c X F V 0 a W x p e m F 0 a W 9 u I F B l c m N l b n R h Z 2 U m c X V v d D s s J n F 1 b 3 Q 7 X F x c X E R F U 0 t U T 1 A t S l V M S U F c X E d Q V S B F b m d p b m U o c G l k X z Q 5 M D R f b H V p Z F 8 w e D A w M D A w M D A w X z B 4 M D A w M E N E O D d f c G h 5 c 1 8 w X 2 V u Z 1 8 x X 2 V u Z 3 R 5 c G V f M 0 Q p X F x V d G l s a X p h d G l v b i B Q Z X J j Z W 5 0 Y W d l J n F 1 b 3 Q 7 L C Z x d W 9 0 O 1 x c X F x E R V N L V E 9 Q L U p V T E l B X F x H U F U g R W 5 n a W 5 l K H B p Z F 8 0 O T A 0 X 2 x 1 a W R f M H g w M D A w M D A w M F 8 w e D A w M D B D R D g 3 X 3 B o e X N f M F 9 l b m d f M F 9 l b m d 0 e X B l X z N E K V x c V X R p b G l 6 Y X R p b 2 4 g U G V y Y 2 V u d G F n Z S Z x d W 9 0 O y w m c X V v d D t c X F x c R E V T S 1 R P U C 1 K V U x J Q V x c R 1 B V I E V u Z 2 l u Z S h w a W R f N D k w N F 9 s d W l k X z B 4 M D A w M D A w M D B f M H g w M D A w Q T k 5 M 1 9 w a H l z X z B f Z W 5 n X z h f Z W 5 n d H l w Z V 9 W U i l c X F V 0 a W x p e m F 0 a W 9 u I F B l c m N l b n R h Z 2 U m c X V v d D s s J n F 1 b 3 Q 7 X F x c X E R F U 0 t U T 1 A t S l V M S U F c X E d Q V S B F b m d p b m U o c G l k X z Q 5 M D R f b H V p Z F 8 w e D A w M D A w M D A w X z B 4 M D A w M E E 5 O T N f c G h 5 c 1 8 w X 2 V u Z 1 8 3 X 2 V u Z 3 R 5 c G V f V m l k Z W 9 F b m N v Z G U p X F x V d G l s a X p h d G l v b i B Q Z X J j Z W 5 0 Y W d l J n F 1 b 3 Q 7 L C Z x d W 9 0 O 1 x c X F x E R V N L V E 9 Q L U p V T E l B X F x H U F U g R W 5 n a W 5 l K H B p Z F 8 0 O T A 0 X 2 x 1 a W R f M H g w M D A w M D A w M F 8 w e D A w M D B B O T k z X 3 B o e X N f M F 9 l b m d f N l 9 l b m d 0 e X B l X 1 N l Y 3 V y a X R 5 K V x c V X R p b G l 6 Y X R p b 2 4 g U G V y Y 2 V u d G F n Z S Z x d W 9 0 O y w m c X V v d D t c X F x c R E V T S 1 R P U C 1 K V U x J Q V x c R 1 B V I E V u Z 2 l u Z S h w a W R f N D k w N F 9 s d W l k X z B 4 M D A w M D A w M D B f M H g w M D A w Q T k 5 M 1 9 w a H l z X z B f Z W 5 n X z V f Z W 5 n d H l w Z V 9 D b 3 B 5 K V x c V X R p b G l 6 Y X R p b 2 4 g U G V y Y 2 V u d G F n Z S Z x d W 9 0 O y w m c X V v d D t c X F x c R E V T S 1 R P U C 1 K V U x J Q V x c R 1 B V I E V u Z 2 l u Z S h w a W R f N D k w N F 9 s d W l k X z B 4 M D A w M D A w M D B f M H g w M D A w Q T k 5 M 1 9 w a H l z X z B f Z W 5 n X z R f Z W 5 n d H l w Z V 9 D b 3 B 5 K V x c V X R p b G l 6 Y X R p b 2 4 g U G V y Y 2 V u d G F n Z S Z x d W 9 0 O y w m c X V v d D t c X F x c R E V T S 1 R P U C 1 K V U x J Q V x c R 1 B V I E V u Z 2 l u Z S h w a W R f N D k w N F 9 s d W l k X z B 4 M D A w M D A w M D B f M H g w M D A w Q T k 5 M 1 9 w a H l z X z B f Z W 5 n X z N f Z W 5 n d H l w Z V 9 D b 3 B 5 K V x c V X R p b G l 6 Y X R p b 2 4 g U G V y Y 2 V u d G F n Z S Z x d W 9 0 O y w m c X V v d D t c X F x c R E V T S 1 R P U C 1 K V U x J Q V x c R 1 B V I E V u Z 2 l u Z S h w a W R f N D k w N F 9 s d W l k X z B 4 M D A w M D A w M D B f M H g w M D A w Q T k 5 M 1 9 w a H l z X z B f Z W 5 n X z J f Z W 5 n d H l w Z V 9 W a W R l b 0 R l Y 2 9 k Z S l c X F V 0 a W x p e m F 0 a W 9 u I F B l c m N l b n R h Z 2 U m c X V v d D s s J n F 1 b 3 Q 7 X F x c X E R F U 0 t U T 1 A t S l V M S U F c X E d Q V S B F b m d p b m U o c G l k X z Q 5 M D R f b H V p Z F 8 w e D A w M D A w M D A w X z B 4 M D A w M E E 5 O T N f c G h 5 c 1 8 w X 2 V u Z 1 8 x X 2 V u Z 3 R 5 c G V f T G V n Y W N 5 T 3 Z l c m x h e S l c X F V 0 a W x p e m F 0 a W 9 u I F B l c m N l b n R h Z 2 U m c X V v d D s s J n F 1 b 3 Q 7 X F x c X E R F U 0 t U T 1 A t S l V M S U F c X E d Q V S B F b m d p b m U o c G l k X z Q 5 M D R f b H V p Z F 8 w e D A w M D A w M D A w X z B 4 M D A w M E E 5 O T N f c G h 5 c 1 8 w X 2 V u Z 1 8 w X 2 V u Z 3 R 5 c G V f M 0 Q p X F x V d G l s a X p h d G l v b i B Q Z X J j Z W 5 0 Y W d l J n F 1 b 3 Q 7 L C Z x d W 9 0 O 1 x c X F x E R V N L V E 9 Q L U p V T E l B X F x H U F U g R W 5 n a W 5 l K H B p Z F 8 x O T Q w O F 9 s d W l k X z B 4 M D A w M D A w M D B f M H g w M D A w Q 0 Q 4 N 1 9 w a H l z X z B f Z W 5 n X z R f Z W 5 n d H l w Z V 8 z R C l c X F V 0 a W x p e m F 0 a W 9 u I F B l c m N l b n R h Z 2 U m c X V v d D s s J n F 1 b 3 Q 7 X F x c X E R F U 0 t U T 1 A t S l V M S U F c X E d Q V S B F b m d p b m U o c G l k X z E 5 N D A 4 X 2 x 1 a W R f M H g w M D A w M D A w M F 8 w e D A w M D B D R D g 3 X 3 B o e X N f M F 9 l b m d f M 1 9 l b m d 0 e X B l X z N E K V x c V X R p b G l 6 Y X R p b 2 4 g U G V y Y 2 V u d G F n Z S Z x d W 9 0 O y w m c X V v d D t c X F x c R E V T S 1 R P U C 1 K V U x J Q V x c R 1 B V I E V u Z 2 l u Z S h w a W R f M T k 0 M D h f b H V p Z F 8 w e D A w M D A w M D A w X z B 4 M D A w M E N E O D d f c G h 5 c 1 8 w X 2 V u Z 1 8 y X 2 V u Z 3 R 5 c G V f M 0 Q p X F x V d G l s a X p h d G l v b i B Q Z X J j Z W 5 0 Y W d l J n F 1 b 3 Q 7 L C Z x d W 9 0 O 1 x c X F x E R V N L V E 9 Q L U p V T E l B X F x H U F U g R W 5 n a W 5 l K H B p Z F 8 x O T Q w O F 9 s d W l k X z B 4 M D A w M D A w M D B f M H g w M D A w Q 0 Q 4 N 1 9 w a H l z X z B f Z W 5 n X z F f Z W 5 n d H l w Z V 8 z R C l c X F V 0 a W x p e m F 0 a W 9 u I F B l c m N l b n R h Z 2 U m c X V v d D s s J n F 1 b 3 Q 7 X F x c X E R F U 0 t U T 1 A t S l V M S U F c X E d Q V S B F b m d p b m U o c G l k X z E 5 N D A 4 X 2 x 1 a W R f M H g w M D A w M D A w M F 8 w e D A w M D B D R D g 3 X 3 B o e X N f M F 9 l b m d f M F 9 l b m d 0 e X B l X z N E K V x c V X R p b G l 6 Y X R p b 2 4 g U G V y Y 2 V u d G F n Z S Z x d W 9 0 O y w m c X V v d D t c X F x c R E V T S 1 R P U C 1 K V U x J Q V x c R 1 B V I E V u Z 2 l u Z S h w a W R f M T g 5 N j h f b H V p Z F 8 w e D A w M D A w M D A w X z B 4 M D A w M E E 5 O T N f c G h 5 c 1 8 w X 2 V u Z 1 8 4 X 2 V u Z 3 R 5 c G V f V l I p X F x V d G l s a X p h d G l v b i B Q Z X J j Z W 5 0 Y W d l J n F 1 b 3 Q 7 L C Z x d W 9 0 O 1 x c X F x E R V N L V E 9 Q L U p V T E l B X F x H U F U g R W 5 n a W 5 l K H B p Z F 8 x O D k 2 O F 9 s d W l k X z B 4 M D A w M D A w M D B f M H g w M D A w Q T k 5 M 1 9 w a H l z X z B f Z W 5 n X z d f Z W 5 n d H l w Z V 9 W a W R l b 0 V u Y 2 9 k Z S l c X F V 0 a W x p e m F 0 a W 9 u I F B l c m N l b n R h Z 2 U m c X V v d D s s J n F 1 b 3 Q 7 X F x c X E R F U 0 t U T 1 A t S l V M S U F c X E d Q V S B F b m d p b m U o c G l k X z E 4 O T Y 4 X 2 x 1 a W R f M H g w M D A w M D A w M F 8 w e D A w M D B B O T k z X 3 B o e X N f M F 9 l b m d f N l 9 l b m d 0 e X B l X 1 N l Y 3 V y a X R 5 K V x c V X R p b G l 6 Y X R p b 2 4 g U G V y Y 2 V u d G F n Z S Z x d W 9 0 O y w m c X V v d D t c X F x c R E V T S 1 R P U C 1 K V U x J Q V x c R 1 B V I E V u Z 2 l u Z S h w a W R f M T g 5 N j h f b H V p Z F 8 w e D A w M D A w M D A w X z B 4 M D A w M E E 5 O T N f c G h 5 c 1 8 w X 2 V u Z 1 8 1 X 2 V u Z 3 R 5 c G V f Q 2 9 w e S l c X F V 0 a W x p e m F 0 a W 9 u I F B l c m N l b n R h Z 2 U m c X V v d D s s J n F 1 b 3 Q 7 X F x c X E R F U 0 t U T 1 A t S l V M S U F c X E d Q V S B F b m d p b m U o c G l k X z E 4 O T Y 4 X 2 x 1 a W R f M H g w M D A w M D A w M F 8 w e D A w M D B B O T k z X 3 B o e X N f M F 9 l b m d f N F 9 l b m d 0 e X B l X 0 N v c H k p X F x V d G l s a X p h d G l v b i B Q Z X J j Z W 5 0 Y W d l J n F 1 b 3 Q 7 L C Z x d W 9 0 O 1 x c X F x E R V N L V E 9 Q L U p V T E l B X F x H U F U g R W 5 n a W 5 l K H B p Z F 8 x O D k 2 O F 9 s d W l k X z B 4 M D A w M D A w M D B f M H g w M D A w Q T k 5 M 1 9 w a H l z X z B f Z W 5 n X z N f Z W 5 n d H l w Z V 9 D b 3 B 5 K V x c V X R p b G l 6 Y X R p b 2 4 g U G V y Y 2 V u d G F n Z S Z x d W 9 0 O y w m c X V v d D t c X F x c R E V T S 1 R P U C 1 K V U x J Q V x c R 1 B V I E V u Z 2 l u Z S h w a W R f M T g 5 N j h f b H V p Z F 8 w e D A w M D A w M D A w X z B 4 M D A w M E E 5 O T N f c G h 5 c 1 8 w X 2 V u Z 1 8 y X 2 V u Z 3 R 5 c G V f V m l k Z W 9 E Z W N v Z G U p X F x V d G l s a X p h d G l v b i B Q Z X J j Z W 5 0 Y W d l J n F 1 b 3 Q 7 L C Z x d W 9 0 O 1 x c X F x E R V N L V E 9 Q L U p V T E l B X F x H U F U g R W 5 n a W 5 l K H B p Z F 8 x O D k 2 O F 9 s d W l k X z B 4 M D A w M D A w M D B f M H g w M D A w Q T k 5 M 1 9 w a H l z X z B f Z W 5 n X z F f Z W 5 n d H l w Z V 9 M Z W d h Y 3 l P d m V y b G F 5 K V x c V X R p b G l 6 Y X R p b 2 4 g U G V y Y 2 V u d G F n Z S Z x d W 9 0 O y w m c X V v d D t c X F x c R E V T S 1 R P U C 1 K V U x J Q V x c R 1 B V I E V u Z 2 l u Z S h w a W R f M T g 5 N j h f b H V p Z F 8 w e D A w M D A w M D A w X z B 4 M D A w M E E 5 O T N f c G h 5 c 1 8 w X 2 V u Z 1 8 w X 2 V u Z 3 R 5 c G V f M 0 Q p X F x V d G l s a X p h d G l v b i B Q Z X J j Z W 5 0 Y W d l J n F 1 b 3 Q 7 L C Z x d W 9 0 O 1 x c X F x E R V N L V E 9 Q L U p V T E l B X F x H U F U g R W 5 n a W 5 l K H B p Z F 8 x O D Q 1 M l 9 s d W l k X z B 4 M D A w M D A w M D B f M H g w M D A w Q T k 5 M 1 9 w a H l z X z B f Z W 5 n X z h f Z W 5 n d H l w Z V 9 W U i l c X F V 0 a W x p e m F 0 a W 9 u I F B l c m N l b n R h Z 2 U m c X V v d D s s J n F 1 b 3 Q 7 X F x c X E R F U 0 t U T 1 A t S l V M S U F c X E d Q V S B F b m d p b m U o c G l k X z E 4 N D U y X 2 x 1 a W R f M H g w M D A w M D A w M F 8 w e D A w M D B B O T k z X 3 B o e X N f M F 9 l b m d f N 1 9 l b m d 0 e X B l X 1 Z p Z G V v R W 5 j b 2 R l K V x c V X R p b G l 6 Y X R p b 2 4 g U G V y Y 2 V u d G F n Z S Z x d W 9 0 O y w m c X V v d D t c X F x c R E V T S 1 R P U C 1 K V U x J Q V x c R 1 B V I E V u Z 2 l u Z S h w a W R f M T g 0 N T J f b H V p Z F 8 w e D A w M D A w M D A w X z B 4 M D A w M E E 5 O T N f c G h 5 c 1 8 w X 2 V u Z 1 8 2 X 2 V u Z 3 R 5 c G V f U 2 V j d X J p d H k p X F x V d G l s a X p h d G l v b i B Q Z X J j Z W 5 0 Y W d l J n F 1 b 3 Q 7 L C Z x d W 9 0 O 1 x c X F x E R V N L V E 9 Q L U p V T E l B X F x H U F U g R W 5 n a W 5 l K H B p Z F 8 x O D Q 1 M l 9 s d W l k X z B 4 M D A w M D A w M D B f M H g w M D A w Q T k 5 M 1 9 w a H l z X z B f Z W 5 n X z V f Z W 5 n d H l w Z V 9 D b 3 B 5 K V x c V X R p b G l 6 Y X R p b 2 4 g U G V y Y 2 V u d G F n Z S Z x d W 9 0 O y w m c X V v d D t c X F x c R E V T S 1 R P U C 1 K V U x J Q V x c R 1 B V I E V u Z 2 l u Z S h w a W R f M T g 0 N T J f b H V p Z F 8 w e D A w M D A w M D A w X z B 4 M D A w M E E 5 O T N f c G h 5 c 1 8 w X 2 V u Z 1 8 0 X 2 V u Z 3 R 5 c G V f Q 2 9 w e S l c X F V 0 a W x p e m F 0 a W 9 u I F B l c m N l b n R h Z 2 U m c X V v d D s s J n F 1 b 3 Q 7 X F x c X E R F U 0 t U T 1 A t S l V M S U F c X E d Q V S B F b m d p b m U o c G l k X z E 4 N D U y X 2 x 1 a W R f M H g w M D A w M D A w M F 8 w e D A w M D B B O T k z X 3 B o e X N f M F 9 l b m d f M 1 9 l b m d 0 e X B l X 0 N v c H k p X F x V d G l s a X p h d G l v b i B Q Z X J j Z W 5 0 Y W d l J n F 1 b 3 Q 7 L C Z x d W 9 0 O 1 x c X F x E R V N L V E 9 Q L U p V T E l B X F x H U F U g R W 5 n a W 5 l K H B p Z F 8 x O D Q 1 M l 9 s d W l k X z B 4 M D A w M D A w M D B f M H g w M D A w Q T k 5 M 1 9 w a H l z X z B f Z W 5 n X z J f Z W 5 n d H l w Z V 9 W a W R l b 0 R l Y 2 9 k Z S l c X F V 0 a W x p e m F 0 a W 9 u I F B l c m N l b n R h Z 2 U m c X V v d D s s J n F 1 b 3 Q 7 X F x c X E R F U 0 t U T 1 A t S l V M S U F c X E d Q V S B F b m d p b m U o c G l k X z E 4 N D U y X 2 x 1 a W R f M H g w M D A w M D A w M F 8 w e D A w M D B B O T k z X 3 B o e X N f M F 9 l b m d f M V 9 l b m d 0 e X B l X 0 x l Z 2 F j e U 9 2 Z X J s Y X k p X F x V d G l s a X p h d G l v b i B Q Z X J j Z W 5 0 Y W d l J n F 1 b 3 Q 7 L C Z x d W 9 0 O 1 x c X F x E R V N L V E 9 Q L U p V T E l B X F x H U F U g R W 5 n a W 5 l K H B p Z F 8 x O D Q 1 M l 9 s d W l k X z B 4 M D A w M D A w M D B f M H g w M D A w Q T k 5 M 1 9 w a H l z X z B f Z W 5 n X z B f Z W 5 n d H l w Z V 8 z R C l c X F V 0 a W x p e m F 0 a W 9 u I F B l c m N l b n R h Z 2 U m c X V v d D s s J n F 1 b 3 Q 7 X F x c X E R F U 0 t U T 1 A t S l V M S U F c X E d Q V S B F b m d p b m U o c G l k X z E 3 N D B f b H V p Z F 8 w e D A w M D A w M D A w X z B 4 M D A w M E N E O D d f c G h 5 c 1 8 w X 2 V u Z 1 8 0 X 2 V u Z 3 R 5 c G V f M 0 Q p X F x V d G l s a X p h d G l v b i B Q Z X J j Z W 5 0 Y W d l J n F 1 b 3 Q 7 L C Z x d W 9 0 O 1 x c X F x E R V N L V E 9 Q L U p V T E l B X F x H U F U g R W 5 n a W 5 l K H B p Z F 8 x N z Q w X 2 x 1 a W R f M H g w M D A w M D A w M F 8 w e D A w M D B D R D g 3 X 3 B o e X N f M F 9 l b m d f M 1 9 l b m d 0 e X B l X z N E K V x c V X R p b G l 6 Y X R p b 2 4 g U G V y Y 2 V u d G F n Z S Z x d W 9 0 O y w m c X V v d D t c X F x c R E V T S 1 R P U C 1 K V U x J Q V x c R 1 B V I E V u Z 2 l u Z S h w a W R f M T c 0 M F 9 s d W l k X z B 4 M D A w M D A w M D B f M H g w M D A w Q 0 Q 4 N 1 9 w a H l z X z B f Z W 5 n X z J f Z W 5 n d H l w Z V 8 z R C l c X F V 0 a W x p e m F 0 a W 9 u I F B l c m N l b n R h Z 2 U m c X V v d D s s J n F 1 b 3 Q 7 X F x c X E R F U 0 t U T 1 A t S l V M S U F c X E d Q V S B F b m d p b m U o c G l k X z E 3 N D B f b H V p Z F 8 w e D A w M D A w M D A w X z B 4 M D A w M E N E O D d f c G h 5 c 1 8 w X 2 V u Z 1 8 x X 2 V u Z 3 R 5 c G V f M 0 Q p X F x V d G l s a X p h d G l v b i B Q Z X J j Z W 5 0 Y W d l J n F 1 b 3 Q 7 L C Z x d W 9 0 O 1 x c X F x E R V N L V E 9 Q L U p V T E l B X F x H U F U g R W 5 n a W 5 l K H B p Z F 8 x N z Q w X 2 x 1 a W R f M H g w M D A w M D A w M F 8 w e D A w M D B D R D g 3 X 3 B o e X N f M F 9 l b m d f M F 9 l b m d 0 e X B l X z N E K V x c V X R p b G l 6 Y X R p b 2 4 g U G V y Y 2 V u d G F n Z S Z x d W 9 0 O y w m c X V v d D t c X F x c R E V T S 1 R P U C 1 K V U x J Q V x c R 1 B V I E V u Z 2 l u Z S h w a W R f M T c 0 M F 9 s d W l k X z B 4 M D A w M D A w M D B f M H g w M D A w Q T k 5 M 1 9 w a H l z X z B f Z W 5 n X z h f Z W 5 n d H l w Z V 9 W U i l c X F V 0 a W x p e m F 0 a W 9 u I F B l c m N l b n R h Z 2 U m c X V v d D s s J n F 1 b 3 Q 7 X F x c X E R F U 0 t U T 1 A t S l V M S U F c X E d Q V S B F b m d p b m U o c G l k X z E 3 N D B f b H V p Z F 8 w e D A w M D A w M D A w X z B 4 M D A w M E E 5 O T N f c G h 5 c 1 8 w X 2 V u Z 1 8 3 X 2 V u Z 3 R 5 c G V f V m l k Z W 9 F b m N v Z G U p X F x V d G l s a X p h d G l v b i B Q Z X J j Z W 5 0 Y W d l J n F 1 b 3 Q 7 L C Z x d W 9 0 O 1 x c X F x E R V N L V E 9 Q L U p V T E l B X F x H U F U g R W 5 n a W 5 l K H B p Z F 8 x N z Q w X 2 x 1 a W R f M H g w M D A w M D A w M F 8 w e D A w M D B B O T k z X 3 B o e X N f M F 9 l b m d f N l 9 l b m d 0 e X B l X 1 N l Y 3 V y a X R 5 K V x c V X R p b G l 6 Y X R p b 2 4 g U G V y Y 2 V u d G F n Z S Z x d W 9 0 O y w m c X V v d D t c X F x c R E V T S 1 R P U C 1 K V U x J Q V x c R 1 B V I E V u Z 2 l u Z S h w a W R f M T c 0 M F 9 s d W l k X z B 4 M D A w M D A w M D B f M H g w M D A w Q T k 5 M 1 9 w a H l z X z B f Z W 5 n X z V f Z W 5 n d H l w Z V 9 D b 3 B 5 K V x c V X R p b G l 6 Y X R p b 2 4 g U G V y Y 2 V u d G F n Z S Z x d W 9 0 O y w m c X V v d D t c X F x c R E V T S 1 R P U C 1 K V U x J Q V x c R 1 B V I E V u Z 2 l u Z S h w a W R f M T c 0 M F 9 s d W l k X z B 4 M D A w M D A w M D B f M H g w M D A w Q T k 5 M 1 9 w a H l z X z B f Z W 5 n X z R f Z W 5 n d H l w Z V 9 D b 3 B 5 K V x c V X R p b G l 6 Y X R p b 2 4 g U G V y Y 2 V u d G F n Z S Z x d W 9 0 O y w m c X V v d D t c X F x c R E V T S 1 R P U C 1 K V U x J Q V x c R 1 B V I E V u Z 2 l u Z S h w a W R f M T c 0 M F 9 s d W l k X z B 4 M D A w M D A w M D B f M H g w M D A w Q T k 5 M 1 9 w a H l z X z B f Z W 5 n X z N f Z W 5 n d H l w Z V 9 D b 3 B 5 K V x c V X R p b G l 6 Y X R p b 2 4 g U G V y Y 2 V u d G F n Z S Z x d W 9 0 O y w m c X V v d D t c X F x c R E V T S 1 R P U C 1 K V U x J Q V x c R 1 B V I E V u Z 2 l u Z S h w a W R f M T c 0 M F 9 s d W l k X z B 4 M D A w M D A w M D B f M H g w M D A w Q T k 5 M 1 9 w a H l z X z B f Z W 5 n X z J f Z W 5 n d H l w Z V 9 W a W R l b 0 R l Y 2 9 k Z S l c X F V 0 a W x p e m F 0 a W 9 u I F B l c m N l b n R h Z 2 U m c X V v d D s s J n F 1 b 3 Q 7 X F x c X E R F U 0 t U T 1 A t S l V M S U F c X E d Q V S B F b m d p b m U o c G l k X z E 3 N D B f b H V p Z F 8 w e D A w M D A w M D A w X z B 4 M D A w M E E 5 O T N f c G h 5 c 1 8 w X 2 V u Z 1 8 x X 2 V u Z 3 R 5 c G V f T G V n Y W N 5 T 3 Z l c m x h e S l c X F V 0 a W x p e m F 0 a W 9 u I F B l c m N l b n R h Z 2 U m c X V v d D s s J n F 1 b 3 Q 7 X F x c X E R F U 0 t U T 1 A t S l V M S U F c X E d Q V S B F b m d p b m U o c G l k X z E 3 N D B f b H V p Z F 8 w e D A w M D A w M D A w X z B 4 M D A w M E E 5 O T N f c G h 5 c 1 8 w X 2 V u Z 1 8 w X 2 V u Z 3 R 5 c G V f M 0 Q p X F x V d G l s a X p h d G l v b i B Q Z X J j Z W 5 0 Y W d l J n F 1 b 3 Q 7 L C Z x d W 9 0 O 1 x c X F x E R V N L V E 9 Q L U p V T E l B X F x H U F U g R W 5 n a W 5 l K H B p Z F 8 x N z E 2 O F 9 s d W l k X z B 4 M D A w M D A w M D B f M H g w M D A w Q T k 5 M 1 9 w a H l z X z B f Z W 5 n X z h f Z W 5 n d H l w Z V 9 W U i l c X F V 0 a W x p e m F 0 a W 9 u I F B l c m N l b n R h Z 2 U m c X V v d D s s J n F 1 b 3 Q 7 X F x c X E R F U 0 t U T 1 A t S l V M S U F c X E d Q V S B F b m d p b m U o c G l k X z E 3 M T Y 4 X 2 x 1 a W R f M H g w M D A w M D A w M F 8 w e D A w M D B B O T k z X 3 B o e X N f M F 9 l b m d f N 1 9 l b m d 0 e X B l X 1 Z p Z G V v R W 5 j b 2 R l K V x c V X R p b G l 6 Y X R p b 2 4 g U G V y Y 2 V u d G F n Z S Z x d W 9 0 O y w m c X V v d D t c X F x c R E V T S 1 R P U C 1 K V U x J Q V x c R 1 B V I E V u Z 2 l u Z S h w a W R f M T c x N j h f b H V p Z F 8 w e D A w M D A w M D A w X z B 4 M D A w M E E 5 O T N f c G h 5 c 1 8 w X 2 V u Z 1 8 2 X 2 V u Z 3 R 5 c G V f U 2 V j d X J p d H k p X F x V d G l s a X p h d G l v b i B Q Z X J j Z W 5 0 Y W d l J n F 1 b 3 Q 7 L C Z x d W 9 0 O 1 x c X F x E R V N L V E 9 Q L U p V T E l B X F x H U F U g R W 5 n a W 5 l K H B p Z F 8 x N z E 2 O F 9 s d W l k X z B 4 M D A w M D A w M D B f M H g w M D A w Q T k 5 M 1 9 w a H l z X z B f Z W 5 n X z V f Z W 5 n d H l w Z V 9 D b 3 B 5 K V x c V X R p b G l 6 Y X R p b 2 4 g U G V y Y 2 V u d G F n Z S Z x d W 9 0 O y w m c X V v d D t c X F x c R E V T S 1 R P U C 1 K V U x J Q V x c R 1 B V I E V u Z 2 l u Z S h w a W R f M T c x N j h f b H V p Z F 8 w e D A w M D A w M D A w X z B 4 M D A w M E E 5 O T N f c G h 5 c 1 8 w X 2 V u Z 1 8 0 X 2 V u Z 3 R 5 c G V f Q 2 9 w e S l c X F V 0 a W x p e m F 0 a W 9 u I F B l c m N l b n R h Z 2 U m c X V v d D s s J n F 1 b 3 Q 7 X F x c X E R F U 0 t U T 1 A t S l V M S U F c X E d Q V S B F b m d p b m U o c G l k X z E 3 M T Y 4 X 2 x 1 a W R f M H g w M D A w M D A w M F 8 w e D A w M D B B O T k z X 3 B o e X N f M F 9 l b m d f M 1 9 l b m d 0 e X B l X 0 N v c H k p X F x V d G l s a X p h d G l v b i B Q Z X J j Z W 5 0 Y W d l J n F 1 b 3 Q 7 L C Z x d W 9 0 O 1 x c X F x E R V N L V E 9 Q L U p V T E l B X F x H U F U g R W 5 n a W 5 l K H B p Z F 8 x N z E 2 O F 9 s d W l k X z B 4 M D A w M D A w M D B f M H g w M D A w Q T k 5 M 1 9 w a H l z X z B f Z W 5 n X z J f Z W 5 n d H l w Z V 9 W a W R l b 0 R l Y 2 9 k Z S l c X F V 0 a W x p e m F 0 a W 9 u I F B l c m N l b n R h Z 2 U m c X V v d D s s J n F 1 b 3 Q 7 X F x c X E R F U 0 t U T 1 A t S l V M S U F c X E d Q V S B F b m d p b m U o c G l k X z E 3 M T Y 4 X 2 x 1 a W R f M H g w M D A w M D A w M F 8 w e D A w M D B B O T k z X 3 B o e X N f M F 9 l b m d f M V 9 l b m d 0 e X B l X 0 x l Z 2 F j e U 9 2 Z X J s Y X k p X F x V d G l s a X p h d G l v b i B Q Z X J j Z W 5 0 Y W d l J n F 1 b 3 Q 7 L C Z x d W 9 0 O 1 x c X F x E R V N L V E 9 Q L U p V T E l B X F x H U F U g R W 5 n a W 5 l K H B p Z F 8 x N z E 2 O F 9 s d W l k X z B 4 M D A w M D A w M D B f M H g w M D A w Q T k 5 M 1 9 w a H l z X z B f Z W 5 n X z B f Z W 5 n d H l w Z V 8 z R C l c X F V 0 a W x p e m F 0 a W 9 u I F B l c m N l b n R h Z 2 U m c X V v d D s s J n F 1 b 3 Q 7 X F x c X E R F U 0 t U T 1 A t S l V M S U F c X E d Q V S B F b m d p b m U o c G l k X z E 2 O D U 2 X 2 x 1 a W R f M H g w M D A w M D A w M F 8 w e D A w M D B B O T k z X 3 B o e X N f M F 9 l b m d f O F 9 l b m d 0 e X B l X 1 Z S K V x c V X R p b G l 6 Y X R p b 2 4 g U G V y Y 2 V u d G F n Z S Z x d W 9 0 O y w m c X V v d D t c X F x c R E V T S 1 R P U C 1 K V U x J Q V x c R 1 B V I E V u Z 2 l u Z S h w a W R f M T Y 4 N T Z f b H V p Z F 8 w e D A w M D A w M D A w X z B 4 M D A w M E E 5 O T N f c G h 5 c 1 8 w X 2 V u Z 1 8 3 X 2 V u Z 3 R 5 c G V f V m l k Z W 9 F b m N v Z G U p X F x V d G l s a X p h d G l v b i B Q Z X J j Z W 5 0 Y W d l J n F 1 b 3 Q 7 L C Z x d W 9 0 O 1 x c X F x E R V N L V E 9 Q L U p V T E l B X F x H U F U g R W 5 n a W 5 l K H B p Z F 8 x N j g 1 N l 9 s d W l k X z B 4 M D A w M D A w M D B f M H g w M D A w Q T k 5 M 1 9 w a H l z X z B f Z W 5 n X z Z f Z W 5 n d H l w Z V 9 T Z W N 1 c m l 0 e S l c X F V 0 a W x p e m F 0 a W 9 u I F B l c m N l b n R h Z 2 U m c X V v d D s s J n F 1 b 3 Q 7 X F x c X E R F U 0 t U T 1 A t S l V M S U F c X E d Q V S B F b m d p b m U o c G l k X z E 2 O D U 2 X 2 x 1 a W R f M H g w M D A w M D A w M F 8 w e D A w M D B B O T k z X 3 B o e X N f M F 9 l b m d f N V 9 l b m d 0 e X B l X 0 N v c H k p X F x V d G l s a X p h d G l v b i B Q Z X J j Z W 5 0 Y W d l J n F 1 b 3 Q 7 L C Z x d W 9 0 O 1 x c X F x E R V N L V E 9 Q L U p V T E l B X F x H U F U g R W 5 n a W 5 l K H B p Z F 8 x N j g 1 N l 9 s d W l k X z B 4 M D A w M D A w M D B f M H g w M D A w Q T k 5 M 1 9 w a H l z X z B f Z W 5 n X z R f Z W 5 n d H l w Z V 9 D b 3 B 5 K V x c V X R p b G l 6 Y X R p b 2 4 g U G V y Y 2 V u d G F n Z S Z x d W 9 0 O y w m c X V v d D t c X F x c R E V T S 1 R P U C 1 K V U x J Q V x c R 1 B V I E V u Z 2 l u Z S h w a W R f M T Y 4 N T Z f b H V p Z F 8 w e D A w M D A w M D A w X z B 4 M D A w M E E 5 O T N f c G h 5 c 1 8 w X 2 V u Z 1 8 z X 2 V u Z 3 R 5 c G V f Q 2 9 w e S l c X F V 0 a W x p e m F 0 a W 9 u I F B l c m N l b n R h Z 2 U m c X V v d D s s J n F 1 b 3 Q 7 X F x c X E R F U 0 t U T 1 A t S l V M S U F c X E d Q V S B F b m d p b m U o c G l k X z E 2 O D U 2 X 2 x 1 a W R f M H g w M D A w M D A w M F 8 w e D A w M D B B O T k z X 3 B o e X N f M F 9 l b m d f M l 9 l b m d 0 e X B l X 1 Z p Z G V v R G V j b 2 R l K V x c V X R p b G l 6 Y X R p b 2 4 g U G V y Y 2 V u d G F n Z S Z x d W 9 0 O y w m c X V v d D t c X F x c R E V T S 1 R P U C 1 K V U x J Q V x c R 1 B V I E V u Z 2 l u Z S h w a W R f M T Y 4 N T Z f b H V p Z F 8 w e D A w M D A w M D A w X z B 4 M D A w M E E 5 O T N f c G h 5 c 1 8 w X 2 V u Z 1 8 x X 2 V u Z 3 R 5 c G V f T G V n Y W N 5 T 3 Z l c m x h e S l c X F V 0 a W x p e m F 0 a W 9 u I F B l c m N l b n R h Z 2 U m c X V v d D s s J n F 1 b 3 Q 7 X F x c X E R F U 0 t U T 1 A t S l V M S U F c X E d Q V S B F b m d p b m U o c G l k X z E 2 O D U 2 X 2 x 1 a W R f M H g w M D A w M D A w M F 8 w e D A w M D B B O T k z X 3 B o e X N f M F 9 l b m d f M F 9 l b m d 0 e X B l X z N E K V x c V X R p b G l 6 Y X R p b 2 4 g U G V y Y 2 V u d G F n Z S Z x d W 9 0 O y w m c X V v d D t c X F x c R E V T S 1 R P U C 1 K V U x J Q V x c R 1 B V I E V u Z 2 l u Z S h w a W R f M T Q 5 N D h f b H V p Z F 8 w e D A w M D A w M D A w X z B 4 M D A w M E N E O D d f c G h 5 c 1 8 w X 2 V u Z 1 8 0 X 2 V u Z 3 R 5 c G V f M 0 Q p X F x V d G l s a X p h d G l v b i B Q Z X J j Z W 5 0 Y W d l J n F 1 b 3 Q 7 L C Z x d W 9 0 O 1 x c X F x E R V N L V E 9 Q L U p V T E l B X F x H U F U g R W 5 n a W 5 l K H B p Z F 8 x N D k 0 O F 9 s d W l k X z B 4 M D A w M D A w M D B f M H g w M D A w Q 0 Q 4 N 1 9 w a H l z X z B f Z W 5 n X z N f Z W 5 n d H l w Z V 8 z R C l c X F V 0 a W x p e m F 0 a W 9 u I F B l c m N l b n R h Z 2 U m c X V v d D s s J n F 1 b 3 Q 7 X F x c X E R F U 0 t U T 1 A t S l V M S U F c X E d Q V S B F b m d p b m U o c G l k X z E 0 O T Q 4 X 2 x 1 a W R f M H g w M D A w M D A w M F 8 w e D A w M D B D R D g 3 X 3 B o e X N f M F 9 l b m d f M l 9 l b m d 0 e X B l X z N E K V x c V X R p b G l 6 Y X R p b 2 4 g U G V y Y 2 V u d G F n Z S Z x d W 9 0 O y w m c X V v d D t c X F x c R E V T S 1 R P U C 1 K V U x J Q V x c R 1 B V I E V u Z 2 l u Z S h w a W R f M T Q 5 N D h f b H V p Z F 8 w e D A w M D A w M D A w X z B 4 M D A w M E N E O D d f c G h 5 c 1 8 w X 2 V u Z 1 8 x X 2 V u Z 3 R 5 c G V f M 0 Q p X F x V d G l s a X p h d G l v b i B Q Z X J j Z W 5 0 Y W d l J n F 1 b 3 Q 7 L C Z x d W 9 0 O 1 x c X F x E R V N L V E 9 Q L U p V T E l B X F x H U F U g R W 5 n a W 5 l K H B p Z F 8 x N D k 0 O F 9 s d W l k X z B 4 M D A w M D A w M D B f M H g w M D A w Q 0 Q 4 N 1 9 w a H l z X z B f Z W 5 n X z B f Z W 5 n d H l w Z V 8 z R C l c X F V 0 a W x p e m F 0 a W 9 u I F B l c m N l b n R h Z 2 U m c X V v d D s s J n F 1 b 3 Q 7 X F x c X E R F U 0 t U T 1 A t S l V M S U F c X E d Q V S B F b m d p b m U o c G l k X z E 0 O T Q 4 X 2 x 1 a W R f M H g w M D A w M D A w M F 8 w e D A w M D B B O T k z X 3 B o e X N f M F 9 l b m d f O F 9 l b m d 0 e X B l X 1 Z S K V x c V X R p b G l 6 Y X R p b 2 4 g U G V y Y 2 V u d G F n Z S Z x d W 9 0 O y w m c X V v d D t c X F x c R E V T S 1 R P U C 1 K V U x J Q V x c R 1 B V I E V u Z 2 l u Z S h w a W R f M T Q 5 N D h f b H V p Z F 8 w e D A w M D A w M D A w X z B 4 M D A w M E E 5 O T N f c G h 5 c 1 8 w X 2 V u Z 1 8 3 X 2 V u Z 3 R 5 c G V f V m l k Z W 9 F b m N v Z G U p X F x V d G l s a X p h d G l v b i B Q Z X J j Z W 5 0 Y W d l J n F 1 b 3 Q 7 L C Z x d W 9 0 O 1 x c X F x E R V N L V E 9 Q L U p V T E l B X F x H U F U g R W 5 n a W 5 l K H B p Z F 8 x N D k 0 O F 9 s d W l k X z B 4 M D A w M D A w M D B f M H g w M D A w Q T k 5 M 1 9 w a H l z X z B f Z W 5 n X z Z f Z W 5 n d H l w Z V 9 T Z W N 1 c m l 0 e S l c X F V 0 a W x p e m F 0 a W 9 u I F B l c m N l b n R h Z 2 U m c X V v d D s s J n F 1 b 3 Q 7 X F x c X E R F U 0 t U T 1 A t S l V M S U F c X E d Q V S B F b m d p b m U o c G l k X z E 0 O T Q 4 X 2 x 1 a W R f M H g w M D A w M D A w M F 8 w e D A w M D B B O T k z X 3 B o e X N f M F 9 l b m d f N V 9 l b m d 0 e X B l X 0 N v c H k p X F x V d G l s a X p h d G l v b i B Q Z X J j Z W 5 0 Y W d l J n F 1 b 3 Q 7 L C Z x d W 9 0 O 1 x c X F x E R V N L V E 9 Q L U p V T E l B X F x H U F U g R W 5 n a W 5 l K H B p Z F 8 x N D k 0 O F 9 s d W l k X z B 4 M D A w M D A w M D B f M H g w M D A w Q T k 5 M 1 9 w a H l z X z B f Z W 5 n X z R f Z W 5 n d H l w Z V 9 D b 3 B 5 K V x c V X R p b G l 6 Y X R p b 2 4 g U G V y Y 2 V u d G F n Z S Z x d W 9 0 O y w m c X V v d D t c X F x c R E V T S 1 R P U C 1 K V U x J Q V x c R 1 B V I E V u Z 2 l u Z S h w a W R f M T Q 5 N D h f b H V p Z F 8 w e D A w M D A w M D A w X z B 4 M D A w M E E 5 O T N f c G h 5 c 1 8 w X 2 V u Z 1 8 z X 2 V u Z 3 R 5 c G V f Q 2 9 w e S l c X F V 0 a W x p e m F 0 a W 9 u I F B l c m N l b n R h Z 2 U m c X V v d D s s J n F 1 b 3 Q 7 X F x c X E R F U 0 t U T 1 A t S l V M S U F c X E d Q V S B F b m d p b m U o c G l k X z E 0 O T Q 4 X 2 x 1 a W R f M H g w M D A w M D A w M F 8 w e D A w M D B B O T k z X 3 B o e X N f M F 9 l b m d f M l 9 l b m d 0 e X B l X 1 Z p Z G V v R G V j b 2 R l K V x c V X R p b G l 6 Y X R p b 2 4 g U G V y Y 2 V u d G F n Z S Z x d W 9 0 O y w m c X V v d D t c X F x c R E V T S 1 R P U C 1 K V U x J Q V x c R 1 B V I E V u Z 2 l u Z S h w a W R f M T Q 5 N D h f b H V p Z F 8 w e D A w M D A w M D A w X z B 4 M D A w M E E 5 O T N f c G h 5 c 1 8 w X 2 V u Z 1 8 x X 2 V u Z 3 R 5 c G V f T G V n Y W N 5 T 3 Z l c m x h e S l c X F V 0 a W x p e m F 0 a W 9 u I F B l c m N l b n R h Z 2 U m c X V v d D s s J n F 1 b 3 Q 7 X F x c X E R F U 0 t U T 1 A t S l V M S U F c X E d Q V S B F b m d p b m U o c G l k X z E 0 O T Q 4 X 2 x 1 a W R f M H g w M D A w M D A w M F 8 w e D A w M D B B O T k z X 3 B o e X N f M F 9 l b m d f M F 9 l b m d 0 e X B l X z N E K V x c V X R p b G l 6 Y X R p b 2 4 g U G V y Y 2 V u d G F n Z S Z x d W 9 0 O y w m c X V v d D t c X F x c R E V T S 1 R P U C 1 K V U x J Q V x c R 1 B V I E V u Z 2 l u Z S h w a W R f M T Q 4 N T Z f b H V p Z F 8 w e D A w M D A w M D A w X z B 4 M D A w M E E 5 O T N f c G h 5 c 1 8 w X 2 V u Z 1 8 4 X 2 V u Z 3 R 5 c G V f V l I p X F x V d G l s a X p h d G l v b i B Q Z X J j Z W 5 0 Y W d l J n F 1 b 3 Q 7 L C Z x d W 9 0 O 1 x c X F x E R V N L V E 9 Q L U p V T E l B X F x H U F U g R W 5 n a W 5 l K H B p Z F 8 x N D g 1 N l 9 s d W l k X z B 4 M D A w M D A w M D B f M H g w M D A w Q T k 5 M 1 9 w a H l z X z B f Z W 5 n X z d f Z W 5 n d H l w Z V 9 W a W R l b 0 V u Y 2 9 k Z S l c X F V 0 a W x p e m F 0 a W 9 u I F B l c m N l b n R h Z 2 U m c X V v d D s s J n F 1 b 3 Q 7 X F x c X E R F U 0 t U T 1 A t S l V M S U F c X E d Q V S B F b m d p b m U o c G l k X z E 0 O D U 2 X 2 x 1 a W R f M H g w M D A w M D A w M F 8 w e D A w M D B B O T k z X 3 B o e X N f M F 9 l b m d f N l 9 l b m d 0 e X B l X 1 N l Y 3 V y a X R 5 K V x c V X R p b G l 6 Y X R p b 2 4 g U G V y Y 2 V u d G F n Z S Z x d W 9 0 O y w m c X V v d D t c X F x c R E V T S 1 R P U C 1 K V U x J Q V x c R 1 B V I E V u Z 2 l u Z S h w a W R f M T Q 4 N T Z f b H V p Z F 8 w e D A w M D A w M D A w X z B 4 M D A w M E E 5 O T N f c G h 5 c 1 8 w X 2 V u Z 1 8 1 X 2 V u Z 3 R 5 c G V f Q 2 9 w e S l c X F V 0 a W x p e m F 0 a W 9 u I F B l c m N l b n R h Z 2 U m c X V v d D s s J n F 1 b 3 Q 7 X F x c X E R F U 0 t U T 1 A t S l V M S U F c X E d Q V S B F b m d p b m U o c G l k X z E 0 O D U 2 X 2 x 1 a W R f M H g w M D A w M D A w M F 8 w e D A w M D B B O T k z X 3 B o e X N f M F 9 l b m d f N F 9 l b m d 0 e X B l X 0 N v c H k p X F x V d G l s a X p h d G l v b i B Q Z X J j Z W 5 0 Y W d l J n F 1 b 3 Q 7 L C Z x d W 9 0 O 1 x c X F x E R V N L V E 9 Q L U p V T E l B X F x H U F U g R W 5 n a W 5 l K H B p Z F 8 x N D g 1 N l 9 s d W l k X z B 4 M D A w M D A w M D B f M H g w M D A w Q T k 5 M 1 9 w a H l z X z B f Z W 5 n X z N f Z W 5 n d H l w Z V 9 D b 3 B 5 K V x c V X R p b G l 6 Y X R p b 2 4 g U G V y Y 2 V u d G F n Z S Z x d W 9 0 O y w m c X V v d D t c X F x c R E V T S 1 R P U C 1 K V U x J Q V x c R 1 B V I E V u Z 2 l u Z S h w a W R f M T Q 4 N T Z f b H V p Z F 8 w e D A w M D A w M D A w X z B 4 M D A w M E E 5 O T N f c G h 5 c 1 8 w X 2 V u Z 1 8 y X 2 V u Z 3 R 5 c G V f V m l k Z W 9 E Z W N v Z G U p X F x V d G l s a X p h d G l v b i B Q Z X J j Z W 5 0 Y W d l J n F 1 b 3 Q 7 L C Z x d W 9 0 O 1 x c X F x E R V N L V E 9 Q L U p V T E l B X F x H U F U g R W 5 n a W 5 l K H B p Z F 8 x N D g 1 N l 9 s d W l k X z B 4 M D A w M D A w M D B f M H g w M D A w Q T k 5 M 1 9 w a H l z X z B f Z W 5 n X z F f Z W 5 n d H l w Z V 9 M Z W d h Y 3 l P d m V y b G F 5 K V x c V X R p b G l 6 Y X R p b 2 4 g U G V y Y 2 V u d G F n Z S Z x d W 9 0 O y w m c X V v d D t c X F x c R E V T S 1 R P U C 1 K V U x J Q V x c R 1 B V I E V u Z 2 l u Z S h w a W R f M T Q 4 N T Z f b H V p Z F 8 w e D A w M D A w M D A w X z B 4 M D A w M E E 5 O T N f c G h 5 c 1 8 w X 2 V u Z 1 8 w X 2 V u Z 3 R 5 c G V f M 0 Q p X F x V d G l s a X p h d G l v b i B Q Z X J j Z W 5 0 Y W d l J n F 1 b 3 Q 7 L C Z x d W 9 0 O 1 x c X F x E R V N L V E 9 Q L U p V T E l B X F x H U F U g R W 5 n a W 5 l K H B p Z F 8 x N D Y y M F 9 s d W l k X z B 4 M D A w M D A w M D B f M H g w M D A w Q 0 Q 4 N 1 9 w a H l z X z B f Z W 5 n X z R f Z W 5 n d H l w Z V 8 z R C l c X F V 0 a W x p e m F 0 a W 9 u I F B l c m N l b n R h Z 2 U m c X V v d D s s J n F 1 b 3 Q 7 X F x c X E R F U 0 t U T 1 A t S l V M S U F c X E d Q V S B F b m d p b m U o c G l k X z E 0 N j I w X 2 x 1 a W R f M H g w M D A w M D A w M F 8 w e D A w M D B D R D g 3 X 3 B o e X N f M F 9 l b m d f M 1 9 l b m d 0 e X B l X z N E K V x c V X R p b G l 6 Y X R p b 2 4 g U G V y Y 2 V u d G F n Z S Z x d W 9 0 O y w m c X V v d D t c X F x c R E V T S 1 R P U C 1 K V U x J Q V x c R 1 B V I E V u Z 2 l u Z S h w a W R f M T Q 2 M j B f b H V p Z F 8 w e D A w M D A w M D A w X z B 4 M D A w M E N E O D d f c G h 5 c 1 8 w X 2 V u Z 1 8 y X 2 V u Z 3 R 5 c G V f M 0 Q p X F x V d G l s a X p h d G l v b i B Q Z X J j Z W 5 0 Y W d l J n F 1 b 3 Q 7 L C Z x d W 9 0 O 1 x c X F x E R V N L V E 9 Q L U p V T E l B X F x H U F U g R W 5 n a W 5 l K H B p Z F 8 x N D Y y M F 9 s d W l k X z B 4 M D A w M D A w M D B f M H g w M D A w Q 0 Q 4 N 1 9 w a H l z X z B f Z W 5 n X z F f Z W 5 n d H l w Z V 8 z R C l c X F V 0 a W x p e m F 0 a W 9 u I F B l c m N l b n R h Z 2 U m c X V v d D s s J n F 1 b 3 Q 7 X F x c X E R F U 0 t U T 1 A t S l V M S U F c X E d Q V S B F b m d p b m U o c G l k X z E 0 N j I w X 2 x 1 a W R f M H g w M D A w M D A w M F 8 w e D A w M D B D R D g 3 X 3 B o e X N f M F 9 l b m d f M F 9 l b m d 0 e X B l X z N E K V x c V X R p b G l 6 Y X R p b 2 4 g U G V y Y 2 V u d G F n Z S Z x d W 9 0 O y w m c X V v d D t c X F x c R E V T S 1 R P U C 1 K V U x J Q V x c R 1 B V I E V u Z 2 l u Z S h w a W R f M T Q 2 M j B f b H V p Z F 8 w e D A w M D A w M D A w X z B 4 M D A w M E E 5 O T N f c G h 5 c 1 8 w X 2 V u Z 1 8 4 X 2 V u Z 3 R 5 c G V f V l I p X F x V d G l s a X p h d G l v b i B Q Z X J j Z W 5 0 Y W d l J n F 1 b 3 Q 7 L C Z x d W 9 0 O 1 x c X F x E R V N L V E 9 Q L U p V T E l B X F x H U F U g R W 5 n a W 5 l K H B p Z F 8 x N D Y y M F 9 s d W l k X z B 4 M D A w M D A w M D B f M H g w M D A w Q T k 5 M 1 9 w a H l z X z B f Z W 5 n X z d f Z W 5 n d H l w Z V 9 W a W R l b 0 V u Y 2 9 k Z S l c X F V 0 a W x p e m F 0 a W 9 u I F B l c m N l b n R h Z 2 U m c X V v d D s s J n F 1 b 3 Q 7 X F x c X E R F U 0 t U T 1 A t S l V M S U F c X E d Q V S B F b m d p b m U o c G l k X z E 0 N j I w X 2 x 1 a W R f M H g w M D A w M D A w M F 8 w e D A w M D B B O T k z X 3 B o e X N f M F 9 l b m d f N l 9 l b m d 0 e X B l X 1 N l Y 3 V y a X R 5 K V x c V X R p b G l 6 Y X R p b 2 4 g U G V y Y 2 V u d G F n Z S Z x d W 9 0 O y w m c X V v d D t c X F x c R E V T S 1 R P U C 1 K V U x J Q V x c R 1 B V I E V u Z 2 l u Z S h w a W R f M T Q 2 M j B f b H V p Z F 8 w e D A w M D A w M D A w X z B 4 M D A w M E E 5 O T N f c G h 5 c 1 8 w X 2 V u Z 1 8 1 X 2 V u Z 3 R 5 c G V f Q 2 9 w e S l c X F V 0 a W x p e m F 0 a W 9 u I F B l c m N l b n R h Z 2 U m c X V v d D s s J n F 1 b 3 Q 7 X F x c X E R F U 0 t U T 1 A t S l V M S U F c X E d Q V S B F b m d p b m U o c G l k X z E 0 N j I w X 2 x 1 a W R f M H g w M D A w M D A w M F 8 w e D A w M D B B O T k z X 3 B o e X N f M F 9 l b m d f N F 9 l b m d 0 e X B l X 0 N v c H k p X F x V d G l s a X p h d G l v b i B Q Z X J j Z W 5 0 Y W d l J n F 1 b 3 Q 7 L C Z x d W 9 0 O 1 x c X F x E R V N L V E 9 Q L U p V T E l B X F x H U F U g R W 5 n a W 5 l K H B p Z F 8 x N D Y y M F 9 s d W l k X z B 4 M D A w M D A w M D B f M H g w M D A w Q T k 5 M 1 9 w a H l z X z B f Z W 5 n X z N f Z W 5 n d H l w Z V 9 D b 3 B 5 K V x c V X R p b G l 6 Y X R p b 2 4 g U G V y Y 2 V u d G F n Z S Z x d W 9 0 O y w m c X V v d D t c X F x c R E V T S 1 R P U C 1 K V U x J Q V x c R 1 B V I E V u Z 2 l u Z S h w a W R f M T Q 2 M j B f b H V p Z F 8 w e D A w M D A w M D A w X z B 4 M D A w M E E 5 O T N f c G h 5 c 1 8 w X 2 V u Z 1 8 y X 2 V u Z 3 R 5 c G V f V m l k Z W 9 E Z W N v Z G U p X F x V d G l s a X p h d G l v b i B Q Z X J j Z W 5 0 Y W d l J n F 1 b 3 Q 7 L C Z x d W 9 0 O 1 x c X F x E R V N L V E 9 Q L U p V T E l B X F x H U F U g R W 5 n a W 5 l K H B p Z F 8 x N D Y y M F 9 s d W l k X z B 4 M D A w M D A w M D B f M H g w M D A w Q T k 5 M 1 9 w a H l z X z B f Z W 5 n X z F f Z W 5 n d H l w Z V 9 M Z W d h Y 3 l P d m V y b G F 5 K V x c V X R p b G l 6 Y X R p b 2 4 g U G V y Y 2 V u d G F n Z S Z x d W 9 0 O y w m c X V v d D t c X F x c R E V T S 1 R P U C 1 K V U x J Q V x c R 1 B V I E V u Z 2 l u Z S h w a W R f M T Q 2 M j B f b H V p Z F 8 w e D A w M D A w M D A w X z B 4 M D A w M E E 5 O T N f c G h 5 c 1 8 w X 2 V u Z 1 8 w X 2 V u Z 3 R 5 c G V f M 0 Q p X F x V d G l s a X p h d G l v b i B Q Z X J j Z W 5 0 Y W d l J n F 1 b 3 Q 7 L C Z x d W 9 0 O 1 x c X F x E R V N L V E 9 Q L U p V T E l B X F x H U F U g R W 5 n a W 5 l K H B p Z F 8 x N D I 0 N F 9 s d W l k X z B 4 M D A w M D A w M D B f M H g w M D A w Q 0 Q 4 N 1 9 w a H l z X z B f Z W 5 n X z R f Z W 5 n d H l w Z V 8 z R C l c X F V 0 a W x p e m F 0 a W 9 u I F B l c m N l b n R h Z 2 U m c X V v d D s s J n F 1 b 3 Q 7 X F x c X E R F U 0 t U T 1 A t S l V M S U F c X E d Q V S B F b m d p b m U o c G l k X z E 0 M j Q 0 X 2 x 1 a W R f M H g w M D A w M D A w M F 8 w e D A w M D B D R D g 3 X 3 B o e X N f M F 9 l b m d f M 1 9 l b m d 0 e X B l X z N E K V x c V X R p b G l 6 Y X R p b 2 4 g U G V y Y 2 V u d G F n Z S Z x d W 9 0 O y w m c X V v d D t c X F x c R E V T S 1 R P U C 1 K V U x J Q V x c R 1 B V I E V u Z 2 l u Z S h w a W R f M T Q y N D R f b H V p Z F 8 w e D A w M D A w M D A w X z B 4 M D A w M E N E O D d f c G h 5 c 1 8 w X 2 V u Z 1 8 y X 2 V u Z 3 R 5 c G V f M 0 Q p X F x V d G l s a X p h d G l v b i B Q Z X J j Z W 5 0 Y W d l J n F 1 b 3 Q 7 L C Z x d W 9 0 O 1 x c X F x E R V N L V E 9 Q L U p V T E l B X F x H U F U g R W 5 n a W 5 l K H B p Z F 8 x N D I 0 N F 9 s d W l k X z B 4 M D A w M D A w M D B f M H g w M D A w Q 0 Q 4 N 1 9 w a H l z X z B f Z W 5 n X z F f Z W 5 n d H l w Z V 8 z R C l c X F V 0 a W x p e m F 0 a W 9 u I F B l c m N l b n R h Z 2 U m c X V v d D s s J n F 1 b 3 Q 7 X F x c X E R F U 0 t U T 1 A t S l V M S U F c X E d Q V S B F b m d p b m U o c G l k X z E 0 M j Q 0 X 2 x 1 a W R f M H g w M D A w M D A w M F 8 w e D A w M D B D R D g 3 X 3 B o e X N f M F 9 l b m d f M F 9 l b m d 0 e X B l X z N E K V x c V X R p b G l 6 Y X R p b 2 4 g U G V y Y 2 V u d G F n Z S Z x d W 9 0 O y w m c X V v d D t c X F x c R E V T S 1 R P U C 1 K V U x J Q V x c R 1 B V I E V u Z 2 l u Z S h w a W R f M T Q y N D R f b H V p Z F 8 w e D A w M D A w M D A w X z B 4 M D A w M E E 5 O T N f c G h 5 c 1 8 w X 2 V u Z 1 8 4 X 2 V u Z 3 R 5 c G V f V l I p X F x V d G l s a X p h d G l v b i B Q Z X J j Z W 5 0 Y W d l J n F 1 b 3 Q 7 L C Z x d W 9 0 O 1 x c X F x E R V N L V E 9 Q L U p V T E l B X F x H U F U g R W 5 n a W 5 l K H B p Z F 8 x N D I 0 N F 9 s d W l k X z B 4 M D A w M D A w M D B f M H g w M D A w Q T k 5 M 1 9 w a H l z X z B f Z W 5 n X z d f Z W 5 n d H l w Z V 9 W a W R l b 0 V u Y 2 9 k Z S l c X F V 0 a W x p e m F 0 a W 9 u I F B l c m N l b n R h Z 2 U m c X V v d D s s J n F 1 b 3 Q 7 X F x c X E R F U 0 t U T 1 A t S l V M S U F c X E d Q V S B F b m d p b m U o c G l k X z E 0 M j Q 0 X 2 x 1 a W R f M H g w M D A w M D A w M F 8 w e D A w M D B B O T k z X 3 B o e X N f M F 9 l b m d f N l 9 l b m d 0 e X B l X 1 N l Y 3 V y a X R 5 K V x c V X R p b G l 6 Y X R p b 2 4 g U G V y Y 2 V u d G F n Z S Z x d W 9 0 O y w m c X V v d D t c X F x c R E V T S 1 R P U C 1 K V U x J Q V x c R 1 B V I E V u Z 2 l u Z S h w a W R f M T Q y N D R f b H V p Z F 8 w e D A w M D A w M D A w X z B 4 M D A w M E E 5 O T N f c G h 5 c 1 8 w X 2 V u Z 1 8 1 X 2 V u Z 3 R 5 c G V f Q 2 9 w e S l c X F V 0 a W x p e m F 0 a W 9 u I F B l c m N l b n R h Z 2 U m c X V v d D s s J n F 1 b 3 Q 7 X F x c X E R F U 0 t U T 1 A t S l V M S U F c X E d Q V S B F b m d p b m U o c G l k X z E 0 M j Q 0 X 2 x 1 a W R f M H g w M D A w M D A w M F 8 w e D A w M D B B O T k z X 3 B o e X N f M F 9 l b m d f N F 9 l b m d 0 e X B l X 0 N v c H k p X F x V d G l s a X p h d G l v b i B Q Z X J j Z W 5 0 Y W d l J n F 1 b 3 Q 7 L C Z x d W 9 0 O 1 x c X F x E R V N L V E 9 Q L U p V T E l B X F x H U F U g R W 5 n a W 5 l K H B p Z F 8 x N D I 0 N F 9 s d W l k X z B 4 M D A w M D A w M D B f M H g w M D A w Q T k 5 M 1 9 w a H l z X z B f Z W 5 n X z N f Z W 5 n d H l w Z V 9 D b 3 B 5 K V x c V X R p b G l 6 Y X R p b 2 4 g U G V y Y 2 V u d G F n Z S Z x d W 9 0 O y w m c X V v d D t c X F x c R E V T S 1 R P U C 1 K V U x J Q V x c R 1 B V I E V u Z 2 l u Z S h w a W R f M T Q y N D R f b H V p Z F 8 w e D A w M D A w M D A w X z B 4 M D A w M E E 5 O T N f c G h 5 c 1 8 w X 2 V u Z 1 8 y X 2 V u Z 3 R 5 c G V f V m l k Z W 9 E Z W N v Z G U p X F x V d G l s a X p h d G l v b i B Q Z X J j Z W 5 0 Y W d l J n F 1 b 3 Q 7 L C Z x d W 9 0 O 1 x c X F x E R V N L V E 9 Q L U p V T E l B X F x H U F U g R W 5 n a W 5 l K H B p Z F 8 x N D I 0 N F 9 s d W l k X z B 4 M D A w M D A w M D B f M H g w M D A w Q T k 5 M 1 9 w a H l z X z B f Z W 5 n X z F f Z W 5 n d H l w Z V 9 M Z W d h Y 3 l P d m V y b G F 5 K V x c V X R p b G l 6 Y X R p b 2 4 g U G V y Y 2 V u d G F n Z S Z x d W 9 0 O y w m c X V v d D t c X F x c R E V T S 1 R P U C 1 K V U x J Q V x c R 1 B V I E V u Z 2 l u Z S h w a W R f M T Q y N D R f b H V p Z F 8 w e D A w M D A w M D A w X z B 4 M D A w M E E 5 O T N f c G h 5 c 1 8 w X 2 V u Z 1 8 w X 2 V u Z 3 R 5 c G V f M 0 Q p X F x V d G l s a X p h d G l v b i B Q Z X J j Z W 5 0 Y W d l J n F 1 b 3 Q 7 L C Z x d W 9 0 O 1 x c X F x E R V N L V E 9 Q L U p V T E l B X F x H U F U g R W 5 n a W 5 l K H B p Z F 8 x M z c 0 O F 9 s d W l k X z B 4 M D A w M D A w M D B f M H g w M D A w Q T k 5 M 1 9 w a H l z X z B f Z W 5 n X z h f Z W 5 n d H l w Z V 9 W U i l c X F V 0 a W x p e m F 0 a W 9 u I F B l c m N l b n R h Z 2 U m c X V v d D s s J n F 1 b 3 Q 7 X F x c X E R F U 0 t U T 1 A t S l V M S U F c X E d Q V S B F b m d p b m U o c G l k X z E z N z Q 4 X 2 x 1 a W R f M H g w M D A w M D A w M F 8 w e D A w M D B B O T k z X 3 B o e X N f M F 9 l b m d f N 1 9 l b m d 0 e X B l X 1 Z p Z G V v R W 5 j b 2 R l K V x c V X R p b G l 6 Y X R p b 2 4 g U G V y Y 2 V u d G F n Z S Z x d W 9 0 O y w m c X V v d D t c X F x c R E V T S 1 R P U C 1 K V U x J Q V x c R 1 B V I E V u Z 2 l u Z S h w a W R f M T M 3 N D h f b H V p Z F 8 w e D A w M D A w M D A w X z B 4 M D A w M E E 5 O T N f c G h 5 c 1 8 w X 2 V u Z 1 8 2 X 2 V u Z 3 R 5 c G V f U 2 V j d X J p d H k p X F x V d G l s a X p h d G l v b i B Q Z X J j Z W 5 0 Y W d l J n F 1 b 3 Q 7 L C Z x d W 9 0 O 1 x c X F x E R V N L V E 9 Q L U p V T E l B X F x H U F U g R W 5 n a W 5 l K H B p Z F 8 x M z c 0 O F 9 s d W l k X z B 4 M D A w M D A w M D B f M H g w M D A w Q T k 5 M 1 9 w a H l z X z B f Z W 5 n X z V f Z W 5 n d H l w Z V 9 D b 3 B 5 K V x c V X R p b G l 6 Y X R p b 2 4 g U G V y Y 2 V u d G F n Z S Z x d W 9 0 O y w m c X V v d D t c X F x c R E V T S 1 R P U C 1 K V U x J Q V x c R 1 B V I E V u Z 2 l u Z S h w a W R f M T M 3 N D h f b H V p Z F 8 w e D A w M D A w M D A w X z B 4 M D A w M E E 5 O T N f c G h 5 c 1 8 w X 2 V u Z 1 8 0 X 2 V u Z 3 R 5 c G V f Q 2 9 w e S l c X F V 0 a W x p e m F 0 a W 9 u I F B l c m N l b n R h Z 2 U m c X V v d D s s J n F 1 b 3 Q 7 X F x c X E R F U 0 t U T 1 A t S l V M S U F c X E d Q V S B F b m d p b m U o c G l k X z E z N z Q 4 X 2 x 1 a W R f M H g w M D A w M D A w M F 8 w e D A w M D B B O T k z X 3 B o e X N f M F 9 l b m d f M 1 9 l b m d 0 e X B l X 0 N v c H k p X F x V d G l s a X p h d G l v b i B Q Z X J j Z W 5 0 Y W d l J n F 1 b 3 Q 7 L C Z x d W 9 0 O 1 x c X F x E R V N L V E 9 Q L U p V T E l B X F x H U F U g R W 5 n a W 5 l K H B p Z F 8 x M z c 0 O F 9 s d W l k X z B 4 M D A w M D A w M D B f M H g w M D A w Q T k 5 M 1 9 w a H l z X z B f Z W 5 n X z J f Z W 5 n d H l w Z V 9 W a W R l b 0 R l Y 2 9 k Z S l c X F V 0 a W x p e m F 0 a W 9 u I F B l c m N l b n R h Z 2 U m c X V v d D s s J n F 1 b 3 Q 7 X F x c X E R F U 0 t U T 1 A t S l V M S U F c X E d Q V S B F b m d p b m U o c G l k X z E z N z Q 4 X 2 x 1 a W R f M H g w M D A w M D A w M F 8 w e D A w M D B B O T k z X 3 B o e X N f M F 9 l b m d f M V 9 l b m d 0 e X B l X 0 x l Z 2 F j e U 9 2 Z X J s Y X k p X F x V d G l s a X p h d G l v b i B Q Z X J j Z W 5 0 Y W d l J n F 1 b 3 Q 7 L C Z x d W 9 0 O 1 x c X F x E R V N L V E 9 Q L U p V T E l B X F x H U F U g R W 5 n a W 5 l K H B p Z F 8 x M z c 0 O F 9 s d W l k X z B 4 M D A w M D A w M D B f M H g w M D A w Q T k 5 M 1 9 w a H l z X z B f Z W 5 n X z B f Z W 5 n d H l w Z V 8 z R C l c X F V 0 a W x p e m F 0 a W 9 u I F B l c m N l b n R h Z 2 U m c X V v d D s s J n F 1 b 3 Q 7 X F x c X E R F U 0 t U T 1 A t S l V M S U F c X E d Q V S B F b m d p b m U o c G l k X z E y M T I 0 X 2 x 1 a W R f M H g w M D A w M D A w M F 8 w e D A w M D B B O T k z X 3 B o e X N f M F 9 l b m d f O F 9 l b m d 0 e X B l X 1 Z S K V x c V X R p b G l 6 Y X R p b 2 4 g U G V y Y 2 V u d G F n Z S Z x d W 9 0 O y w m c X V v d D t c X F x c R E V T S 1 R P U C 1 K V U x J Q V x c R 1 B V I E V u Z 2 l u Z S h w a W R f M T I x M j R f b H V p Z F 8 w e D A w M D A w M D A w X z B 4 M D A w M E E 5 O T N f c G h 5 c 1 8 w X 2 V u Z 1 8 3 X 2 V u Z 3 R 5 c G V f V m l k Z W 9 F b m N v Z G U p X F x V d G l s a X p h d G l v b i B Q Z X J j Z W 5 0 Y W d l J n F 1 b 3 Q 7 L C Z x d W 9 0 O 1 x c X F x E R V N L V E 9 Q L U p V T E l B X F x H U F U g R W 5 n a W 5 l K H B p Z F 8 x M j E y N F 9 s d W l k X z B 4 M D A w M D A w M D B f M H g w M D A w Q T k 5 M 1 9 w a H l z X z B f Z W 5 n X z Z f Z W 5 n d H l w Z V 9 T Z W N 1 c m l 0 e S l c X F V 0 a W x p e m F 0 a W 9 u I F B l c m N l b n R h Z 2 U m c X V v d D s s J n F 1 b 3 Q 7 X F x c X E R F U 0 t U T 1 A t S l V M S U F c X E d Q V S B F b m d p b m U o c G l k X z E y M T I 0 X 2 x 1 a W R f M H g w M D A w M D A w M F 8 w e D A w M D B B O T k z X 3 B o e X N f M F 9 l b m d f N V 9 l b m d 0 e X B l X 0 N v c H k p X F x V d G l s a X p h d G l v b i B Q Z X J j Z W 5 0 Y W d l J n F 1 b 3 Q 7 L C Z x d W 9 0 O 1 x c X F x E R V N L V E 9 Q L U p V T E l B X F x H U F U g R W 5 n a W 5 l K H B p Z F 8 x M j E y N F 9 s d W l k X z B 4 M D A w M D A w M D B f M H g w M D A w Q T k 5 M 1 9 w a H l z X z B f Z W 5 n X z R f Z W 5 n d H l w Z V 9 D b 3 B 5 K V x c V X R p b G l 6 Y X R p b 2 4 g U G V y Y 2 V u d G F n Z S Z x d W 9 0 O y w m c X V v d D t c X F x c R E V T S 1 R P U C 1 K V U x J Q V x c R 1 B V I E V u Z 2 l u Z S h w a W R f M T I x M j R f b H V p Z F 8 w e D A w M D A w M D A w X z B 4 M D A w M E E 5 O T N f c G h 5 c 1 8 w X 2 V u Z 1 8 z X 2 V u Z 3 R 5 c G V f Q 2 9 w e S l c X F V 0 a W x p e m F 0 a W 9 u I F B l c m N l b n R h Z 2 U m c X V v d D s s J n F 1 b 3 Q 7 X F x c X E R F U 0 t U T 1 A t S l V M S U F c X E d Q V S B F b m d p b m U o c G l k X z E y M T I 0 X 2 x 1 a W R f M H g w M D A w M D A w M F 8 w e D A w M D B B O T k z X 3 B o e X N f M F 9 l b m d f M l 9 l b m d 0 e X B l X 1 Z p Z G V v R G V j b 2 R l K V x c V X R p b G l 6 Y X R p b 2 4 g U G V y Y 2 V u d G F n Z S Z x d W 9 0 O y w m c X V v d D t c X F x c R E V T S 1 R P U C 1 K V U x J Q V x c R 1 B V I E V u Z 2 l u Z S h w a W R f M T I x M j R f b H V p Z F 8 w e D A w M D A w M D A w X z B 4 M D A w M E E 5 O T N f c G h 5 c 1 8 w X 2 V u Z 1 8 x X 2 V u Z 3 R 5 c G V f T G V n Y W N 5 T 3 Z l c m x h e S l c X F V 0 a W x p e m F 0 a W 9 u I F B l c m N l b n R h Z 2 U m c X V v d D s s J n F 1 b 3 Q 7 X F x c X E R F U 0 t U T 1 A t S l V M S U F c X E d Q V S B F b m d p b m U o c G l k X z E y M T I 0 X 2 x 1 a W R f M H g w M D A w M D A w M F 8 w e D A w M D B B O T k z X 3 B o e X N f M F 9 l b m d f M F 9 l b m d 0 e X B l X z N E K V x c V X R p b G l 6 Y X R p b 2 4 g U G V y Y 2 V u d G F n Z S Z x d W 9 0 O y w m c X V v d D t c X F x c R E V T S 1 R P U C 1 K V U x J Q V x c R 1 B V I E V u Z 2 l u Z S h w a W R f M T E w N j R f b H V p Z F 8 w e D A w M D A w M D A w X z B 4 M D A w M E E 5 O T N f c G h 5 c 1 8 w X 2 V u Z 1 8 4 X 2 V u Z 3 R 5 c G V f V l I p X F x V d G l s a X p h d G l v b i B Q Z X J j Z W 5 0 Y W d l J n F 1 b 3 Q 7 L C Z x d W 9 0 O 1 x c X F x E R V N L V E 9 Q L U p V T E l B X F x H U F U g R W 5 n a W 5 l K H B p Z F 8 x M T A 2 N F 9 s d W l k X z B 4 M D A w M D A w M D B f M H g w M D A w Q T k 5 M 1 9 w a H l z X z B f Z W 5 n X z d f Z W 5 n d H l w Z V 9 W a W R l b 0 V u Y 2 9 k Z S l c X F V 0 a W x p e m F 0 a W 9 u I F B l c m N l b n R h Z 2 U m c X V v d D s s J n F 1 b 3 Q 7 X F x c X E R F U 0 t U T 1 A t S l V M S U F c X E d Q V S B F b m d p b m U o c G l k X z E x M D Y 0 X 2 x 1 a W R f M H g w M D A w M D A w M F 8 w e D A w M D B B O T k z X 3 B o e X N f M F 9 l b m d f N l 9 l b m d 0 e X B l X 1 N l Y 3 V y a X R 5 K V x c V X R p b G l 6 Y X R p b 2 4 g U G V y Y 2 V u d G F n Z S Z x d W 9 0 O y w m c X V v d D t c X F x c R E V T S 1 R P U C 1 K V U x J Q V x c R 1 B V I E V u Z 2 l u Z S h w a W R f M T E w N j R f b H V p Z F 8 w e D A w M D A w M D A w X z B 4 M D A w M E E 5 O T N f c G h 5 c 1 8 w X 2 V u Z 1 8 1 X 2 V u Z 3 R 5 c G V f Q 2 9 w e S l c X F V 0 a W x p e m F 0 a W 9 u I F B l c m N l b n R h Z 2 U m c X V v d D s s J n F 1 b 3 Q 7 X F x c X E R F U 0 t U T 1 A t S l V M S U F c X E d Q V S B F b m d p b m U o c G l k X z E x M D Y 0 X 2 x 1 a W R f M H g w M D A w M D A w M F 8 w e D A w M D B B O T k z X 3 B o e X N f M F 9 l b m d f N F 9 l b m d 0 e X B l X 0 N v c H k p X F x V d G l s a X p h d G l v b i B Q Z X J j Z W 5 0 Y W d l J n F 1 b 3 Q 7 L C Z x d W 9 0 O 1 x c X F x E R V N L V E 9 Q L U p V T E l B X F x H U F U g R W 5 n a W 5 l K H B p Z F 8 x M T A 2 N F 9 s d W l k X z B 4 M D A w M D A w M D B f M H g w M D A w Q T k 5 M 1 9 w a H l z X z B f Z W 5 n X z N f Z W 5 n d H l w Z V 9 D b 3 B 5 K V x c V X R p b G l 6 Y X R p b 2 4 g U G V y Y 2 V u d G F n Z S Z x d W 9 0 O y w m c X V v d D t c X F x c R E V T S 1 R P U C 1 K V U x J Q V x c R 1 B V I E V u Z 2 l u Z S h w a W R f M T E w N j R f b H V p Z F 8 w e D A w M D A w M D A w X z B 4 M D A w M E E 5 O T N f c G h 5 c 1 8 w X 2 V u Z 1 8 y X 2 V u Z 3 R 5 c G V f V m l k Z W 9 E Z W N v Z G U p X F x V d G l s a X p h d G l v b i B Q Z X J j Z W 5 0 Y W d l J n F 1 b 3 Q 7 L C Z x d W 9 0 O 1 x c X F x E R V N L V E 9 Q L U p V T E l B X F x H U F U g R W 5 n a W 5 l K H B p Z F 8 x M T A 2 N F 9 s d W l k X z B 4 M D A w M D A w M D B f M H g w M D A w Q T k 5 M 1 9 w a H l z X z B f Z W 5 n X z F f Z W 5 n d H l w Z V 9 M Z W d h Y 3 l P d m V y b G F 5 K V x c V X R p b G l 6 Y X R p b 2 4 g U G V y Y 2 V u d G F n Z S Z x d W 9 0 O y w m c X V v d D t c X F x c R E V T S 1 R P U C 1 K V U x J Q V x c R 1 B V I E V u Z 2 l u Z S h w a W R f M T E w N j R f b H V p Z F 8 w e D A w M D A w M D A w X z B 4 M D A w M E E 5 O T N f c G h 5 c 1 8 w X 2 V u Z 1 8 w X 2 V u Z 3 R 5 c G V f M 0 Q p X F x V d G l s a X p h d G l v b i B Q Z X J j Z W 5 0 Y W d l J n F 1 b 3 Q 7 L C Z x d W 9 0 O 1 x c X F x E R V N L V E 9 Q L U p V T E l B X F x H U F U g R W 5 n a W 5 l K H B p Z F 8 x M D Q 2 N F 9 s d W l k X z B 4 M D A w M D A w M D B f M H g w M D A w Q T k 5 M 1 9 w a H l z X z B f Z W 5 n X z h f Z W 5 n d H l w Z V 9 W U i l c X F V 0 a W x p e m F 0 a W 9 u I F B l c m N l b n R h Z 2 U m c X V v d D s s J n F 1 b 3 Q 7 X F x c X E R F U 0 t U T 1 A t S l V M S U F c X E d Q V S B F b m d p b m U o c G l k X z E w N D Y 0 X 2 x 1 a W R f M H g w M D A w M D A w M F 8 w e D A w M D B B O T k z X 3 B o e X N f M F 9 l b m d f N 1 9 l b m d 0 e X B l X 1 Z p Z G V v R W 5 j b 2 R l K V x c V X R p b G l 6 Y X R p b 2 4 g U G V y Y 2 V u d G F n Z S Z x d W 9 0 O y w m c X V v d D t c X F x c R E V T S 1 R P U C 1 K V U x J Q V x c R 1 B V I E V u Z 2 l u Z S h w a W R f M T A 0 N j R f b H V p Z F 8 w e D A w M D A w M D A w X z B 4 M D A w M E E 5 O T N f c G h 5 c 1 8 w X 2 V u Z 1 8 2 X 2 V u Z 3 R 5 c G V f U 2 V j d X J p d H k p X F x V d G l s a X p h d G l v b i B Q Z X J j Z W 5 0 Y W d l J n F 1 b 3 Q 7 L C Z x d W 9 0 O 1 x c X F x E R V N L V E 9 Q L U p V T E l B X F x H U F U g R W 5 n a W 5 l K H B p Z F 8 x M D Q 2 N F 9 s d W l k X z B 4 M D A w M D A w M D B f M H g w M D A w Q T k 5 M 1 9 w a H l z X z B f Z W 5 n X z V f Z W 5 n d H l w Z V 9 D b 3 B 5 K V x c V X R p b G l 6 Y X R p b 2 4 g U G V y Y 2 V u d G F n Z S Z x d W 9 0 O y w m c X V v d D t c X F x c R E V T S 1 R P U C 1 K V U x J Q V x c R 1 B V I E V u Z 2 l u Z S h w a W R f M T A 0 N j R f b H V p Z F 8 w e D A w M D A w M D A w X z B 4 M D A w M E E 5 O T N f c G h 5 c 1 8 w X 2 V u Z 1 8 0 X 2 V u Z 3 R 5 c G V f Q 2 9 w e S l c X F V 0 a W x p e m F 0 a W 9 u I F B l c m N l b n R h Z 2 U m c X V v d D s s J n F 1 b 3 Q 7 X F x c X E R F U 0 t U T 1 A t S l V M S U F c X E d Q V S B F b m d p b m U o c G l k X z E w N D Y 0 X 2 x 1 a W R f M H g w M D A w M D A w M F 8 w e D A w M D B B O T k z X 3 B o e X N f M F 9 l b m d f M 1 9 l b m d 0 e X B l X 0 N v c H k p X F x V d G l s a X p h d G l v b i B Q Z X J j Z W 5 0 Y W d l J n F 1 b 3 Q 7 L C Z x d W 9 0 O 1 x c X F x E R V N L V E 9 Q L U p V T E l B X F x H U F U g R W 5 n a W 5 l K H B p Z F 8 x M D Q 2 N F 9 s d W l k X z B 4 M D A w M D A w M D B f M H g w M D A w Q T k 5 M 1 9 w a H l z X z B f Z W 5 n X z J f Z W 5 n d H l w Z V 9 W a W R l b 0 R l Y 2 9 k Z S l c X F V 0 a W x p e m F 0 a W 9 u I F B l c m N l b n R h Z 2 U m c X V v d D s s J n F 1 b 3 Q 7 X F x c X E R F U 0 t U T 1 A t S l V M S U F c X E d Q V S B F b m d p b m U o c G l k X z E w N D Y 0 X 2 x 1 a W R f M H g w M D A w M D A w M F 8 w e D A w M D B B O T k z X 3 B o e X N f M F 9 l b m d f M V 9 l b m d 0 e X B l X 0 x l Z 2 F j e U 9 2 Z X J s Y X k p X F x V d G l s a X p h d G l v b i B Q Z X J j Z W 5 0 Y W d l J n F 1 b 3 Q 7 L C Z x d W 9 0 O 1 x c X F x E R V N L V E 9 Q L U p V T E l B X F x H U F U g R W 5 n a W 5 l K H B p Z F 8 x M D Q 2 N F 9 s d W l k X z B 4 M D A w M D A w M D B f M H g w M D A w Q T k 5 M 1 9 w a H l z X z B f Z W 5 n X z B f Z W 5 n d H l w Z V 8 z R C l c X F V 0 a W x p e m F 0 a W 9 u I F B l c m N l b n R h Z 2 U m c X V v d D s s J n F 1 b 3 Q 7 X F x c X E R F U 0 t U T 1 A t S l V M S U F c X E d Q V S B F b m d p b m U o c G l k X z E w M D A w X 2 x 1 a W R f M H g w M D A w M D A w M F 8 w e D A w M D B B O T k z X 3 B o e X N f M F 9 l b m d f O F 9 l b m d 0 e X B l X 1 Z S K V x c V X R p b G l 6 Y X R p b 2 4 g U G V y Y 2 V u d G F n Z S Z x d W 9 0 O y w m c X V v d D t c X F x c R E V T S 1 R P U C 1 K V U x J Q V x c R 1 B V I E V u Z 2 l u Z S h w a W R f M T A w M D B f b H V p Z F 8 w e D A w M D A w M D A w X z B 4 M D A w M E E 5 O T N f c G h 5 c 1 8 w X 2 V u Z 1 8 3 X 2 V u Z 3 R 5 c G V f V m l k Z W 9 F b m N v Z G U p X F x V d G l s a X p h d G l v b i B Q Z X J j Z W 5 0 Y W d l J n F 1 b 3 Q 7 L C Z x d W 9 0 O 1 x c X F x E R V N L V E 9 Q L U p V T E l B X F x H U F U g R W 5 n a W 5 l K H B p Z F 8 x M D A w M F 9 s d W l k X z B 4 M D A w M D A w M D B f M H g w M D A w Q T k 5 M 1 9 w a H l z X z B f Z W 5 n X z Z f Z W 5 n d H l w Z V 9 T Z W N 1 c m l 0 e S l c X F V 0 a W x p e m F 0 a W 9 u I F B l c m N l b n R h Z 2 U m c X V v d D s s J n F 1 b 3 Q 7 X F x c X E R F U 0 t U T 1 A t S l V M S U F c X E d Q V S B F b m d p b m U o c G l k X z E w M D A w X 2 x 1 a W R f M H g w M D A w M D A w M F 8 w e D A w M D B B O T k z X 3 B o e X N f M F 9 l b m d f N V 9 l b m d 0 e X B l X 0 N v c H k p X F x V d G l s a X p h d G l v b i B Q Z X J j Z W 5 0 Y W d l J n F 1 b 3 Q 7 L C Z x d W 9 0 O 1 x c X F x E R V N L V E 9 Q L U p V T E l B X F x H U F U g R W 5 n a W 5 l K H B p Z F 8 x M D A w M F 9 s d W l k X z B 4 M D A w M D A w M D B f M H g w M D A w Q T k 5 M 1 9 w a H l z X z B f Z W 5 n X z R f Z W 5 n d H l w Z V 9 D b 3 B 5 K V x c V X R p b G l 6 Y X R p b 2 4 g U G V y Y 2 V u d G F n Z S Z x d W 9 0 O y w m c X V v d D t c X F x c R E V T S 1 R P U C 1 K V U x J Q V x c R 1 B V I E V u Z 2 l u Z S h w a W R f M T A w M D B f b H V p Z F 8 w e D A w M D A w M D A w X z B 4 M D A w M E E 5 O T N f c G h 5 c 1 8 w X 2 V u Z 1 8 z X 2 V u Z 3 R 5 c G V f Q 2 9 w e S l c X F V 0 a W x p e m F 0 a W 9 u I F B l c m N l b n R h Z 2 U m c X V v d D s s J n F 1 b 3 Q 7 X F x c X E R F U 0 t U T 1 A t S l V M S U F c X E d Q V S B F b m d p b m U o c G l k X z E w M D A w X 2 x 1 a W R f M H g w M D A w M D A w M F 8 w e D A w M D B B O T k z X 3 B o e X N f M F 9 l b m d f M l 9 l b m d 0 e X B l X 1 Z p Z G V v R G V j b 2 R l K V x c V X R p b G l 6 Y X R p b 2 4 g U G V y Y 2 V u d G F n Z S Z x d W 9 0 O y w m c X V v d D t c X F x c R E V T S 1 R P U C 1 K V U x J Q V x c R 1 B V I E V u Z 2 l u Z S h w a W R f M T A w M D B f b H V p Z F 8 w e D A w M D A w M D A w X z B 4 M D A w M E E 5 O T N f c G h 5 c 1 8 w X 2 V u Z 1 8 x X 2 V u Z 3 R 5 c G V f T G V n Y W N 5 T 3 Z l c m x h e S l c X F V 0 a W x p e m F 0 a W 9 u I F B l c m N l b n R h Z 2 U m c X V v d D s s J n F 1 b 3 Q 7 X F x c X E R F U 0 t U T 1 A t S l V M S U F c X E d Q V S B F b m d p b m U o c G l k X z E w M D A w X 2 x 1 a W R f M H g w M D A w M D A w M F 8 w e D A w M D B B O T k z X 3 B o e X N f M F 9 l b m d f M F 9 l b m d 0 e X B l X z N E K V x c V X R p b G l 6 Y X R p b 2 4 g U G V y Y 2 V u d G F n Z S Z x d W 9 0 O y w m c X V v d D t c X F x c R E V T S 1 R P U C 1 K V U x J Q V x c S W 5 m b 3 J t Y W N q Z S B v I H B y b 2 N l c 2 9 y e m U o X 1 R v d G F s K V x c J S B 3 e W R h a m 5 v x Z t j a S B w c m 9 j Z X N v c m E m c X V v d D s s J n F 1 b 3 Q 7 X F x c X E R F U 0 t U T 1 A t S l V M S U F c X E l u Z m 9 y b W F j a m U g b y B w c m 9 j Z X N v c n p l K F 9 U b 3 R h b C l c X C U g d 3 l r b 3 J 6 e X N 0 Y W 5 p Y S B w c m 9 j Z X N v c m E m c X V v d D s s J n F 1 b 3 Q 7 X F x c X E R F U 0 t U T 1 A t S l V M S U F c X E l u Z m 9 y b W F j a m U g b y B w c m 9 j Z X N v c n p l K F 9 U b 3 R h b C l c X C U g d 3 l r b 3 J 6 e X N 0 Y W 5 p Y S B 1 c H J 6 e X d p b G V q b 3 d h b m V n b y Z x d W 9 0 O y w m c X V v d D t c X F x c R E V T S 1 R P U C 1 K V U x J Q V x c S W 5 m b 3 J t Y W N q Z S B v I H B y b 2 N l c 2 9 y e m U o X 1 R v d G F s K V x c Q 3 p h c y B i Z X p j e n l u b m / F m 2 N p I C g l K S Z x d W 9 0 O y w m c X V v d D t c X F x c R E V T S 1 R P U C 1 K V U x J Q V x c S W 5 m b 3 J t Y W N q Z S B v I H B y b 2 N l c 2 9 y e m U o X 1 R v d G F s K V x c Q 3 p h c y B w c m l v c n l 0 Z X R v d 3 k g K C U p J n F 1 b 3 Q 7 L C Z x d W 9 0 O 1 x c X F x E R V N L V E 9 Q L U p V T E l B X F x J b m Z v c m 1 h Y 2 p l I G 8 g c H J v Y 2 V z b 3 J 6 Z S h f V G 9 0 Y W w p X F x D e m F z I H B y b 2 N l c 2 9 y Y S A o J S k m c X V v d D s s J n F 1 b 3 Q 7 X F x c X E R F U 0 t U T 1 A t S l V M S U F c X E l u Z m 9 y b W F j a m U g b y B w c m 9 j Z X N v c n p l K F 9 U b 3 R h b C l c X E N 6 Y X M g c H J 6 Z X J 3 Y c W E I C g l K S Z x d W 9 0 O y w m c X V v d D t c X F x c R E V T S 1 R P U C 1 K V U x J Q V x c S W 5 m b 3 J t Y W N q Z S B v I H B y b 2 N l c 2 9 y e m U o X 1 R v d G F s K V x c Q 3 p h c y B 1 c H J 6 e X d p b G V q b 3 d h b n k g K C U p J n F 1 b 3 Q 7 L C Z x d W 9 0 O 1 x c X F x E R V N L V E 9 Q L U p V T E l B X F x J b m Z v c m 1 h Y 2 p l I G 8 g c H J v Y 2 V z b 3 J 6 Z S h f V G 9 0 Y W w p X F x D e m F z I H X F v H l 0 a 2 9 3 b m l r Y S A o J S k m c X V v d D s s J n F 1 b 3 Q 7 X F x c X E R F U 0 t U T 1 A t S l V M S U F c X F B h b W n E m c S H X F x C Y W p 0 e S B w Y W 1 p x J l j a S B w b 2 R y x J l j e m 5 l a i Z x d W 9 0 O y w m c X V v d D t c X F x c R E V T S 1 R P U C 1 K V U x J Q V x c U G F t a c S Z x I d c X E R v c 3 T E m X B u Y S B w Y W 1 p x J n E h y A o S 0 I p J n F 1 b 3 Q 7 L C Z x d W 9 0 O 1 x c X F x E R V N L V E 9 Q L U p V T E l B X F x Q Y W 1 p x J n E h 1 x c R G 9 z d M S Z c G 5 h I H B h b W n E m c S H I C h N Q i k m c X V v d D s s J n F 1 b 3 Q 7 X F x c X E R F U 0 t U T 1 A t S l V M S U F c X F B h b W n E m c S H X F x E b 3 N 0 x J l w b m U g Y m F q d H k m c X V v d D s s J n F 1 b 3 Q 7 X F x c X E R F U 0 t U T 1 A t S l V M S U F c X F B h b W n E m c S H X F x P Z G N 6 e X R 5 I H N 0 c m 9 u L 3 M m c X V v d D s s J n F 1 b 3 Q 7 X F x c X E R F U 0 t U T 1 A t S l V M S U F c X F B h b W n E m c S H X F x a Y W R l a 2 x h c m 9 3 Y W 5 l I G J h a n R 5 J n F 1 b 3 Q 7 L C Z x d W 9 0 O 1 x c X F x E R V N L V E 9 Q L U p V T E l B X F x Q Y W 1 p x J n E h 1 x c W m F k Z W t s Y X J v d 2 F u Z S B i Y W p 0 e S B 3 I H X F v H l j a X U g K C U p J n F 1 b 3 Q 7 L C Z x d W 9 0 O 1 x c X F x E R V N L V E 9 Q L U p V T E l B X F x Q c m 9 j Z X M o Y 2 h y b 2 1 l I z c p X F x D e m F z I H B y b 2 N l c 2 9 y Y S A o J S k m c X V v d D s s J n F 1 b 3 Q 7 X F x c X E R F U 0 t U T 1 A t S l V M S U F c X F B y b 2 N l c y h j a H J v b W U j N i l c X E N 6 Y X M g c H J v Y 2 V z b 3 J h I C g l K S Z x d W 9 0 O y w m c X V v d D t c X F x c R E V T S 1 R P U C 1 K V U x J Q V x c U H J v Y 2 V z K G N o c m 9 t Z S M 1 K V x c Q 3 p h c y B w c m 9 j Z X N v c m E g K C U p J n F 1 b 3 Q 7 L C Z x d W 9 0 O 1 x c X F x E R V N L V E 9 Q L U p V T E l B X F x Q c m 9 j Z X M o Y 2 h y b 2 1 l I z Q p X F x D e m F z I H B y b 2 N l c 2 9 y Y S A o J S k m c X V v d D s s J n F 1 b 3 Q 7 X F x c X E R F U 0 t U T 1 A t S l V M S U F c X F B y b 2 N l c y h j a H J v b W U j M y l c X E N 6 Y X M g c H J v Y 2 V z b 3 J h I C g l K S Z x d W 9 0 O y w m c X V v d D t c X F x c R E V T S 1 R P U C 1 K V U x J Q V x c U H J v Y 2 V z K G N o c m 9 t Z S M y K V x c Q 3 p h c y B w c m 9 j Z X N v c m E g K C U p J n F 1 b 3 Q 7 L C Z x d W 9 0 O 1 x c X F x E R V N L V E 9 Q L U p V T E l B X F x Q c m 9 j Z X M o Y 2 h y b 2 1 l I z E p X F x D e m F z I H B y b 2 N l c 2 9 y Y S A o J S k m c X V v d D s s J n F 1 b 3 Q 7 X F x c X E R F U 0 t U T 1 A t S l V M S U F c X F B y b 2 N l c y h j a H J v b W U p X F x D e m F z I H B y b 2 N l c 2 9 y Y S A o J S k m c X V v d D s s J n F 1 b 3 Q 7 X F x c X E R F U 0 t U T 1 A t S l V M S U F c X F B y b 2 N l c 2 9 y K F 9 U b 3 R h b C l c X E N 6 Y X M g Y m V 6 Y 3 p 5 b m 5 v x Z t j a S A o J S k m c X V v d D s s J n F 1 b 3 Q 7 X F x c X E R F U 0 t U T 1 A t S l V M S U F c X F B y b 2 N l c 2 9 y K F 9 U b 3 R h b C l c X E N 6 Y X M g c H J v Y 2 V z b 3 J h I C g l K S Z x d W 9 0 O y w m c X V v d D t c X F x c R E V T S 1 R P U C 1 K V U x J Q V x c U H J v Y 2 V z b 3 I o X 1 R v d G F s K V x c Q 3 p h c y B 1 c H J 6 e X d p b G V q b 3 d h b n k g K C U p J n F 1 b 3 Q 7 L C Z x d W 9 0 O 1 x c X F x E R V N L V E 9 Q L U p V T E l B X F x Q c m 9 j Z X N v c i h f V G 9 0 Y W w p X F x D e m F z I H X F v H l 0 a 2 9 3 b m l r Y S A o J S k m c X V v d D s s J n F 1 b 3 Q 7 X F x c X E R F U 0 t U T 1 A t S l V M S U F c X F B y b 2 N l c 3 N v c i B Q Z X J m b 3 J t Y W 5 j Z S h Q U E 1 f U H J v Y 2 V z c 2 9 y X z M p X F w l I G 9 m I E 1 h e G l t d W 0 g R n J l c X V l b m N 5 J n F 1 b 3 Q 7 L C Z x d W 9 0 O 1 x c X F x E R V N L V E 9 Q L U p V T E l B X F x Q c m 9 j Z X N z b 3 I g U G V y Z m 9 y b W F u Y 2 U o U F B N X 1 B y b 2 N l c 3 N v c l 8 y K V x c J S B v Z i B N Y X h p b X V t I E Z y Z X F 1 Z W 5 j e S Z x d W 9 0 O y w m c X V v d D t c X F x c R E V T S 1 R P U C 1 K V U x J Q V x c U H J v Y 2 V z c 2 9 y I F B l c m Z v c m 1 h b m N l K F B Q T V 9 Q c m 9 j Z X N z b 3 J f M S l c X C U g b 2 Y g T W F 4 a W 1 1 b S B G c m V x d W V u Y 3 k m c X V v d D s s J n F 1 b 3 Q 7 X F x c X E R F U 0 t U T 1 A t S l V M S U F c X F B y b 2 N l c 3 N v c i B Q Z X J m b 3 J t Y W 5 j Z S h Q U E 1 f U H J v Y 2 V z c 2 9 y X z A p X F w l I G 9 m I E 1 h e G l t d W 0 g R n J l c X V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J 5 b G 9 u L W J h d G h y b 2 9 t L X B l c m Z t b 2 4 v Q X V 0 b 1 J l b W 9 2 Z W R D b 2 x 1 b W 5 z M S 5 7 K F B E S C 1 D U 1 Y g N C 4 w K S A o L D B 9 J n F 1 b 3 Q 7 L C Z x d W 9 0 O 1 N l Y 3 R p b 2 4 x L 2 J h Y n l s b 2 4 t Y m F 0 a H J v b 2 0 t c G V y Z m 1 v b i 9 B d X R v U m V t b 3 Z l Z E N v b H V t b n M x L n t c X F x c R E V T S 1 R P U C 1 K V U x J Q V x c R 1 B V I E V u Z 2 l u Z S h w a W R f O T A w M F 9 s d W l k X z B 4 M D A w M D A w M D B f M H g w M D A w Q T k 5 M 1 9 w a H l z X z B f Z W 5 n X z h f Z W 5 n d H l w Z V 9 W U i l c X F V 0 a W x p e m F 0 a W 9 u I F B l c m N l b n R h Z 2 U s M X 0 m c X V v d D s s J n F 1 b 3 Q 7 U 2 V j d G l v b j E v Y m F i e W x v b i 1 i Y X R o c m 9 v b S 1 w Z X J m b W 9 u L 0 F 1 d G 9 S Z W 1 v d m V k Q 2 9 s d W 1 u c z E u e 1 x c X F x E R V N L V E 9 Q L U p V T E l B X F x H U F U g R W 5 n a W 5 l K H B p Z F 8 5 M D A w X 2 x 1 a W R f M H g w M D A w M D A w M F 8 w e D A w M D B B O T k z X 3 B o e X N f M F 9 l b m d f N 1 9 l b m d 0 e X B l X 1 Z p Z G V v R W 5 j b 2 R l K V x c V X R p b G l 6 Y X R p b 2 4 g U G V y Y 2 V u d G F n Z S w y f S Z x d W 9 0 O y w m c X V v d D t T Z W N 0 a W 9 u M S 9 i Y W J 5 b G 9 u L W J h d G h y b 2 9 t L X B l c m Z t b 2 4 v Q X V 0 b 1 J l b W 9 2 Z W R D b 2 x 1 b W 5 z M S 5 7 X F x c X E R F U 0 t U T 1 A t S l V M S U F c X E d Q V S B F b m d p b m U o c G l k X z k w M D B f b H V p Z F 8 w e D A w M D A w M D A w X z B 4 M D A w M E E 5 O T N f c G h 5 c 1 8 w X 2 V u Z 1 8 2 X 2 V u Z 3 R 5 c G V f U 2 V j d X J p d H k p X F x V d G l s a X p h d G l v b i B Q Z X J j Z W 5 0 Y W d l L D N 9 J n F 1 b 3 Q 7 L C Z x d W 9 0 O 1 N l Y 3 R p b 2 4 x L 2 J h Y n l s b 2 4 t Y m F 0 a H J v b 2 0 t c G V y Z m 1 v b i 9 B d X R v U m V t b 3 Z l Z E N v b H V t b n M x L n t c X F x c R E V T S 1 R P U C 1 K V U x J Q V x c R 1 B V I E V u Z 2 l u Z S h w a W R f O T A w M F 9 s d W l k X z B 4 M D A w M D A w M D B f M H g w M D A w Q T k 5 M 1 9 w a H l z X z B f Z W 5 n X z V f Z W 5 n d H l w Z V 9 D b 3 B 5 K V x c V X R p b G l 6 Y X R p b 2 4 g U G V y Y 2 V u d G F n Z S w 0 f S Z x d W 9 0 O y w m c X V v d D t T Z W N 0 a W 9 u M S 9 i Y W J 5 b G 9 u L W J h d G h y b 2 9 t L X B l c m Z t b 2 4 v Q X V 0 b 1 J l b W 9 2 Z W R D b 2 x 1 b W 5 z M S 5 7 X F x c X E R F U 0 t U T 1 A t S l V M S U F c X E d Q V S B F b m d p b m U o c G l k X z k w M D B f b H V p Z F 8 w e D A w M D A w M D A w X z B 4 M D A w M E E 5 O T N f c G h 5 c 1 8 w X 2 V u Z 1 8 0 X 2 V u Z 3 R 5 c G V f Q 2 9 w e S l c X F V 0 a W x p e m F 0 a W 9 u I F B l c m N l b n R h Z 2 U s N X 0 m c X V v d D s s J n F 1 b 3 Q 7 U 2 V j d G l v b j E v Y m F i e W x v b i 1 i Y X R o c m 9 v b S 1 w Z X J m b W 9 u L 0 F 1 d G 9 S Z W 1 v d m V k Q 2 9 s d W 1 u c z E u e 1 x c X F x E R V N L V E 9 Q L U p V T E l B X F x H U F U g R W 5 n a W 5 l K H B p Z F 8 5 M D A w X 2 x 1 a W R f M H g w M D A w M D A w M F 8 w e D A w M D B B O T k z X 3 B o e X N f M F 9 l b m d f M 1 9 l b m d 0 e X B l X 0 N v c H k p X F x V d G l s a X p h d G l v b i B Q Z X J j Z W 5 0 Y W d l L D Z 9 J n F 1 b 3 Q 7 L C Z x d W 9 0 O 1 N l Y 3 R p b 2 4 x L 2 J h Y n l s b 2 4 t Y m F 0 a H J v b 2 0 t c G V y Z m 1 v b i 9 B d X R v U m V t b 3 Z l Z E N v b H V t b n M x L n t c X F x c R E V T S 1 R P U C 1 K V U x J Q V x c R 1 B V I E V u Z 2 l u Z S h w a W R f O T A w M F 9 s d W l k X z B 4 M D A w M D A w M D B f M H g w M D A w Q T k 5 M 1 9 w a H l z X z B f Z W 5 n X z J f Z W 5 n d H l w Z V 9 W a W R l b 0 R l Y 2 9 k Z S l c X F V 0 a W x p e m F 0 a W 9 u I F B l c m N l b n R h Z 2 U s N 3 0 m c X V v d D s s J n F 1 b 3 Q 7 U 2 V j d G l v b j E v Y m F i e W x v b i 1 i Y X R o c m 9 v b S 1 w Z X J m b W 9 u L 0 F 1 d G 9 S Z W 1 v d m V k Q 2 9 s d W 1 u c z E u e 1 x c X F x E R V N L V E 9 Q L U p V T E l B X F x H U F U g R W 5 n a W 5 l K H B p Z F 8 5 M D A w X 2 x 1 a W R f M H g w M D A w M D A w M F 8 w e D A w M D B B O T k z X 3 B o e X N f M F 9 l b m d f M V 9 l b m d 0 e X B l X 0 x l Z 2 F j e U 9 2 Z X J s Y X k p X F x V d G l s a X p h d G l v b i B Q Z X J j Z W 5 0 Y W d l L D h 9 J n F 1 b 3 Q 7 L C Z x d W 9 0 O 1 N l Y 3 R p b 2 4 x L 2 J h Y n l s b 2 4 t Y m F 0 a H J v b 2 0 t c G V y Z m 1 v b i 9 B d X R v U m V t b 3 Z l Z E N v b H V t b n M x L n t c X F x c R E V T S 1 R P U C 1 K V U x J Q V x c R 1 B V I E V u Z 2 l u Z S h w a W R f O T A w M F 9 s d W l k X z B 4 M D A w M D A w M D B f M H g w M D A w Q T k 5 M 1 9 w a H l z X z B f Z W 5 n X z B f Z W 5 n d H l w Z V 8 z R C l c X F V 0 a W x p e m F 0 a W 9 u I F B l c m N l b n R h Z 2 U s O X 0 m c X V v d D s s J n F 1 b 3 Q 7 U 2 V j d G l v b j E v Y m F i e W x v b i 1 i Y X R o c m 9 v b S 1 w Z X J m b W 9 u L 0 F 1 d G 9 S Z W 1 v d m V k Q 2 9 s d W 1 u c z E u e 1 x c X F x E R V N L V E 9 Q L U p V T E l B X F x H U F U g R W 5 n a W 5 l K H B p Z F 8 4 M z Z f b H V p Z F 8 w e D A w M D A w M D A w X z B 4 M D A w M E E 5 O T N f c G h 5 c 1 8 w X 2 V u Z 1 8 4 X 2 V u Z 3 R 5 c G V f V l I p X F x V d G l s a X p h d G l v b i B Q Z X J j Z W 5 0 Y W d l L D E w f S Z x d W 9 0 O y w m c X V v d D t T Z W N 0 a W 9 u M S 9 i Y W J 5 b G 9 u L W J h d G h y b 2 9 t L X B l c m Z t b 2 4 v Q X V 0 b 1 J l b W 9 2 Z W R D b 2 x 1 b W 5 z M S 5 7 X F x c X E R F U 0 t U T 1 A t S l V M S U F c X E d Q V S B F b m d p b m U o c G l k X z g z N l 9 s d W l k X z B 4 M D A w M D A w M D B f M H g w M D A w Q T k 5 M 1 9 w a H l z X z B f Z W 5 n X z d f Z W 5 n d H l w Z V 9 W a W R l b 0 V u Y 2 9 k Z S l c X F V 0 a W x p e m F 0 a W 9 u I F B l c m N l b n R h Z 2 U s M T F 9 J n F 1 b 3 Q 7 L C Z x d W 9 0 O 1 N l Y 3 R p b 2 4 x L 2 J h Y n l s b 2 4 t Y m F 0 a H J v b 2 0 t c G V y Z m 1 v b i 9 B d X R v U m V t b 3 Z l Z E N v b H V t b n M x L n t c X F x c R E V T S 1 R P U C 1 K V U x J Q V x c R 1 B V I E V u Z 2 l u Z S h w a W R f O D M 2 X 2 x 1 a W R f M H g w M D A w M D A w M F 8 w e D A w M D B B O T k z X 3 B o e X N f M F 9 l b m d f N l 9 l b m d 0 e X B l X 1 N l Y 3 V y a X R 5 K V x c V X R p b G l 6 Y X R p b 2 4 g U G V y Y 2 V u d G F n Z S w x M n 0 m c X V v d D s s J n F 1 b 3 Q 7 U 2 V j d G l v b j E v Y m F i e W x v b i 1 i Y X R o c m 9 v b S 1 w Z X J m b W 9 u L 0 F 1 d G 9 S Z W 1 v d m V k Q 2 9 s d W 1 u c z E u e 1 x c X F x E R V N L V E 9 Q L U p V T E l B X F x H U F U g R W 5 n a W 5 l K H B p Z F 8 4 M z Z f b H V p Z F 8 w e D A w M D A w M D A w X z B 4 M D A w M E E 5 O T N f c G h 5 c 1 8 w X 2 V u Z 1 8 1 X 2 V u Z 3 R 5 c G V f Q 2 9 w e S l c X F V 0 a W x p e m F 0 a W 9 u I F B l c m N l b n R h Z 2 U s M T N 9 J n F 1 b 3 Q 7 L C Z x d W 9 0 O 1 N l Y 3 R p b 2 4 x L 2 J h Y n l s b 2 4 t Y m F 0 a H J v b 2 0 t c G V y Z m 1 v b i 9 B d X R v U m V t b 3 Z l Z E N v b H V t b n M x L n t c X F x c R E V T S 1 R P U C 1 K V U x J Q V x c R 1 B V I E V u Z 2 l u Z S h w a W R f O D M 2 X 2 x 1 a W R f M H g w M D A w M D A w M F 8 w e D A w M D B B O T k z X 3 B o e X N f M F 9 l b m d f N F 9 l b m d 0 e X B l X 0 N v c H k p X F x V d G l s a X p h d G l v b i B Q Z X J j Z W 5 0 Y W d l L D E 0 f S Z x d W 9 0 O y w m c X V v d D t T Z W N 0 a W 9 u M S 9 i Y W J 5 b G 9 u L W J h d G h y b 2 9 t L X B l c m Z t b 2 4 v Q X V 0 b 1 J l b W 9 2 Z W R D b 2 x 1 b W 5 z M S 5 7 X F x c X E R F U 0 t U T 1 A t S l V M S U F c X E d Q V S B F b m d p b m U o c G l k X z g z N l 9 s d W l k X z B 4 M D A w M D A w M D B f M H g w M D A w Q T k 5 M 1 9 w a H l z X z B f Z W 5 n X z N f Z W 5 n d H l w Z V 9 D b 3 B 5 K V x c V X R p b G l 6 Y X R p b 2 4 g U G V y Y 2 V u d G F n Z S w x N X 0 m c X V v d D s s J n F 1 b 3 Q 7 U 2 V j d G l v b j E v Y m F i e W x v b i 1 i Y X R o c m 9 v b S 1 w Z X J m b W 9 u L 0 F 1 d G 9 S Z W 1 v d m V k Q 2 9 s d W 1 u c z E u e 1 x c X F x E R V N L V E 9 Q L U p V T E l B X F x H U F U g R W 5 n a W 5 l K H B p Z F 8 4 M z Z f b H V p Z F 8 w e D A w M D A w M D A w X z B 4 M D A w M E E 5 O T N f c G h 5 c 1 8 w X 2 V u Z 1 8 y X 2 V u Z 3 R 5 c G V f V m l k Z W 9 E Z W N v Z G U p X F x V d G l s a X p h d G l v b i B Q Z X J j Z W 5 0 Y W d l L D E 2 f S Z x d W 9 0 O y w m c X V v d D t T Z W N 0 a W 9 u M S 9 i Y W J 5 b G 9 u L W J h d G h y b 2 9 t L X B l c m Z t b 2 4 v Q X V 0 b 1 J l b W 9 2 Z W R D b 2 x 1 b W 5 z M S 5 7 X F x c X E R F U 0 t U T 1 A t S l V M S U F c X E d Q V S B F b m d p b m U o c G l k X z g z N l 9 s d W l k X z B 4 M D A w M D A w M D B f M H g w M D A w Q T k 5 M 1 9 w a H l z X z B f Z W 5 n X z F f Z W 5 n d H l w Z V 9 M Z W d h Y 3 l P d m V y b G F 5 K V x c V X R p b G l 6 Y X R p b 2 4 g U G V y Y 2 V u d G F n Z S w x N 3 0 m c X V v d D s s J n F 1 b 3 Q 7 U 2 V j d G l v b j E v Y m F i e W x v b i 1 i Y X R o c m 9 v b S 1 w Z X J m b W 9 u L 0 F 1 d G 9 S Z W 1 v d m V k Q 2 9 s d W 1 u c z E u e 1 x c X F x E R V N L V E 9 Q L U p V T E l B X F x H U F U g R W 5 n a W 5 l K H B p Z F 8 4 M z Z f b H V p Z F 8 w e D A w M D A w M D A w X z B 4 M D A w M E E 5 O T N f c G h 5 c 1 8 w X 2 V u Z 1 8 w X 2 V u Z 3 R 5 c G V f M 0 Q p X F x V d G l s a X p h d G l v b i B Q Z X J j Z W 5 0 Y W d l L D E 4 f S Z x d W 9 0 O y w m c X V v d D t T Z W N 0 a W 9 u M S 9 i Y W J 5 b G 9 u L W J h d G h y b 2 9 t L X B l c m Z t b 2 4 v Q X V 0 b 1 J l b W 9 2 Z W R D b 2 x 1 b W 5 z M S 5 7 X F x c X E R F U 0 t U T 1 A t S l V M S U F c X E d Q V S B F b m d p b m U o c G l k X z c 4 N z J f b H V p Z F 8 w e D A w M D A w M D A w X z B 4 M D A w M E E 5 O T N f c G h 5 c 1 8 w X 2 V u Z 1 8 4 X 2 V u Z 3 R 5 c G V f V l I p X F x V d G l s a X p h d G l v b i B Q Z X J j Z W 5 0 Y W d l L D E 5 f S Z x d W 9 0 O y w m c X V v d D t T Z W N 0 a W 9 u M S 9 i Y W J 5 b G 9 u L W J h d G h y b 2 9 t L X B l c m Z t b 2 4 v Q X V 0 b 1 J l b W 9 2 Z W R D b 2 x 1 b W 5 z M S 5 7 X F x c X E R F U 0 t U T 1 A t S l V M S U F c X E d Q V S B F b m d p b m U o c G l k X z c 4 N z J f b H V p Z F 8 w e D A w M D A w M D A w X z B 4 M D A w M E E 5 O T N f c G h 5 c 1 8 w X 2 V u Z 1 8 3 X 2 V u Z 3 R 5 c G V f V m l k Z W 9 F b m N v Z G U p X F x V d G l s a X p h d G l v b i B Q Z X J j Z W 5 0 Y W d l L D I w f S Z x d W 9 0 O y w m c X V v d D t T Z W N 0 a W 9 u M S 9 i Y W J 5 b G 9 u L W J h d G h y b 2 9 t L X B l c m Z t b 2 4 v Q X V 0 b 1 J l b W 9 2 Z W R D b 2 x 1 b W 5 z M S 5 7 X F x c X E R F U 0 t U T 1 A t S l V M S U F c X E d Q V S B F b m d p b m U o c G l k X z c 4 N z J f b H V p Z F 8 w e D A w M D A w M D A w X z B 4 M D A w M E E 5 O T N f c G h 5 c 1 8 w X 2 V u Z 1 8 2 X 2 V u Z 3 R 5 c G V f U 2 V j d X J p d H k p X F x V d G l s a X p h d G l v b i B Q Z X J j Z W 5 0 Y W d l L D I x f S Z x d W 9 0 O y w m c X V v d D t T Z W N 0 a W 9 u M S 9 i Y W J 5 b G 9 u L W J h d G h y b 2 9 t L X B l c m Z t b 2 4 v Q X V 0 b 1 J l b W 9 2 Z W R D b 2 x 1 b W 5 z M S 5 7 X F x c X E R F U 0 t U T 1 A t S l V M S U F c X E d Q V S B F b m d p b m U o c G l k X z c 4 N z J f b H V p Z F 8 w e D A w M D A w M D A w X z B 4 M D A w M E E 5 O T N f c G h 5 c 1 8 w X 2 V u Z 1 8 1 X 2 V u Z 3 R 5 c G V f Q 2 9 w e S l c X F V 0 a W x p e m F 0 a W 9 u I F B l c m N l b n R h Z 2 U s M j J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3 M l 9 s d W l k X z B 4 M D A w M D A w M D B f M H g w M D A w Q T k 5 M 1 9 w a H l z X z B f Z W 5 n X z R f Z W 5 n d H l w Z V 9 D b 3 B 5 K V x c V X R p b G l 6 Y X R p b 2 4 g U G V y Y 2 V u d G F n Z S w y M 3 0 m c X V v d D s s J n F 1 b 3 Q 7 U 2 V j d G l v b j E v Y m F i e W x v b i 1 i Y X R o c m 9 v b S 1 w Z X J m b W 9 u L 0 F 1 d G 9 S Z W 1 v d m V k Q 2 9 s d W 1 u c z E u e 1 x c X F x E R V N L V E 9 Q L U p V T E l B X F x H U F U g R W 5 n a W 5 l K H B p Z F 8 3 O D c y X 2 x 1 a W R f M H g w M D A w M D A w M F 8 w e D A w M D B B O T k z X 3 B o e X N f M F 9 l b m d f M 1 9 l b m d 0 e X B l X 0 N v c H k p X F x V d G l s a X p h d G l v b i B Q Z X J j Z W 5 0 Y W d l L D I 0 f S Z x d W 9 0 O y w m c X V v d D t T Z W N 0 a W 9 u M S 9 i Y W J 5 b G 9 u L W J h d G h y b 2 9 t L X B l c m Z t b 2 4 v Q X V 0 b 1 J l b W 9 2 Z W R D b 2 x 1 b W 5 z M S 5 7 X F x c X E R F U 0 t U T 1 A t S l V M S U F c X E d Q V S B F b m d p b m U o c G l k X z c 4 N z J f b H V p Z F 8 w e D A w M D A w M D A w X z B 4 M D A w M E E 5 O T N f c G h 5 c 1 8 w X 2 V u Z 1 8 y X 2 V u Z 3 R 5 c G V f V m l k Z W 9 E Z W N v Z G U p X F x V d G l s a X p h d G l v b i B Q Z X J j Z W 5 0 Y W d l L D I 1 f S Z x d W 9 0 O y w m c X V v d D t T Z W N 0 a W 9 u M S 9 i Y W J 5 b G 9 u L W J h d G h y b 2 9 t L X B l c m Z t b 2 4 v Q X V 0 b 1 J l b W 9 2 Z W R D b 2 x 1 b W 5 z M S 5 7 X F x c X E R F U 0 t U T 1 A t S l V M S U F c X E d Q V S B F b m d p b m U o c G l k X z c 4 N z J f b H V p Z F 8 w e D A w M D A w M D A w X z B 4 M D A w M E E 5 O T N f c G h 5 c 1 8 w X 2 V u Z 1 8 x X 2 V u Z 3 R 5 c G V f T G V n Y W N 5 T 3 Z l c m x h e S l c X F V 0 a W x p e m F 0 a W 9 u I F B l c m N l b n R h Z 2 U s M j Z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3 M l 9 s d W l k X z B 4 M D A w M D A w M D B f M H g w M D A w Q T k 5 M 1 9 w a H l z X z B f Z W 5 n X z B f Z W 5 n d H l w Z V 8 z R C l c X F V 0 a W x p e m F 0 a W 9 u I F B l c m N l b n R h Z 2 U s M j d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2 M F 9 s d W l k X z B 4 M D A w M D A w M D B f M H g w M D A w Q 0 Q 4 N 1 9 w a H l z X z B f Z W 5 n X z R f Z W 5 n d H l w Z V 8 z R C l c X F V 0 a W x p e m F 0 a W 9 u I F B l c m N l b n R h Z 2 U s M j h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2 M F 9 s d W l k X z B 4 M D A w M D A w M D B f M H g w M D A w Q 0 Q 4 N 1 9 w a H l z X z B f Z W 5 n X z N f Z W 5 n d H l w Z V 8 z R C l c X F V 0 a W x p e m F 0 a W 9 u I F B l c m N l b n R h Z 2 U s M j l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2 M F 9 s d W l k X z B 4 M D A w M D A w M D B f M H g w M D A w Q 0 Q 4 N 1 9 w a H l z X z B f Z W 5 n X z J f Z W 5 n d H l w Z V 8 z R C l c X F V 0 a W x p e m F 0 a W 9 u I F B l c m N l b n R h Z 2 U s M z B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2 M F 9 s d W l k X z B 4 M D A w M D A w M D B f M H g w M D A w Q 0 Q 4 N 1 9 w a H l z X z B f Z W 5 n X z F f Z W 5 n d H l w Z V 8 z R C l c X F V 0 a W x p e m F 0 a W 9 u I F B l c m N l b n R h Z 2 U s M z F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2 M F 9 s d W l k X z B 4 M D A w M D A w M D B f M H g w M D A w Q 0 Q 4 N 1 9 w a H l z X z B f Z W 5 n X z B f Z W 5 n d H l w Z V 8 z R C l c X F V 0 a W x p e m F 0 a W 9 u I F B l c m N l b n R h Z 2 U s M z J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2 M F 9 s d W l k X z B 4 M D A w M D A w M D B f M H g w M D A w Q T k 5 M 1 9 w a H l z X z B f Z W 5 n X z h f Z W 5 n d H l w Z V 9 W U i l c X F V 0 a W x p e m F 0 a W 9 u I F B l c m N l b n R h Z 2 U s M z N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2 M F 9 s d W l k X z B 4 M D A w M D A w M D B f M H g w M D A w Q T k 5 M 1 9 w a H l z X z B f Z W 5 n X z d f Z W 5 n d H l w Z V 9 W a W R l b 0 V u Y 2 9 k Z S l c X F V 0 a W x p e m F 0 a W 9 u I F B l c m N l b n R h Z 2 U s M z R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2 M F 9 s d W l k X z B 4 M D A w M D A w M D B f M H g w M D A w Q T k 5 M 1 9 w a H l z X z B f Z W 5 n X z Z f Z W 5 n d H l w Z V 9 T Z W N 1 c m l 0 e S l c X F V 0 a W x p e m F 0 a W 9 u I F B l c m N l b n R h Z 2 U s M z V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2 M F 9 s d W l k X z B 4 M D A w M D A w M D B f M H g w M D A w Q T k 5 M 1 9 w a H l z X z B f Z W 5 n X z V f Z W 5 n d H l w Z V 9 D b 3 B 5 K V x c V X R p b G l 6 Y X R p b 2 4 g U G V y Y 2 V u d G F n Z S w z N n 0 m c X V v d D s s J n F 1 b 3 Q 7 U 2 V j d G l v b j E v Y m F i e W x v b i 1 i Y X R o c m 9 v b S 1 w Z X J m b W 9 u L 0 F 1 d G 9 S Z W 1 v d m V k Q 2 9 s d W 1 u c z E u e 1 x c X F x E R V N L V E 9 Q L U p V T E l B X F x H U F U g R W 5 n a W 5 l K H B p Z F 8 3 O D Y w X 2 x 1 a W R f M H g w M D A w M D A w M F 8 w e D A w M D B B O T k z X 3 B o e X N f M F 9 l b m d f N F 9 l b m d 0 e X B l X 0 N v c H k p X F x V d G l s a X p h d G l v b i B Q Z X J j Z W 5 0 Y W d l L D M 3 f S Z x d W 9 0 O y w m c X V v d D t T Z W N 0 a W 9 u M S 9 i Y W J 5 b G 9 u L W J h d G h y b 2 9 t L X B l c m Z t b 2 4 v Q X V 0 b 1 J l b W 9 2 Z W R D b 2 x 1 b W 5 z M S 5 7 X F x c X E R F U 0 t U T 1 A t S l V M S U F c X E d Q V S B F b m d p b m U o c G l k X z c 4 N j B f b H V p Z F 8 w e D A w M D A w M D A w X z B 4 M D A w M E E 5 O T N f c G h 5 c 1 8 w X 2 V u Z 1 8 z X 2 V u Z 3 R 5 c G V f Q 2 9 w e S l c X F V 0 a W x p e m F 0 a W 9 u I F B l c m N l b n R h Z 2 U s M z h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2 M F 9 s d W l k X z B 4 M D A w M D A w M D B f M H g w M D A w Q T k 5 M 1 9 w a H l z X z B f Z W 5 n X z J f Z W 5 n d H l w Z V 9 W a W R l b 0 R l Y 2 9 k Z S l c X F V 0 a W x p e m F 0 a W 9 u I F B l c m N l b n R h Z 2 U s M z l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2 M F 9 s d W l k X z B 4 M D A w M D A w M D B f M H g w M D A w Q T k 5 M 1 9 w a H l z X z B f Z W 5 n X z F f Z W 5 n d H l w Z V 9 M Z W d h Y 3 l P d m V y b G F 5 K V x c V X R p b G l 6 Y X R p b 2 4 g U G V y Y 2 V u d G F n Z S w 0 M H 0 m c X V v d D s s J n F 1 b 3 Q 7 U 2 V j d G l v b j E v Y m F i e W x v b i 1 i Y X R o c m 9 v b S 1 w Z X J m b W 9 u L 0 F 1 d G 9 S Z W 1 v d m V k Q 2 9 s d W 1 u c z E u e 1 x c X F x E R V N L V E 9 Q L U p V T E l B X F x H U F U g R W 5 n a W 5 l K H B p Z F 8 3 O D Y w X 2 x 1 a W R f M H g w M D A w M D A w M F 8 w e D A w M D B B O T k z X 3 B o e X N f M F 9 l b m d f M F 9 l b m d 0 e X B l X z N E K V x c V X R p b G l 6 Y X R p b 2 4 g U G V y Y 2 V u d G F n Z S w 0 M X 0 m c X V v d D s s J n F 1 b 3 Q 7 U 2 V j d G l v b j E v Y m F i e W x v b i 1 i Y X R o c m 9 v b S 1 w Z X J m b W 9 u L 0 F 1 d G 9 S Z W 1 v d m V k Q 2 9 s d W 1 u c z E u e 1 x c X F x E R V N L V E 9 Q L U p V T E l B X F x H U F U g R W 5 n a W 5 l K H B p Z F 8 3 N D g 0 X 2 x 1 a W R f M H g w M D A w M D A w M F 8 w e D A w M D B B O T k z X 3 B o e X N f M F 9 l b m d f O F 9 l b m d 0 e X B l X 1 Z S K V x c V X R p b G l 6 Y X R p b 2 4 g U G V y Y 2 V u d G F n Z S w 0 M n 0 m c X V v d D s s J n F 1 b 3 Q 7 U 2 V j d G l v b j E v Y m F i e W x v b i 1 i Y X R o c m 9 v b S 1 w Z X J m b W 9 u L 0 F 1 d G 9 S Z W 1 v d m V k Q 2 9 s d W 1 u c z E u e 1 x c X F x E R V N L V E 9 Q L U p V T E l B X F x H U F U g R W 5 n a W 5 l K H B p Z F 8 3 N D g 0 X 2 x 1 a W R f M H g w M D A w M D A w M F 8 w e D A w M D B B O T k z X 3 B o e X N f M F 9 l b m d f N 1 9 l b m d 0 e X B l X 1 Z p Z G V v R W 5 j b 2 R l K V x c V X R p b G l 6 Y X R p b 2 4 g U G V y Y 2 V u d G F n Z S w 0 M 3 0 m c X V v d D s s J n F 1 b 3 Q 7 U 2 V j d G l v b j E v Y m F i e W x v b i 1 i Y X R o c m 9 v b S 1 w Z X J m b W 9 u L 0 F 1 d G 9 S Z W 1 v d m V k Q 2 9 s d W 1 u c z E u e 1 x c X F x E R V N L V E 9 Q L U p V T E l B X F x H U F U g R W 5 n a W 5 l K H B p Z F 8 3 N D g 0 X 2 x 1 a W R f M H g w M D A w M D A w M F 8 w e D A w M D B B O T k z X 3 B o e X N f M F 9 l b m d f N l 9 l b m d 0 e X B l X 1 N l Y 3 V y a X R 5 K V x c V X R p b G l 6 Y X R p b 2 4 g U G V y Y 2 V u d G F n Z S w 0 N H 0 m c X V v d D s s J n F 1 b 3 Q 7 U 2 V j d G l v b j E v Y m F i e W x v b i 1 i Y X R o c m 9 v b S 1 w Z X J m b W 9 u L 0 F 1 d G 9 S Z W 1 v d m V k Q 2 9 s d W 1 u c z E u e 1 x c X F x E R V N L V E 9 Q L U p V T E l B X F x H U F U g R W 5 n a W 5 l K H B p Z F 8 3 N D g 0 X 2 x 1 a W R f M H g w M D A w M D A w M F 8 w e D A w M D B B O T k z X 3 B o e X N f M F 9 l b m d f N V 9 l b m d 0 e X B l X 0 N v c H k p X F x V d G l s a X p h d G l v b i B Q Z X J j Z W 5 0 Y W d l L D Q 1 f S Z x d W 9 0 O y w m c X V v d D t T Z W N 0 a W 9 u M S 9 i Y W J 5 b G 9 u L W J h d G h y b 2 9 t L X B l c m Z t b 2 4 v Q X V 0 b 1 J l b W 9 2 Z W R D b 2 x 1 b W 5 z M S 5 7 X F x c X E R F U 0 t U T 1 A t S l V M S U F c X E d Q V S B F b m d p b m U o c G l k X z c 0 O D R f b H V p Z F 8 w e D A w M D A w M D A w X z B 4 M D A w M E E 5 O T N f c G h 5 c 1 8 w X 2 V u Z 1 8 0 X 2 V u Z 3 R 5 c G V f Q 2 9 w e S l c X F V 0 a W x p e m F 0 a W 9 u I F B l c m N l b n R h Z 2 U s N D Z 9 J n F 1 b 3 Q 7 L C Z x d W 9 0 O 1 N l Y 3 R p b 2 4 x L 2 J h Y n l s b 2 4 t Y m F 0 a H J v b 2 0 t c G V y Z m 1 v b i 9 B d X R v U m V t b 3 Z l Z E N v b H V t b n M x L n t c X F x c R E V T S 1 R P U C 1 K V U x J Q V x c R 1 B V I E V u Z 2 l u Z S h w a W R f N z Q 4 N F 9 s d W l k X z B 4 M D A w M D A w M D B f M H g w M D A w Q T k 5 M 1 9 w a H l z X z B f Z W 5 n X z N f Z W 5 n d H l w Z V 9 D b 3 B 5 K V x c V X R p b G l 6 Y X R p b 2 4 g U G V y Y 2 V u d G F n Z S w 0 N 3 0 m c X V v d D s s J n F 1 b 3 Q 7 U 2 V j d G l v b j E v Y m F i e W x v b i 1 i Y X R o c m 9 v b S 1 w Z X J m b W 9 u L 0 F 1 d G 9 S Z W 1 v d m V k Q 2 9 s d W 1 u c z E u e 1 x c X F x E R V N L V E 9 Q L U p V T E l B X F x H U F U g R W 5 n a W 5 l K H B p Z F 8 3 N D g 0 X 2 x 1 a W R f M H g w M D A w M D A w M F 8 w e D A w M D B B O T k z X 3 B o e X N f M F 9 l b m d f M l 9 l b m d 0 e X B l X 1 Z p Z G V v R G V j b 2 R l K V x c V X R p b G l 6 Y X R p b 2 4 g U G V y Y 2 V u d G F n Z S w 0 O H 0 m c X V v d D s s J n F 1 b 3 Q 7 U 2 V j d G l v b j E v Y m F i e W x v b i 1 i Y X R o c m 9 v b S 1 w Z X J m b W 9 u L 0 F 1 d G 9 S Z W 1 v d m V k Q 2 9 s d W 1 u c z E u e 1 x c X F x E R V N L V E 9 Q L U p V T E l B X F x H U F U g R W 5 n a W 5 l K H B p Z F 8 3 N D g 0 X 2 x 1 a W R f M H g w M D A w M D A w M F 8 w e D A w M D B B O T k z X 3 B o e X N f M F 9 l b m d f M V 9 l b m d 0 e X B l X 0 x l Z 2 F j e U 9 2 Z X J s Y X k p X F x V d G l s a X p h d G l v b i B Q Z X J j Z W 5 0 Y W d l L D Q 5 f S Z x d W 9 0 O y w m c X V v d D t T Z W N 0 a W 9 u M S 9 i Y W J 5 b G 9 u L W J h d G h y b 2 9 t L X B l c m Z t b 2 4 v Q X V 0 b 1 J l b W 9 2 Z W R D b 2 x 1 b W 5 z M S 5 7 X F x c X E R F U 0 t U T 1 A t S l V M S U F c X E d Q V S B F b m d p b m U o c G l k X z c 0 O D R f b H V p Z F 8 w e D A w M D A w M D A w X z B 4 M D A w M E E 5 O T N f c G h 5 c 1 8 w X 2 V u Z 1 8 w X 2 V u Z 3 R 5 c G V f M 0 Q p X F x V d G l s a X p h d G l v b i B Q Z X J j Z W 5 0 Y W d l L D U w f S Z x d W 9 0 O y w m c X V v d D t T Z W N 0 a W 9 u M S 9 i Y W J 5 b G 9 u L W J h d G h y b 2 9 t L X B l c m Z t b 2 4 v Q X V 0 b 1 J l b W 9 2 Z W R D b 2 x 1 b W 5 z M S 5 7 X F x c X E R F U 0 t U T 1 A t S l V M S U F c X E d Q V S B F b m d p b m U o c G l k X z U 0 O T Z f b H V p Z F 8 w e D A w M D A w M D A w X z B 4 M D A w M E N E O D d f c G h 5 c 1 8 w X 2 V u Z 1 8 0 X 2 V u Z 3 R 5 c G V f M 0 Q p X F x V d G l s a X p h d G l v b i B Q Z X J j Z W 5 0 Y W d l L D U x f S Z x d W 9 0 O y w m c X V v d D t T Z W N 0 a W 9 u M S 9 i Y W J 5 b G 9 u L W J h d G h y b 2 9 t L X B l c m Z t b 2 4 v Q X V 0 b 1 J l b W 9 2 Z W R D b 2 x 1 b W 5 z M S 5 7 X F x c X E R F U 0 t U T 1 A t S l V M S U F c X E d Q V S B F b m d p b m U o c G l k X z U 0 O T Z f b H V p Z F 8 w e D A w M D A w M D A w X z B 4 M D A w M E N E O D d f c G h 5 c 1 8 w X 2 V u Z 1 8 z X 2 V u Z 3 R 5 c G V f M 0 Q p X F x V d G l s a X p h d G l v b i B Q Z X J j Z W 5 0 Y W d l L D U y f S Z x d W 9 0 O y w m c X V v d D t T Z W N 0 a W 9 u M S 9 i Y W J 5 b G 9 u L W J h d G h y b 2 9 t L X B l c m Z t b 2 4 v Q X V 0 b 1 J l b W 9 2 Z W R D b 2 x 1 b W 5 z M S 5 7 X F x c X E R F U 0 t U T 1 A t S l V M S U F c X E d Q V S B F b m d p b m U o c G l k X z U 0 O T Z f b H V p Z F 8 w e D A w M D A w M D A w X z B 4 M D A w M E N E O D d f c G h 5 c 1 8 w X 2 V u Z 1 8 y X 2 V u Z 3 R 5 c G V f M 0 Q p X F x V d G l s a X p h d G l v b i B Q Z X J j Z W 5 0 Y W d l L D U z f S Z x d W 9 0 O y w m c X V v d D t T Z W N 0 a W 9 u M S 9 i Y W J 5 b G 9 u L W J h d G h y b 2 9 t L X B l c m Z t b 2 4 v Q X V 0 b 1 J l b W 9 2 Z W R D b 2 x 1 b W 5 z M S 5 7 X F x c X E R F U 0 t U T 1 A t S l V M S U F c X E d Q V S B F b m d p b m U o c G l k X z U 0 O T Z f b H V p Z F 8 w e D A w M D A w M D A w X z B 4 M D A w M E N E O D d f c G h 5 c 1 8 w X 2 V u Z 1 8 x X 2 V u Z 3 R 5 c G V f M 0 Q p X F x V d G l s a X p h d G l v b i B Q Z X J j Z W 5 0 Y W d l L D U 0 f S Z x d W 9 0 O y w m c X V v d D t T Z W N 0 a W 9 u M S 9 i Y W J 5 b G 9 u L W J h d G h y b 2 9 t L X B l c m Z t b 2 4 v Q X V 0 b 1 J l b W 9 2 Z W R D b 2 x 1 b W 5 z M S 5 7 X F x c X E R F U 0 t U T 1 A t S l V M S U F c X E d Q V S B F b m d p b m U o c G l k X z U 0 O T Z f b H V p Z F 8 w e D A w M D A w M D A w X z B 4 M D A w M E N E O D d f c G h 5 c 1 8 w X 2 V u Z 1 8 w X 2 V u Z 3 R 5 c G V f M 0 Q p X F x V d G l s a X p h d G l v b i B Q Z X J j Z W 5 0 Y W d l L D U 1 f S Z x d W 9 0 O y w m c X V v d D t T Z W N 0 a W 9 u M S 9 i Y W J 5 b G 9 u L W J h d G h y b 2 9 t L X B l c m Z t b 2 4 v Q X V 0 b 1 J l b W 9 2 Z W R D b 2 x 1 b W 5 z M S 5 7 X F x c X E R F U 0 t U T 1 A t S l V M S U F c X E d Q V S B F b m d p b m U o c G l k X z R f b H V p Z F 8 w e D A w M D A w M D A w X z B 4 M D A w M E N E O D d f c G h 5 c 1 8 w X 2 V u Z 1 8 0 X 2 V u Z 3 R 5 c G V f M 0 Q p X F x V d G l s a X p h d G l v b i B Q Z X J j Z W 5 0 Y W d l L D U 2 f S Z x d W 9 0 O y w m c X V v d D t T Z W N 0 a W 9 u M S 9 i Y W J 5 b G 9 u L W J h d G h y b 2 9 t L X B l c m Z t b 2 4 v Q X V 0 b 1 J l b W 9 2 Z W R D b 2 x 1 b W 5 z M S 5 7 X F x c X E R F U 0 t U T 1 A t S l V M S U F c X E d Q V S B F b m d p b m U o c G l k X z R f b H V p Z F 8 w e D A w M D A w M D A w X z B 4 M D A w M E N E O D d f c G h 5 c 1 8 w X 2 V u Z 1 8 z X 2 V u Z 3 R 5 c G V f M 0 Q p X F x V d G l s a X p h d G l v b i B Q Z X J j Z W 5 0 Y W d l L D U 3 f S Z x d W 9 0 O y w m c X V v d D t T Z W N 0 a W 9 u M S 9 i Y W J 5 b G 9 u L W J h d G h y b 2 9 t L X B l c m Z t b 2 4 v Q X V 0 b 1 J l b W 9 2 Z W R D b 2 x 1 b W 5 z M S 5 7 X F x c X E R F U 0 t U T 1 A t S l V M S U F c X E d Q V S B F b m d p b m U o c G l k X z R f b H V p Z F 8 w e D A w M D A w M D A w X z B 4 M D A w M E N E O D d f c G h 5 c 1 8 w X 2 V u Z 1 8 y X 2 V u Z 3 R 5 c G V f M 0 Q p X F x V d G l s a X p h d G l v b i B Q Z X J j Z W 5 0 Y W d l L D U 4 f S Z x d W 9 0 O y w m c X V v d D t T Z W N 0 a W 9 u M S 9 i Y W J 5 b G 9 u L W J h d G h y b 2 9 t L X B l c m Z t b 2 4 v Q X V 0 b 1 J l b W 9 2 Z W R D b 2 x 1 b W 5 z M S 5 7 X F x c X E R F U 0 t U T 1 A t S l V M S U F c X E d Q V S B F b m d p b m U o c G l k X z R f b H V p Z F 8 w e D A w M D A w M D A w X z B 4 M D A w M E N E O D d f c G h 5 c 1 8 w X 2 V u Z 1 8 x X 2 V u Z 3 R 5 c G V f M 0 Q p X F x V d G l s a X p h d G l v b i B Q Z X J j Z W 5 0 Y W d l L D U 5 f S Z x d W 9 0 O y w m c X V v d D t T Z W N 0 a W 9 u M S 9 i Y W J 5 b G 9 u L W J h d G h y b 2 9 t L X B l c m Z t b 2 4 v Q X V 0 b 1 J l b W 9 2 Z W R D b 2 x 1 b W 5 z M S 5 7 X F x c X E R F U 0 t U T 1 A t S l V M S U F c X E d Q V S B F b m d p b m U o c G l k X z R f b H V p Z F 8 w e D A w M D A w M D A w X z B 4 M D A w M E N E O D d f c G h 5 c 1 8 w X 2 V u Z 1 8 w X 2 V u Z 3 R 5 c G V f M 0 Q p X F x V d G l s a X p h d G l v b i B Q Z X J j Z W 5 0 Y W d l L D Y w f S Z x d W 9 0 O y w m c X V v d D t T Z W N 0 a W 9 u M S 9 i Y W J 5 b G 9 u L W J h d G h y b 2 9 t L X B l c m Z t b 2 4 v Q X V 0 b 1 J l b W 9 2 Z W R D b 2 x 1 b W 5 z M S 5 7 X F x c X E R F U 0 t U T 1 A t S l V M S U F c X E d Q V S B F b m d p b m U o c G l k X z R f b H V p Z F 8 w e D A w M D A w M D A w X z B 4 M D A w M E E 5 O T N f c G h 5 c 1 8 w X 2 V u Z 1 8 4 X 2 V u Z 3 R 5 c G V f V l I p X F x V d G l s a X p h d G l v b i B Q Z X J j Z W 5 0 Y W d l L D Y x f S Z x d W 9 0 O y w m c X V v d D t T Z W N 0 a W 9 u M S 9 i Y W J 5 b G 9 u L W J h d G h y b 2 9 t L X B l c m Z t b 2 4 v Q X V 0 b 1 J l b W 9 2 Z W R D b 2 x 1 b W 5 z M S 5 7 X F x c X E R F U 0 t U T 1 A t S l V M S U F c X E d Q V S B F b m d p b m U o c G l k X z R f b H V p Z F 8 w e D A w M D A w M D A w X z B 4 M D A w M E E 5 O T N f c G h 5 c 1 8 w X 2 V u Z 1 8 3 X 2 V u Z 3 R 5 c G V f V m l k Z W 9 F b m N v Z G U p X F x V d G l s a X p h d G l v b i B Q Z X J j Z W 5 0 Y W d l L D Y y f S Z x d W 9 0 O y w m c X V v d D t T Z W N 0 a W 9 u M S 9 i Y W J 5 b G 9 u L W J h d G h y b 2 9 t L X B l c m Z t b 2 4 v Q X V 0 b 1 J l b W 9 2 Z W R D b 2 x 1 b W 5 z M S 5 7 X F x c X E R F U 0 t U T 1 A t S l V M S U F c X E d Q V S B F b m d p b m U o c G l k X z R f b H V p Z F 8 w e D A w M D A w M D A w X z B 4 M D A w M E E 5 O T N f c G h 5 c 1 8 w X 2 V u Z 1 8 2 X 2 V u Z 3 R 5 c G V f U 2 V j d X J p d H k p X F x V d G l s a X p h d G l v b i B Q Z X J j Z W 5 0 Y W d l L D Y z f S Z x d W 9 0 O y w m c X V v d D t T Z W N 0 a W 9 u M S 9 i Y W J 5 b G 9 u L W J h d G h y b 2 9 t L X B l c m Z t b 2 4 v Q X V 0 b 1 J l b W 9 2 Z W R D b 2 x 1 b W 5 z M S 5 7 X F x c X E R F U 0 t U T 1 A t S l V M S U F c X E d Q V S B F b m d p b m U o c G l k X z R f b H V p Z F 8 w e D A w M D A w M D A w X z B 4 M D A w M E E 5 O T N f c G h 5 c 1 8 w X 2 V u Z 1 8 1 X 2 V u Z 3 R 5 c G V f Q 2 9 w e S l c X F V 0 a W x p e m F 0 a W 9 u I F B l c m N l b n R h Z 2 U s N j R 9 J n F 1 b 3 Q 7 L C Z x d W 9 0 O 1 N l Y 3 R p b 2 4 x L 2 J h Y n l s b 2 4 t Y m F 0 a H J v b 2 0 t c G V y Z m 1 v b i 9 B d X R v U m V t b 3 Z l Z E N v b H V t b n M x L n t c X F x c R E V T S 1 R P U C 1 K V U x J Q V x c R 1 B V I E V u Z 2 l u Z S h w a W R f N F 9 s d W l k X z B 4 M D A w M D A w M D B f M H g w M D A w Q T k 5 M 1 9 w a H l z X z B f Z W 5 n X z R f Z W 5 n d H l w Z V 9 D b 3 B 5 K V x c V X R p b G l 6 Y X R p b 2 4 g U G V y Y 2 V u d G F n Z S w 2 N X 0 m c X V v d D s s J n F 1 b 3 Q 7 U 2 V j d G l v b j E v Y m F i e W x v b i 1 i Y X R o c m 9 v b S 1 w Z X J m b W 9 u L 0 F 1 d G 9 S Z W 1 v d m V k Q 2 9 s d W 1 u c z E u e 1 x c X F x E R V N L V E 9 Q L U p V T E l B X F x H U F U g R W 5 n a W 5 l K H B p Z F 8 0 X 2 x 1 a W R f M H g w M D A w M D A w M F 8 w e D A w M D B B O T k z X 3 B o e X N f M F 9 l b m d f M 1 9 l b m d 0 e X B l X 0 N v c H k p X F x V d G l s a X p h d G l v b i B Q Z X J j Z W 5 0 Y W d l L D Y 2 f S Z x d W 9 0 O y w m c X V v d D t T Z W N 0 a W 9 u M S 9 i Y W J 5 b G 9 u L W J h d G h y b 2 9 t L X B l c m Z t b 2 4 v Q X V 0 b 1 J l b W 9 2 Z W R D b 2 x 1 b W 5 z M S 5 7 X F x c X E R F U 0 t U T 1 A t S l V M S U F c X E d Q V S B F b m d p b m U o c G l k X z R f b H V p Z F 8 w e D A w M D A w M D A w X z B 4 M D A w M E E 5 O T N f c G h 5 c 1 8 w X 2 V u Z 1 8 y X 2 V u Z 3 R 5 c G V f V m l k Z W 9 E Z W N v Z G U p X F x V d G l s a X p h d G l v b i B Q Z X J j Z W 5 0 Y W d l L D Y 3 f S Z x d W 9 0 O y w m c X V v d D t T Z W N 0 a W 9 u M S 9 i Y W J 5 b G 9 u L W J h d G h y b 2 9 t L X B l c m Z t b 2 4 v Q X V 0 b 1 J l b W 9 2 Z W R D b 2 x 1 b W 5 z M S 5 7 X F x c X E R F U 0 t U T 1 A t S l V M S U F c X E d Q V S B F b m d p b m U o c G l k X z R f b H V p Z F 8 w e D A w M D A w M D A w X z B 4 M D A w M E E 5 O T N f c G h 5 c 1 8 w X 2 V u Z 1 8 x X 2 V u Z 3 R 5 c G V f T G V n Y W N 5 T 3 Z l c m x h e S l c X F V 0 a W x p e m F 0 a W 9 u I F B l c m N l b n R h Z 2 U s N j h 9 J n F 1 b 3 Q 7 L C Z x d W 9 0 O 1 N l Y 3 R p b 2 4 x L 2 J h Y n l s b 2 4 t Y m F 0 a H J v b 2 0 t c G V y Z m 1 v b i 9 B d X R v U m V t b 3 Z l Z E N v b H V t b n M x L n t c X F x c R E V T S 1 R P U C 1 K V U x J Q V x c R 1 B V I E V u Z 2 l u Z S h w a W R f N F 9 s d W l k X z B 4 M D A w M D A w M D B f M H g w M D A w Q T k 5 M 1 9 w a H l z X z B f Z W 5 n X z B f Z W 5 n d H l w Z V 8 z R C l c X F V 0 a W x p e m F 0 a W 9 u I F B l c m N l b n R h Z 2 U s N j l 9 J n F 1 b 3 Q 7 L C Z x d W 9 0 O 1 N l Y 3 R p b 2 4 x L 2 J h Y n l s b 2 4 t Y m F 0 a H J v b 2 0 t c G V y Z m 1 v b i 9 B d X R v U m V t b 3 Z l Z E N v b H V t b n M x L n t c X F x c R E V T S 1 R P U C 1 K V U x J Q V x c R 1 B V I E V u Z 2 l u Z S h w a W R f N D k w N F 9 s d W l k X z B 4 M D A w M D A w M D B f M H g w M D A w Q 0 Q 4 N 1 9 w a H l z X z B f Z W 5 n X z R f Z W 5 n d H l w Z V 8 z R C l c X F V 0 a W x p e m F 0 a W 9 u I F B l c m N l b n R h Z 2 U s N z B 9 J n F 1 b 3 Q 7 L C Z x d W 9 0 O 1 N l Y 3 R p b 2 4 x L 2 J h Y n l s b 2 4 t Y m F 0 a H J v b 2 0 t c G V y Z m 1 v b i 9 B d X R v U m V t b 3 Z l Z E N v b H V t b n M x L n t c X F x c R E V T S 1 R P U C 1 K V U x J Q V x c R 1 B V I E V u Z 2 l u Z S h w a W R f N D k w N F 9 s d W l k X z B 4 M D A w M D A w M D B f M H g w M D A w Q 0 Q 4 N 1 9 w a H l z X z B f Z W 5 n X z N f Z W 5 n d H l w Z V 8 z R C l c X F V 0 a W x p e m F 0 a W 9 u I F B l c m N l b n R h Z 2 U s N z F 9 J n F 1 b 3 Q 7 L C Z x d W 9 0 O 1 N l Y 3 R p b 2 4 x L 2 J h Y n l s b 2 4 t Y m F 0 a H J v b 2 0 t c G V y Z m 1 v b i 9 B d X R v U m V t b 3 Z l Z E N v b H V t b n M x L n t c X F x c R E V T S 1 R P U C 1 K V U x J Q V x c R 1 B V I E V u Z 2 l u Z S h w a W R f N D k w N F 9 s d W l k X z B 4 M D A w M D A w M D B f M H g w M D A w Q 0 Q 4 N 1 9 w a H l z X z B f Z W 5 n X z J f Z W 5 n d H l w Z V 8 z R C l c X F V 0 a W x p e m F 0 a W 9 u I F B l c m N l b n R h Z 2 U s N z J 9 J n F 1 b 3 Q 7 L C Z x d W 9 0 O 1 N l Y 3 R p b 2 4 x L 2 J h Y n l s b 2 4 t Y m F 0 a H J v b 2 0 t c G V y Z m 1 v b i 9 B d X R v U m V t b 3 Z l Z E N v b H V t b n M x L n t c X F x c R E V T S 1 R P U C 1 K V U x J Q V x c R 1 B V I E V u Z 2 l u Z S h w a W R f N D k w N F 9 s d W l k X z B 4 M D A w M D A w M D B f M H g w M D A w Q 0 Q 4 N 1 9 w a H l z X z B f Z W 5 n X z F f Z W 5 n d H l w Z V 8 z R C l c X F V 0 a W x p e m F 0 a W 9 u I F B l c m N l b n R h Z 2 U s N z N 9 J n F 1 b 3 Q 7 L C Z x d W 9 0 O 1 N l Y 3 R p b 2 4 x L 2 J h Y n l s b 2 4 t Y m F 0 a H J v b 2 0 t c G V y Z m 1 v b i 9 B d X R v U m V t b 3 Z l Z E N v b H V t b n M x L n t c X F x c R E V T S 1 R P U C 1 K V U x J Q V x c R 1 B V I E V u Z 2 l u Z S h w a W R f N D k w N F 9 s d W l k X z B 4 M D A w M D A w M D B f M H g w M D A w Q 0 Q 4 N 1 9 w a H l z X z B f Z W 5 n X z B f Z W 5 n d H l w Z V 8 z R C l c X F V 0 a W x p e m F 0 a W 9 u I F B l c m N l b n R h Z 2 U s N z R 9 J n F 1 b 3 Q 7 L C Z x d W 9 0 O 1 N l Y 3 R p b 2 4 x L 2 J h Y n l s b 2 4 t Y m F 0 a H J v b 2 0 t c G V y Z m 1 v b i 9 B d X R v U m V t b 3 Z l Z E N v b H V t b n M x L n t c X F x c R E V T S 1 R P U C 1 K V U x J Q V x c R 1 B V I E V u Z 2 l u Z S h w a W R f N D k w N F 9 s d W l k X z B 4 M D A w M D A w M D B f M H g w M D A w Q T k 5 M 1 9 w a H l z X z B f Z W 5 n X z h f Z W 5 n d H l w Z V 9 W U i l c X F V 0 a W x p e m F 0 a W 9 u I F B l c m N l b n R h Z 2 U s N z V 9 J n F 1 b 3 Q 7 L C Z x d W 9 0 O 1 N l Y 3 R p b 2 4 x L 2 J h Y n l s b 2 4 t Y m F 0 a H J v b 2 0 t c G V y Z m 1 v b i 9 B d X R v U m V t b 3 Z l Z E N v b H V t b n M x L n t c X F x c R E V T S 1 R P U C 1 K V U x J Q V x c R 1 B V I E V u Z 2 l u Z S h w a W R f N D k w N F 9 s d W l k X z B 4 M D A w M D A w M D B f M H g w M D A w Q T k 5 M 1 9 w a H l z X z B f Z W 5 n X z d f Z W 5 n d H l w Z V 9 W a W R l b 0 V u Y 2 9 k Z S l c X F V 0 a W x p e m F 0 a W 9 u I F B l c m N l b n R h Z 2 U s N z Z 9 J n F 1 b 3 Q 7 L C Z x d W 9 0 O 1 N l Y 3 R p b 2 4 x L 2 J h Y n l s b 2 4 t Y m F 0 a H J v b 2 0 t c G V y Z m 1 v b i 9 B d X R v U m V t b 3 Z l Z E N v b H V t b n M x L n t c X F x c R E V T S 1 R P U C 1 K V U x J Q V x c R 1 B V I E V u Z 2 l u Z S h w a W R f N D k w N F 9 s d W l k X z B 4 M D A w M D A w M D B f M H g w M D A w Q T k 5 M 1 9 w a H l z X z B f Z W 5 n X z Z f Z W 5 n d H l w Z V 9 T Z W N 1 c m l 0 e S l c X F V 0 a W x p e m F 0 a W 9 u I F B l c m N l b n R h Z 2 U s N z d 9 J n F 1 b 3 Q 7 L C Z x d W 9 0 O 1 N l Y 3 R p b 2 4 x L 2 J h Y n l s b 2 4 t Y m F 0 a H J v b 2 0 t c G V y Z m 1 v b i 9 B d X R v U m V t b 3 Z l Z E N v b H V t b n M x L n t c X F x c R E V T S 1 R P U C 1 K V U x J Q V x c R 1 B V I E V u Z 2 l u Z S h w a W R f N D k w N F 9 s d W l k X z B 4 M D A w M D A w M D B f M H g w M D A w Q T k 5 M 1 9 w a H l z X z B f Z W 5 n X z V f Z W 5 n d H l w Z V 9 D b 3 B 5 K V x c V X R p b G l 6 Y X R p b 2 4 g U G V y Y 2 V u d G F n Z S w 3 O H 0 m c X V v d D s s J n F 1 b 3 Q 7 U 2 V j d G l v b j E v Y m F i e W x v b i 1 i Y X R o c m 9 v b S 1 w Z X J m b W 9 u L 0 F 1 d G 9 S Z W 1 v d m V k Q 2 9 s d W 1 u c z E u e 1 x c X F x E R V N L V E 9 Q L U p V T E l B X F x H U F U g R W 5 n a W 5 l K H B p Z F 8 0 O T A 0 X 2 x 1 a W R f M H g w M D A w M D A w M F 8 w e D A w M D B B O T k z X 3 B o e X N f M F 9 l b m d f N F 9 l b m d 0 e X B l X 0 N v c H k p X F x V d G l s a X p h d G l v b i B Q Z X J j Z W 5 0 Y W d l L D c 5 f S Z x d W 9 0 O y w m c X V v d D t T Z W N 0 a W 9 u M S 9 i Y W J 5 b G 9 u L W J h d G h y b 2 9 t L X B l c m Z t b 2 4 v Q X V 0 b 1 J l b W 9 2 Z W R D b 2 x 1 b W 5 z M S 5 7 X F x c X E R F U 0 t U T 1 A t S l V M S U F c X E d Q V S B F b m d p b m U o c G l k X z Q 5 M D R f b H V p Z F 8 w e D A w M D A w M D A w X z B 4 M D A w M E E 5 O T N f c G h 5 c 1 8 w X 2 V u Z 1 8 z X 2 V u Z 3 R 5 c G V f Q 2 9 w e S l c X F V 0 a W x p e m F 0 a W 9 u I F B l c m N l b n R h Z 2 U s O D B 9 J n F 1 b 3 Q 7 L C Z x d W 9 0 O 1 N l Y 3 R p b 2 4 x L 2 J h Y n l s b 2 4 t Y m F 0 a H J v b 2 0 t c G V y Z m 1 v b i 9 B d X R v U m V t b 3 Z l Z E N v b H V t b n M x L n t c X F x c R E V T S 1 R P U C 1 K V U x J Q V x c R 1 B V I E V u Z 2 l u Z S h w a W R f N D k w N F 9 s d W l k X z B 4 M D A w M D A w M D B f M H g w M D A w Q T k 5 M 1 9 w a H l z X z B f Z W 5 n X z J f Z W 5 n d H l w Z V 9 W a W R l b 0 R l Y 2 9 k Z S l c X F V 0 a W x p e m F 0 a W 9 u I F B l c m N l b n R h Z 2 U s O D F 9 J n F 1 b 3 Q 7 L C Z x d W 9 0 O 1 N l Y 3 R p b 2 4 x L 2 J h Y n l s b 2 4 t Y m F 0 a H J v b 2 0 t c G V y Z m 1 v b i 9 B d X R v U m V t b 3 Z l Z E N v b H V t b n M x L n t c X F x c R E V T S 1 R P U C 1 K V U x J Q V x c R 1 B V I E V u Z 2 l u Z S h w a W R f N D k w N F 9 s d W l k X z B 4 M D A w M D A w M D B f M H g w M D A w Q T k 5 M 1 9 w a H l z X z B f Z W 5 n X z F f Z W 5 n d H l w Z V 9 M Z W d h Y 3 l P d m V y b G F 5 K V x c V X R p b G l 6 Y X R p b 2 4 g U G V y Y 2 V u d G F n Z S w 4 M n 0 m c X V v d D s s J n F 1 b 3 Q 7 U 2 V j d G l v b j E v Y m F i e W x v b i 1 i Y X R o c m 9 v b S 1 w Z X J m b W 9 u L 0 F 1 d G 9 S Z W 1 v d m V k Q 2 9 s d W 1 u c z E u e 1 x c X F x E R V N L V E 9 Q L U p V T E l B X F x H U F U g R W 5 n a W 5 l K H B p Z F 8 0 O T A 0 X 2 x 1 a W R f M H g w M D A w M D A w M F 8 w e D A w M D B B O T k z X 3 B o e X N f M F 9 l b m d f M F 9 l b m d 0 e X B l X z N E K V x c V X R p b G l 6 Y X R p b 2 4 g U G V y Y 2 V u d G F n Z S w 4 M 3 0 m c X V v d D s s J n F 1 b 3 Q 7 U 2 V j d G l v b j E v Y m F i e W x v b i 1 i Y X R o c m 9 v b S 1 w Z X J m b W 9 u L 0 F 1 d G 9 S Z W 1 v d m V k Q 2 9 s d W 1 u c z E u e 1 x c X F x E R V N L V E 9 Q L U p V T E l B X F x H U F U g R W 5 n a W 5 l K H B p Z F 8 x O T Q w O F 9 s d W l k X z B 4 M D A w M D A w M D B f M H g w M D A w Q 0 Q 4 N 1 9 w a H l z X z B f Z W 5 n X z R f Z W 5 n d H l w Z V 8 z R C l c X F V 0 a W x p e m F 0 a W 9 u I F B l c m N l b n R h Z 2 U s O D R 9 J n F 1 b 3 Q 7 L C Z x d W 9 0 O 1 N l Y 3 R p b 2 4 x L 2 J h Y n l s b 2 4 t Y m F 0 a H J v b 2 0 t c G V y Z m 1 v b i 9 B d X R v U m V t b 3 Z l Z E N v b H V t b n M x L n t c X F x c R E V T S 1 R P U C 1 K V U x J Q V x c R 1 B V I E V u Z 2 l u Z S h w a W R f M T k 0 M D h f b H V p Z F 8 w e D A w M D A w M D A w X z B 4 M D A w M E N E O D d f c G h 5 c 1 8 w X 2 V u Z 1 8 z X 2 V u Z 3 R 5 c G V f M 0 Q p X F x V d G l s a X p h d G l v b i B Q Z X J j Z W 5 0 Y W d l L D g 1 f S Z x d W 9 0 O y w m c X V v d D t T Z W N 0 a W 9 u M S 9 i Y W J 5 b G 9 u L W J h d G h y b 2 9 t L X B l c m Z t b 2 4 v Q X V 0 b 1 J l b W 9 2 Z W R D b 2 x 1 b W 5 z M S 5 7 X F x c X E R F U 0 t U T 1 A t S l V M S U F c X E d Q V S B F b m d p b m U o c G l k X z E 5 N D A 4 X 2 x 1 a W R f M H g w M D A w M D A w M F 8 w e D A w M D B D R D g 3 X 3 B o e X N f M F 9 l b m d f M l 9 l b m d 0 e X B l X z N E K V x c V X R p b G l 6 Y X R p b 2 4 g U G V y Y 2 V u d G F n Z S w 4 N n 0 m c X V v d D s s J n F 1 b 3 Q 7 U 2 V j d G l v b j E v Y m F i e W x v b i 1 i Y X R o c m 9 v b S 1 w Z X J m b W 9 u L 0 F 1 d G 9 S Z W 1 v d m V k Q 2 9 s d W 1 u c z E u e 1 x c X F x E R V N L V E 9 Q L U p V T E l B X F x H U F U g R W 5 n a W 5 l K H B p Z F 8 x O T Q w O F 9 s d W l k X z B 4 M D A w M D A w M D B f M H g w M D A w Q 0 Q 4 N 1 9 w a H l z X z B f Z W 5 n X z F f Z W 5 n d H l w Z V 8 z R C l c X F V 0 a W x p e m F 0 a W 9 u I F B l c m N l b n R h Z 2 U s O D d 9 J n F 1 b 3 Q 7 L C Z x d W 9 0 O 1 N l Y 3 R p b 2 4 x L 2 J h Y n l s b 2 4 t Y m F 0 a H J v b 2 0 t c G V y Z m 1 v b i 9 B d X R v U m V t b 3 Z l Z E N v b H V t b n M x L n t c X F x c R E V T S 1 R P U C 1 K V U x J Q V x c R 1 B V I E V u Z 2 l u Z S h w a W R f M T k 0 M D h f b H V p Z F 8 w e D A w M D A w M D A w X z B 4 M D A w M E N E O D d f c G h 5 c 1 8 w X 2 V u Z 1 8 w X 2 V u Z 3 R 5 c G V f M 0 Q p X F x V d G l s a X p h d G l v b i B Q Z X J j Z W 5 0 Y W d l L D g 4 f S Z x d W 9 0 O y w m c X V v d D t T Z W N 0 a W 9 u M S 9 i Y W J 5 b G 9 u L W J h d G h y b 2 9 t L X B l c m Z t b 2 4 v Q X V 0 b 1 J l b W 9 2 Z W R D b 2 x 1 b W 5 z M S 5 7 X F x c X E R F U 0 t U T 1 A t S l V M S U F c X E d Q V S B F b m d p b m U o c G l k X z E 4 O T Y 4 X 2 x 1 a W R f M H g w M D A w M D A w M F 8 w e D A w M D B B O T k z X 3 B o e X N f M F 9 l b m d f O F 9 l b m d 0 e X B l X 1 Z S K V x c V X R p b G l 6 Y X R p b 2 4 g U G V y Y 2 V u d G F n Z S w 4 O X 0 m c X V v d D s s J n F 1 b 3 Q 7 U 2 V j d G l v b j E v Y m F i e W x v b i 1 i Y X R o c m 9 v b S 1 w Z X J m b W 9 u L 0 F 1 d G 9 S Z W 1 v d m V k Q 2 9 s d W 1 u c z E u e 1 x c X F x E R V N L V E 9 Q L U p V T E l B X F x H U F U g R W 5 n a W 5 l K H B p Z F 8 x O D k 2 O F 9 s d W l k X z B 4 M D A w M D A w M D B f M H g w M D A w Q T k 5 M 1 9 w a H l z X z B f Z W 5 n X z d f Z W 5 n d H l w Z V 9 W a W R l b 0 V u Y 2 9 k Z S l c X F V 0 a W x p e m F 0 a W 9 u I F B l c m N l b n R h Z 2 U s O T B 9 J n F 1 b 3 Q 7 L C Z x d W 9 0 O 1 N l Y 3 R p b 2 4 x L 2 J h Y n l s b 2 4 t Y m F 0 a H J v b 2 0 t c G V y Z m 1 v b i 9 B d X R v U m V t b 3 Z l Z E N v b H V t b n M x L n t c X F x c R E V T S 1 R P U C 1 K V U x J Q V x c R 1 B V I E V u Z 2 l u Z S h w a W R f M T g 5 N j h f b H V p Z F 8 w e D A w M D A w M D A w X z B 4 M D A w M E E 5 O T N f c G h 5 c 1 8 w X 2 V u Z 1 8 2 X 2 V u Z 3 R 5 c G V f U 2 V j d X J p d H k p X F x V d G l s a X p h d G l v b i B Q Z X J j Z W 5 0 Y W d l L D k x f S Z x d W 9 0 O y w m c X V v d D t T Z W N 0 a W 9 u M S 9 i Y W J 5 b G 9 u L W J h d G h y b 2 9 t L X B l c m Z t b 2 4 v Q X V 0 b 1 J l b W 9 2 Z W R D b 2 x 1 b W 5 z M S 5 7 X F x c X E R F U 0 t U T 1 A t S l V M S U F c X E d Q V S B F b m d p b m U o c G l k X z E 4 O T Y 4 X 2 x 1 a W R f M H g w M D A w M D A w M F 8 w e D A w M D B B O T k z X 3 B o e X N f M F 9 l b m d f N V 9 l b m d 0 e X B l X 0 N v c H k p X F x V d G l s a X p h d G l v b i B Q Z X J j Z W 5 0 Y W d l L D k y f S Z x d W 9 0 O y w m c X V v d D t T Z W N 0 a W 9 u M S 9 i Y W J 5 b G 9 u L W J h d G h y b 2 9 t L X B l c m Z t b 2 4 v Q X V 0 b 1 J l b W 9 2 Z W R D b 2 x 1 b W 5 z M S 5 7 X F x c X E R F U 0 t U T 1 A t S l V M S U F c X E d Q V S B F b m d p b m U o c G l k X z E 4 O T Y 4 X 2 x 1 a W R f M H g w M D A w M D A w M F 8 w e D A w M D B B O T k z X 3 B o e X N f M F 9 l b m d f N F 9 l b m d 0 e X B l X 0 N v c H k p X F x V d G l s a X p h d G l v b i B Q Z X J j Z W 5 0 Y W d l L D k z f S Z x d W 9 0 O y w m c X V v d D t T Z W N 0 a W 9 u M S 9 i Y W J 5 b G 9 u L W J h d G h y b 2 9 t L X B l c m Z t b 2 4 v Q X V 0 b 1 J l b W 9 2 Z W R D b 2 x 1 b W 5 z M S 5 7 X F x c X E R F U 0 t U T 1 A t S l V M S U F c X E d Q V S B F b m d p b m U o c G l k X z E 4 O T Y 4 X 2 x 1 a W R f M H g w M D A w M D A w M F 8 w e D A w M D B B O T k z X 3 B o e X N f M F 9 l b m d f M 1 9 l b m d 0 e X B l X 0 N v c H k p X F x V d G l s a X p h d G l v b i B Q Z X J j Z W 5 0 Y W d l L D k 0 f S Z x d W 9 0 O y w m c X V v d D t T Z W N 0 a W 9 u M S 9 i Y W J 5 b G 9 u L W J h d G h y b 2 9 t L X B l c m Z t b 2 4 v Q X V 0 b 1 J l b W 9 2 Z W R D b 2 x 1 b W 5 z M S 5 7 X F x c X E R F U 0 t U T 1 A t S l V M S U F c X E d Q V S B F b m d p b m U o c G l k X z E 4 O T Y 4 X 2 x 1 a W R f M H g w M D A w M D A w M F 8 w e D A w M D B B O T k z X 3 B o e X N f M F 9 l b m d f M l 9 l b m d 0 e X B l X 1 Z p Z G V v R G V j b 2 R l K V x c V X R p b G l 6 Y X R p b 2 4 g U G V y Y 2 V u d G F n Z S w 5 N X 0 m c X V v d D s s J n F 1 b 3 Q 7 U 2 V j d G l v b j E v Y m F i e W x v b i 1 i Y X R o c m 9 v b S 1 w Z X J m b W 9 u L 0 F 1 d G 9 S Z W 1 v d m V k Q 2 9 s d W 1 u c z E u e 1 x c X F x E R V N L V E 9 Q L U p V T E l B X F x H U F U g R W 5 n a W 5 l K H B p Z F 8 x O D k 2 O F 9 s d W l k X z B 4 M D A w M D A w M D B f M H g w M D A w Q T k 5 M 1 9 w a H l z X z B f Z W 5 n X z F f Z W 5 n d H l w Z V 9 M Z W d h Y 3 l P d m V y b G F 5 K V x c V X R p b G l 6 Y X R p b 2 4 g U G V y Y 2 V u d G F n Z S w 5 N n 0 m c X V v d D s s J n F 1 b 3 Q 7 U 2 V j d G l v b j E v Y m F i e W x v b i 1 i Y X R o c m 9 v b S 1 w Z X J m b W 9 u L 0 F 1 d G 9 S Z W 1 v d m V k Q 2 9 s d W 1 u c z E u e 1 x c X F x E R V N L V E 9 Q L U p V T E l B X F x H U F U g R W 5 n a W 5 l K H B p Z F 8 x O D k 2 O F 9 s d W l k X z B 4 M D A w M D A w M D B f M H g w M D A w Q T k 5 M 1 9 w a H l z X z B f Z W 5 n X z B f Z W 5 n d H l w Z V 8 z R C l c X F V 0 a W x p e m F 0 a W 9 u I F B l c m N l b n R h Z 2 U s O T d 9 J n F 1 b 3 Q 7 L C Z x d W 9 0 O 1 N l Y 3 R p b 2 4 x L 2 J h Y n l s b 2 4 t Y m F 0 a H J v b 2 0 t c G V y Z m 1 v b i 9 B d X R v U m V t b 3 Z l Z E N v b H V t b n M x L n t c X F x c R E V T S 1 R P U C 1 K V U x J Q V x c R 1 B V I E V u Z 2 l u Z S h w a W R f M T g 0 N T J f b H V p Z F 8 w e D A w M D A w M D A w X z B 4 M D A w M E E 5 O T N f c G h 5 c 1 8 w X 2 V u Z 1 8 4 X 2 V u Z 3 R 5 c G V f V l I p X F x V d G l s a X p h d G l v b i B Q Z X J j Z W 5 0 Y W d l L D k 4 f S Z x d W 9 0 O y w m c X V v d D t T Z W N 0 a W 9 u M S 9 i Y W J 5 b G 9 u L W J h d G h y b 2 9 t L X B l c m Z t b 2 4 v Q X V 0 b 1 J l b W 9 2 Z W R D b 2 x 1 b W 5 z M S 5 7 X F x c X E R F U 0 t U T 1 A t S l V M S U F c X E d Q V S B F b m d p b m U o c G l k X z E 4 N D U y X 2 x 1 a W R f M H g w M D A w M D A w M F 8 w e D A w M D B B O T k z X 3 B o e X N f M F 9 l b m d f N 1 9 l b m d 0 e X B l X 1 Z p Z G V v R W 5 j b 2 R l K V x c V X R p b G l 6 Y X R p b 2 4 g U G V y Y 2 V u d G F n Z S w 5 O X 0 m c X V v d D s s J n F 1 b 3 Q 7 U 2 V j d G l v b j E v Y m F i e W x v b i 1 i Y X R o c m 9 v b S 1 w Z X J m b W 9 u L 0 F 1 d G 9 S Z W 1 v d m V k Q 2 9 s d W 1 u c z E u e 1 x c X F x E R V N L V E 9 Q L U p V T E l B X F x H U F U g R W 5 n a W 5 l K H B p Z F 8 x O D Q 1 M l 9 s d W l k X z B 4 M D A w M D A w M D B f M H g w M D A w Q T k 5 M 1 9 w a H l z X z B f Z W 5 n X z Z f Z W 5 n d H l w Z V 9 T Z W N 1 c m l 0 e S l c X F V 0 a W x p e m F 0 a W 9 u I F B l c m N l b n R h Z 2 U s M T A w f S Z x d W 9 0 O y w m c X V v d D t T Z W N 0 a W 9 u M S 9 i Y W J 5 b G 9 u L W J h d G h y b 2 9 t L X B l c m Z t b 2 4 v Q X V 0 b 1 J l b W 9 2 Z W R D b 2 x 1 b W 5 z M S 5 7 X F x c X E R F U 0 t U T 1 A t S l V M S U F c X E d Q V S B F b m d p b m U o c G l k X z E 4 N D U y X 2 x 1 a W R f M H g w M D A w M D A w M F 8 w e D A w M D B B O T k z X 3 B o e X N f M F 9 l b m d f N V 9 l b m d 0 e X B l X 0 N v c H k p X F x V d G l s a X p h d G l v b i B Q Z X J j Z W 5 0 Y W d l L D E w M X 0 m c X V v d D s s J n F 1 b 3 Q 7 U 2 V j d G l v b j E v Y m F i e W x v b i 1 i Y X R o c m 9 v b S 1 w Z X J m b W 9 u L 0 F 1 d G 9 S Z W 1 v d m V k Q 2 9 s d W 1 u c z E u e 1 x c X F x E R V N L V E 9 Q L U p V T E l B X F x H U F U g R W 5 n a W 5 l K H B p Z F 8 x O D Q 1 M l 9 s d W l k X z B 4 M D A w M D A w M D B f M H g w M D A w Q T k 5 M 1 9 w a H l z X z B f Z W 5 n X z R f Z W 5 n d H l w Z V 9 D b 3 B 5 K V x c V X R p b G l 6 Y X R p b 2 4 g U G V y Y 2 V u d G F n Z S w x M D J 9 J n F 1 b 3 Q 7 L C Z x d W 9 0 O 1 N l Y 3 R p b 2 4 x L 2 J h Y n l s b 2 4 t Y m F 0 a H J v b 2 0 t c G V y Z m 1 v b i 9 B d X R v U m V t b 3 Z l Z E N v b H V t b n M x L n t c X F x c R E V T S 1 R P U C 1 K V U x J Q V x c R 1 B V I E V u Z 2 l u Z S h w a W R f M T g 0 N T J f b H V p Z F 8 w e D A w M D A w M D A w X z B 4 M D A w M E E 5 O T N f c G h 5 c 1 8 w X 2 V u Z 1 8 z X 2 V u Z 3 R 5 c G V f Q 2 9 w e S l c X F V 0 a W x p e m F 0 a W 9 u I F B l c m N l b n R h Z 2 U s M T A z f S Z x d W 9 0 O y w m c X V v d D t T Z W N 0 a W 9 u M S 9 i Y W J 5 b G 9 u L W J h d G h y b 2 9 t L X B l c m Z t b 2 4 v Q X V 0 b 1 J l b W 9 2 Z W R D b 2 x 1 b W 5 z M S 5 7 X F x c X E R F U 0 t U T 1 A t S l V M S U F c X E d Q V S B F b m d p b m U o c G l k X z E 4 N D U y X 2 x 1 a W R f M H g w M D A w M D A w M F 8 w e D A w M D B B O T k z X 3 B o e X N f M F 9 l b m d f M l 9 l b m d 0 e X B l X 1 Z p Z G V v R G V j b 2 R l K V x c V X R p b G l 6 Y X R p b 2 4 g U G V y Y 2 V u d G F n Z S w x M D R 9 J n F 1 b 3 Q 7 L C Z x d W 9 0 O 1 N l Y 3 R p b 2 4 x L 2 J h Y n l s b 2 4 t Y m F 0 a H J v b 2 0 t c G V y Z m 1 v b i 9 B d X R v U m V t b 3 Z l Z E N v b H V t b n M x L n t c X F x c R E V T S 1 R P U C 1 K V U x J Q V x c R 1 B V I E V u Z 2 l u Z S h w a W R f M T g 0 N T J f b H V p Z F 8 w e D A w M D A w M D A w X z B 4 M D A w M E E 5 O T N f c G h 5 c 1 8 w X 2 V u Z 1 8 x X 2 V u Z 3 R 5 c G V f T G V n Y W N 5 T 3 Z l c m x h e S l c X F V 0 a W x p e m F 0 a W 9 u I F B l c m N l b n R h Z 2 U s M T A 1 f S Z x d W 9 0 O y w m c X V v d D t T Z W N 0 a W 9 u M S 9 i Y W J 5 b G 9 u L W J h d G h y b 2 9 t L X B l c m Z t b 2 4 v Q X V 0 b 1 J l b W 9 2 Z W R D b 2 x 1 b W 5 z M S 5 7 X F x c X E R F U 0 t U T 1 A t S l V M S U F c X E d Q V S B F b m d p b m U o c G l k X z E 4 N D U y X 2 x 1 a W R f M H g w M D A w M D A w M F 8 w e D A w M D B B O T k z X 3 B o e X N f M F 9 l b m d f M F 9 l b m d 0 e X B l X z N E K V x c V X R p b G l 6 Y X R p b 2 4 g U G V y Y 2 V u d G F n Z S w x M D Z 9 J n F 1 b 3 Q 7 L C Z x d W 9 0 O 1 N l Y 3 R p b 2 4 x L 2 J h Y n l s b 2 4 t Y m F 0 a H J v b 2 0 t c G V y Z m 1 v b i 9 B d X R v U m V t b 3 Z l Z E N v b H V t b n M x L n t c X F x c R E V T S 1 R P U C 1 K V U x J Q V x c R 1 B V I E V u Z 2 l u Z S h w a W R f M T c 0 M F 9 s d W l k X z B 4 M D A w M D A w M D B f M H g w M D A w Q 0 Q 4 N 1 9 w a H l z X z B f Z W 5 n X z R f Z W 5 n d H l w Z V 8 z R C l c X F V 0 a W x p e m F 0 a W 9 u I F B l c m N l b n R h Z 2 U s M T A 3 f S Z x d W 9 0 O y w m c X V v d D t T Z W N 0 a W 9 u M S 9 i Y W J 5 b G 9 u L W J h d G h y b 2 9 t L X B l c m Z t b 2 4 v Q X V 0 b 1 J l b W 9 2 Z W R D b 2 x 1 b W 5 z M S 5 7 X F x c X E R F U 0 t U T 1 A t S l V M S U F c X E d Q V S B F b m d p b m U o c G l k X z E 3 N D B f b H V p Z F 8 w e D A w M D A w M D A w X z B 4 M D A w M E N E O D d f c G h 5 c 1 8 w X 2 V u Z 1 8 z X 2 V u Z 3 R 5 c G V f M 0 Q p X F x V d G l s a X p h d G l v b i B Q Z X J j Z W 5 0 Y W d l L D E w O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z Q w X 2 x 1 a W R f M H g w M D A w M D A w M F 8 w e D A w M D B D R D g 3 X 3 B o e X N f M F 9 l b m d f M l 9 l b m d 0 e X B l X z N E K V x c V X R p b G l 6 Y X R p b 2 4 g U G V y Y 2 V u d G F n Z S w x M D l 9 J n F 1 b 3 Q 7 L C Z x d W 9 0 O 1 N l Y 3 R p b 2 4 x L 2 J h Y n l s b 2 4 t Y m F 0 a H J v b 2 0 t c G V y Z m 1 v b i 9 B d X R v U m V t b 3 Z l Z E N v b H V t b n M x L n t c X F x c R E V T S 1 R P U C 1 K V U x J Q V x c R 1 B V I E V u Z 2 l u Z S h w a W R f M T c 0 M F 9 s d W l k X z B 4 M D A w M D A w M D B f M H g w M D A w Q 0 Q 4 N 1 9 w a H l z X z B f Z W 5 n X z F f Z W 5 n d H l w Z V 8 z R C l c X F V 0 a W x p e m F 0 a W 9 u I F B l c m N l b n R h Z 2 U s M T E w f S Z x d W 9 0 O y w m c X V v d D t T Z W N 0 a W 9 u M S 9 i Y W J 5 b G 9 u L W J h d G h y b 2 9 t L X B l c m Z t b 2 4 v Q X V 0 b 1 J l b W 9 2 Z W R D b 2 x 1 b W 5 z M S 5 7 X F x c X E R F U 0 t U T 1 A t S l V M S U F c X E d Q V S B F b m d p b m U o c G l k X z E 3 N D B f b H V p Z F 8 w e D A w M D A w M D A w X z B 4 M D A w M E N E O D d f c G h 5 c 1 8 w X 2 V u Z 1 8 w X 2 V u Z 3 R 5 c G V f M 0 Q p X F x V d G l s a X p h d G l v b i B Q Z X J j Z W 5 0 Y W d l L D E x M X 0 m c X V v d D s s J n F 1 b 3 Q 7 U 2 V j d G l v b j E v Y m F i e W x v b i 1 i Y X R o c m 9 v b S 1 w Z X J m b W 9 u L 0 F 1 d G 9 S Z W 1 v d m V k Q 2 9 s d W 1 u c z E u e 1 x c X F x E R V N L V E 9 Q L U p V T E l B X F x H U F U g R W 5 n a W 5 l K H B p Z F 8 x N z Q w X 2 x 1 a W R f M H g w M D A w M D A w M F 8 w e D A w M D B B O T k z X 3 B o e X N f M F 9 l b m d f O F 9 l b m d 0 e X B l X 1 Z S K V x c V X R p b G l 6 Y X R p b 2 4 g U G V y Y 2 V u d G F n Z S w x M T J 9 J n F 1 b 3 Q 7 L C Z x d W 9 0 O 1 N l Y 3 R p b 2 4 x L 2 J h Y n l s b 2 4 t Y m F 0 a H J v b 2 0 t c G V y Z m 1 v b i 9 B d X R v U m V t b 3 Z l Z E N v b H V t b n M x L n t c X F x c R E V T S 1 R P U C 1 K V U x J Q V x c R 1 B V I E V u Z 2 l u Z S h w a W R f M T c 0 M F 9 s d W l k X z B 4 M D A w M D A w M D B f M H g w M D A w Q T k 5 M 1 9 w a H l z X z B f Z W 5 n X z d f Z W 5 n d H l w Z V 9 W a W R l b 0 V u Y 2 9 k Z S l c X F V 0 a W x p e m F 0 a W 9 u I F B l c m N l b n R h Z 2 U s M T E z f S Z x d W 9 0 O y w m c X V v d D t T Z W N 0 a W 9 u M S 9 i Y W J 5 b G 9 u L W J h d G h y b 2 9 t L X B l c m Z t b 2 4 v Q X V 0 b 1 J l b W 9 2 Z W R D b 2 x 1 b W 5 z M S 5 7 X F x c X E R F U 0 t U T 1 A t S l V M S U F c X E d Q V S B F b m d p b m U o c G l k X z E 3 N D B f b H V p Z F 8 w e D A w M D A w M D A w X z B 4 M D A w M E E 5 O T N f c G h 5 c 1 8 w X 2 V u Z 1 8 2 X 2 V u Z 3 R 5 c G V f U 2 V j d X J p d H k p X F x V d G l s a X p h d G l v b i B Q Z X J j Z W 5 0 Y W d l L D E x N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z Q w X 2 x 1 a W R f M H g w M D A w M D A w M F 8 w e D A w M D B B O T k z X 3 B o e X N f M F 9 l b m d f N V 9 l b m d 0 e X B l X 0 N v c H k p X F x V d G l s a X p h d G l v b i B Q Z X J j Z W 5 0 Y W d l L D E x N X 0 m c X V v d D s s J n F 1 b 3 Q 7 U 2 V j d G l v b j E v Y m F i e W x v b i 1 i Y X R o c m 9 v b S 1 w Z X J m b W 9 u L 0 F 1 d G 9 S Z W 1 v d m V k Q 2 9 s d W 1 u c z E u e 1 x c X F x E R V N L V E 9 Q L U p V T E l B X F x H U F U g R W 5 n a W 5 l K H B p Z F 8 x N z Q w X 2 x 1 a W R f M H g w M D A w M D A w M F 8 w e D A w M D B B O T k z X 3 B o e X N f M F 9 l b m d f N F 9 l b m d 0 e X B l X 0 N v c H k p X F x V d G l s a X p h d G l v b i B Q Z X J j Z W 5 0 Y W d l L D E x N n 0 m c X V v d D s s J n F 1 b 3 Q 7 U 2 V j d G l v b j E v Y m F i e W x v b i 1 i Y X R o c m 9 v b S 1 w Z X J m b W 9 u L 0 F 1 d G 9 S Z W 1 v d m V k Q 2 9 s d W 1 u c z E u e 1 x c X F x E R V N L V E 9 Q L U p V T E l B X F x H U F U g R W 5 n a W 5 l K H B p Z F 8 x N z Q w X 2 x 1 a W R f M H g w M D A w M D A w M F 8 w e D A w M D B B O T k z X 3 B o e X N f M F 9 l b m d f M 1 9 l b m d 0 e X B l X 0 N v c H k p X F x V d G l s a X p h d G l v b i B Q Z X J j Z W 5 0 Y W d l L D E x N 3 0 m c X V v d D s s J n F 1 b 3 Q 7 U 2 V j d G l v b j E v Y m F i e W x v b i 1 i Y X R o c m 9 v b S 1 w Z X J m b W 9 u L 0 F 1 d G 9 S Z W 1 v d m V k Q 2 9 s d W 1 u c z E u e 1 x c X F x E R V N L V E 9 Q L U p V T E l B X F x H U F U g R W 5 n a W 5 l K H B p Z F 8 x N z Q w X 2 x 1 a W R f M H g w M D A w M D A w M F 8 w e D A w M D B B O T k z X 3 B o e X N f M F 9 l b m d f M l 9 l b m d 0 e X B l X 1 Z p Z G V v R G V j b 2 R l K V x c V X R p b G l 6 Y X R p b 2 4 g U G V y Y 2 V u d G F n Z S w x M T h 9 J n F 1 b 3 Q 7 L C Z x d W 9 0 O 1 N l Y 3 R p b 2 4 x L 2 J h Y n l s b 2 4 t Y m F 0 a H J v b 2 0 t c G V y Z m 1 v b i 9 B d X R v U m V t b 3 Z l Z E N v b H V t b n M x L n t c X F x c R E V T S 1 R P U C 1 K V U x J Q V x c R 1 B V I E V u Z 2 l u Z S h w a W R f M T c 0 M F 9 s d W l k X z B 4 M D A w M D A w M D B f M H g w M D A w Q T k 5 M 1 9 w a H l z X z B f Z W 5 n X z F f Z W 5 n d H l w Z V 9 M Z W d h Y 3 l P d m V y b G F 5 K V x c V X R p b G l 6 Y X R p b 2 4 g U G V y Y 2 V u d G F n Z S w x M T l 9 J n F 1 b 3 Q 7 L C Z x d W 9 0 O 1 N l Y 3 R p b 2 4 x L 2 J h Y n l s b 2 4 t Y m F 0 a H J v b 2 0 t c G V y Z m 1 v b i 9 B d X R v U m V t b 3 Z l Z E N v b H V t b n M x L n t c X F x c R E V T S 1 R P U C 1 K V U x J Q V x c R 1 B V I E V u Z 2 l u Z S h w a W R f M T c 0 M F 9 s d W l k X z B 4 M D A w M D A w M D B f M H g w M D A w Q T k 5 M 1 9 w a H l z X z B f Z W 5 n X z B f Z W 5 n d H l w Z V 8 z R C l c X F V 0 a W x p e m F 0 a W 9 u I F B l c m N l b n R h Z 2 U s M T I w f S Z x d W 9 0 O y w m c X V v d D t T Z W N 0 a W 9 u M S 9 i Y W J 5 b G 9 u L W J h d G h y b 2 9 t L X B l c m Z t b 2 4 v Q X V 0 b 1 J l b W 9 2 Z W R D b 2 x 1 b W 5 z M S 5 7 X F x c X E R F U 0 t U T 1 A t S l V M S U F c X E d Q V S B F b m d p b m U o c G l k X z E 3 M T Y 4 X 2 x 1 a W R f M H g w M D A w M D A w M F 8 w e D A w M D B B O T k z X 3 B o e X N f M F 9 l b m d f O F 9 l b m d 0 e X B l X 1 Z S K V x c V X R p b G l 6 Y X R p b 2 4 g U G V y Y 2 V u d G F n Z S w x M j F 9 J n F 1 b 3 Q 7 L C Z x d W 9 0 O 1 N l Y 3 R p b 2 4 x L 2 J h Y n l s b 2 4 t Y m F 0 a H J v b 2 0 t c G V y Z m 1 v b i 9 B d X R v U m V t b 3 Z l Z E N v b H V t b n M x L n t c X F x c R E V T S 1 R P U C 1 K V U x J Q V x c R 1 B V I E V u Z 2 l u Z S h w a W R f M T c x N j h f b H V p Z F 8 w e D A w M D A w M D A w X z B 4 M D A w M E E 5 O T N f c G h 5 c 1 8 w X 2 V u Z 1 8 3 X 2 V u Z 3 R 5 c G V f V m l k Z W 9 F b m N v Z G U p X F x V d G l s a X p h d G l v b i B Q Z X J j Z W 5 0 Y W d l L D E y M n 0 m c X V v d D s s J n F 1 b 3 Q 7 U 2 V j d G l v b j E v Y m F i e W x v b i 1 i Y X R o c m 9 v b S 1 w Z X J m b W 9 u L 0 F 1 d G 9 S Z W 1 v d m V k Q 2 9 s d W 1 u c z E u e 1 x c X F x E R V N L V E 9 Q L U p V T E l B X F x H U F U g R W 5 n a W 5 l K H B p Z F 8 x N z E 2 O F 9 s d W l k X z B 4 M D A w M D A w M D B f M H g w M D A w Q T k 5 M 1 9 w a H l z X z B f Z W 5 n X z Z f Z W 5 n d H l w Z V 9 T Z W N 1 c m l 0 e S l c X F V 0 a W x p e m F 0 a W 9 u I F B l c m N l b n R h Z 2 U s M T I z f S Z x d W 9 0 O y w m c X V v d D t T Z W N 0 a W 9 u M S 9 i Y W J 5 b G 9 u L W J h d G h y b 2 9 t L X B l c m Z t b 2 4 v Q X V 0 b 1 J l b W 9 2 Z W R D b 2 x 1 b W 5 z M S 5 7 X F x c X E R F U 0 t U T 1 A t S l V M S U F c X E d Q V S B F b m d p b m U o c G l k X z E 3 M T Y 4 X 2 x 1 a W R f M H g w M D A w M D A w M F 8 w e D A w M D B B O T k z X 3 B o e X N f M F 9 l b m d f N V 9 l b m d 0 e X B l X 0 N v c H k p X F x V d G l s a X p h d G l v b i B Q Z X J j Z W 5 0 Y W d l L D E y N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z E 2 O F 9 s d W l k X z B 4 M D A w M D A w M D B f M H g w M D A w Q T k 5 M 1 9 w a H l z X z B f Z W 5 n X z R f Z W 5 n d H l w Z V 9 D b 3 B 5 K V x c V X R p b G l 6 Y X R p b 2 4 g U G V y Y 2 V u d G F n Z S w x M j V 9 J n F 1 b 3 Q 7 L C Z x d W 9 0 O 1 N l Y 3 R p b 2 4 x L 2 J h Y n l s b 2 4 t Y m F 0 a H J v b 2 0 t c G V y Z m 1 v b i 9 B d X R v U m V t b 3 Z l Z E N v b H V t b n M x L n t c X F x c R E V T S 1 R P U C 1 K V U x J Q V x c R 1 B V I E V u Z 2 l u Z S h w a W R f M T c x N j h f b H V p Z F 8 w e D A w M D A w M D A w X z B 4 M D A w M E E 5 O T N f c G h 5 c 1 8 w X 2 V u Z 1 8 z X 2 V u Z 3 R 5 c G V f Q 2 9 w e S l c X F V 0 a W x p e m F 0 a W 9 u I F B l c m N l b n R h Z 2 U s M T I 2 f S Z x d W 9 0 O y w m c X V v d D t T Z W N 0 a W 9 u M S 9 i Y W J 5 b G 9 u L W J h d G h y b 2 9 t L X B l c m Z t b 2 4 v Q X V 0 b 1 J l b W 9 2 Z W R D b 2 x 1 b W 5 z M S 5 7 X F x c X E R F U 0 t U T 1 A t S l V M S U F c X E d Q V S B F b m d p b m U o c G l k X z E 3 M T Y 4 X 2 x 1 a W R f M H g w M D A w M D A w M F 8 w e D A w M D B B O T k z X 3 B o e X N f M F 9 l b m d f M l 9 l b m d 0 e X B l X 1 Z p Z G V v R G V j b 2 R l K V x c V X R p b G l 6 Y X R p b 2 4 g U G V y Y 2 V u d G F n Z S w x M j d 9 J n F 1 b 3 Q 7 L C Z x d W 9 0 O 1 N l Y 3 R p b 2 4 x L 2 J h Y n l s b 2 4 t Y m F 0 a H J v b 2 0 t c G V y Z m 1 v b i 9 B d X R v U m V t b 3 Z l Z E N v b H V t b n M x L n t c X F x c R E V T S 1 R P U C 1 K V U x J Q V x c R 1 B V I E V u Z 2 l u Z S h w a W R f M T c x N j h f b H V p Z F 8 w e D A w M D A w M D A w X z B 4 M D A w M E E 5 O T N f c G h 5 c 1 8 w X 2 V u Z 1 8 x X 2 V u Z 3 R 5 c G V f T G V n Y W N 5 T 3 Z l c m x h e S l c X F V 0 a W x p e m F 0 a W 9 u I F B l c m N l b n R h Z 2 U s M T I 4 f S Z x d W 9 0 O y w m c X V v d D t T Z W N 0 a W 9 u M S 9 i Y W J 5 b G 9 u L W J h d G h y b 2 9 t L X B l c m Z t b 2 4 v Q X V 0 b 1 J l b W 9 2 Z W R D b 2 x 1 b W 5 z M S 5 7 X F x c X E R F U 0 t U T 1 A t S l V M S U F c X E d Q V S B F b m d p b m U o c G l k X z E 3 M T Y 4 X 2 x 1 a W R f M H g w M D A w M D A w M F 8 w e D A w M D B B O T k z X 3 B o e X N f M F 9 l b m d f M F 9 l b m d 0 e X B l X z N E K V x c V X R p b G l 6 Y X R p b 2 4 g U G V y Y 2 V u d G F n Z S w x M j l 9 J n F 1 b 3 Q 7 L C Z x d W 9 0 O 1 N l Y 3 R p b 2 4 x L 2 J h Y n l s b 2 4 t Y m F 0 a H J v b 2 0 t c G V y Z m 1 v b i 9 B d X R v U m V t b 3 Z l Z E N v b H V t b n M x L n t c X F x c R E V T S 1 R P U C 1 K V U x J Q V x c R 1 B V I E V u Z 2 l u Z S h w a W R f M T Y 4 N T Z f b H V p Z F 8 w e D A w M D A w M D A w X z B 4 M D A w M E E 5 O T N f c G h 5 c 1 8 w X 2 V u Z 1 8 4 X 2 V u Z 3 R 5 c G V f V l I p X F x V d G l s a X p h d G l v b i B Q Z X J j Z W 5 0 Y W d l L D E z M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j g 1 N l 9 s d W l k X z B 4 M D A w M D A w M D B f M H g w M D A w Q T k 5 M 1 9 w a H l z X z B f Z W 5 n X z d f Z W 5 n d H l w Z V 9 W a W R l b 0 V u Y 2 9 k Z S l c X F V 0 a W x p e m F 0 a W 9 u I F B l c m N l b n R h Z 2 U s M T M x f S Z x d W 9 0 O y w m c X V v d D t T Z W N 0 a W 9 u M S 9 i Y W J 5 b G 9 u L W J h d G h y b 2 9 t L X B l c m Z t b 2 4 v Q X V 0 b 1 J l b W 9 2 Z W R D b 2 x 1 b W 5 z M S 5 7 X F x c X E R F U 0 t U T 1 A t S l V M S U F c X E d Q V S B F b m d p b m U o c G l k X z E 2 O D U 2 X 2 x 1 a W R f M H g w M D A w M D A w M F 8 w e D A w M D B B O T k z X 3 B o e X N f M F 9 l b m d f N l 9 l b m d 0 e X B l X 1 N l Y 3 V y a X R 5 K V x c V X R p b G l 6 Y X R p b 2 4 g U G V y Y 2 V u d G F n Z S w x M z J 9 J n F 1 b 3 Q 7 L C Z x d W 9 0 O 1 N l Y 3 R p b 2 4 x L 2 J h Y n l s b 2 4 t Y m F 0 a H J v b 2 0 t c G V y Z m 1 v b i 9 B d X R v U m V t b 3 Z l Z E N v b H V t b n M x L n t c X F x c R E V T S 1 R P U C 1 K V U x J Q V x c R 1 B V I E V u Z 2 l u Z S h w a W R f M T Y 4 N T Z f b H V p Z F 8 w e D A w M D A w M D A w X z B 4 M D A w M E E 5 O T N f c G h 5 c 1 8 w X 2 V u Z 1 8 1 X 2 V u Z 3 R 5 c G V f Q 2 9 w e S l c X F V 0 a W x p e m F 0 a W 9 u I F B l c m N l b n R h Z 2 U s M T M z f S Z x d W 9 0 O y w m c X V v d D t T Z W N 0 a W 9 u M S 9 i Y W J 5 b G 9 u L W J h d G h y b 2 9 t L X B l c m Z t b 2 4 v Q X V 0 b 1 J l b W 9 2 Z W R D b 2 x 1 b W 5 z M S 5 7 X F x c X E R F U 0 t U T 1 A t S l V M S U F c X E d Q V S B F b m d p b m U o c G l k X z E 2 O D U 2 X 2 x 1 a W R f M H g w M D A w M D A w M F 8 w e D A w M D B B O T k z X 3 B o e X N f M F 9 l b m d f N F 9 l b m d 0 e X B l X 0 N v c H k p X F x V d G l s a X p h d G l v b i B Q Z X J j Z W 5 0 Y W d l L D E z N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j g 1 N l 9 s d W l k X z B 4 M D A w M D A w M D B f M H g w M D A w Q T k 5 M 1 9 w a H l z X z B f Z W 5 n X z N f Z W 5 n d H l w Z V 9 D b 3 B 5 K V x c V X R p b G l 6 Y X R p b 2 4 g U G V y Y 2 V u d G F n Z S w x M z V 9 J n F 1 b 3 Q 7 L C Z x d W 9 0 O 1 N l Y 3 R p b 2 4 x L 2 J h Y n l s b 2 4 t Y m F 0 a H J v b 2 0 t c G V y Z m 1 v b i 9 B d X R v U m V t b 3 Z l Z E N v b H V t b n M x L n t c X F x c R E V T S 1 R P U C 1 K V U x J Q V x c R 1 B V I E V u Z 2 l u Z S h w a W R f M T Y 4 N T Z f b H V p Z F 8 w e D A w M D A w M D A w X z B 4 M D A w M E E 5 O T N f c G h 5 c 1 8 w X 2 V u Z 1 8 y X 2 V u Z 3 R 5 c G V f V m l k Z W 9 E Z W N v Z G U p X F x V d G l s a X p h d G l v b i B Q Z X J j Z W 5 0 Y W d l L D E z N n 0 m c X V v d D s s J n F 1 b 3 Q 7 U 2 V j d G l v b j E v Y m F i e W x v b i 1 i Y X R o c m 9 v b S 1 w Z X J m b W 9 u L 0 F 1 d G 9 S Z W 1 v d m V k Q 2 9 s d W 1 u c z E u e 1 x c X F x E R V N L V E 9 Q L U p V T E l B X F x H U F U g R W 5 n a W 5 l K H B p Z F 8 x N j g 1 N l 9 s d W l k X z B 4 M D A w M D A w M D B f M H g w M D A w Q T k 5 M 1 9 w a H l z X z B f Z W 5 n X z F f Z W 5 n d H l w Z V 9 M Z W d h Y 3 l P d m V y b G F 5 K V x c V X R p b G l 6 Y X R p b 2 4 g U G V y Y 2 V u d G F n Z S w x M z d 9 J n F 1 b 3 Q 7 L C Z x d W 9 0 O 1 N l Y 3 R p b 2 4 x L 2 J h Y n l s b 2 4 t Y m F 0 a H J v b 2 0 t c G V y Z m 1 v b i 9 B d X R v U m V t b 3 Z l Z E N v b H V t b n M x L n t c X F x c R E V T S 1 R P U C 1 K V U x J Q V x c R 1 B V I E V u Z 2 l u Z S h w a W R f M T Y 4 N T Z f b H V p Z F 8 w e D A w M D A w M D A w X z B 4 M D A w M E E 5 O T N f c G h 5 c 1 8 w X 2 V u Z 1 8 w X 2 V u Z 3 R 5 c G V f M 0 Q p X F x V d G l s a X p h d G l v b i B Q Z X J j Z W 5 0 Y W d l L D E z O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k 0 O F 9 s d W l k X z B 4 M D A w M D A w M D B f M H g w M D A w Q 0 Q 4 N 1 9 w a H l z X z B f Z W 5 n X z R f Z W 5 n d H l w Z V 8 z R C l c X F V 0 a W x p e m F 0 a W 9 u I F B l c m N l b n R h Z 2 U s M T M 5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O T Q 4 X 2 x 1 a W R f M H g w M D A w M D A w M F 8 w e D A w M D B D R D g 3 X 3 B o e X N f M F 9 l b m d f M 1 9 l b m d 0 e X B l X z N E K V x c V X R p b G l 6 Y X R p b 2 4 g U G V y Y 2 V u d G F n Z S w x N D B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5 N D h f b H V p Z F 8 w e D A w M D A w M D A w X z B 4 M D A w M E N E O D d f c G h 5 c 1 8 w X 2 V u Z 1 8 y X 2 V u Z 3 R 5 c G V f M 0 Q p X F x V d G l s a X p h d G l v b i B Q Z X J j Z W 5 0 Y W d l L D E 0 M X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k 0 O F 9 s d W l k X z B 4 M D A w M D A w M D B f M H g w M D A w Q 0 Q 4 N 1 9 w a H l z X z B f Z W 5 n X z F f Z W 5 n d H l w Z V 8 z R C l c X F V 0 a W x p e m F 0 a W 9 u I F B l c m N l b n R h Z 2 U s M T Q y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O T Q 4 X 2 x 1 a W R f M H g w M D A w M D A w M F 8 w e D A w M D B D R D g 3 X 3 B o e X N f M F 9 l b m d f M F 9 l b m d 0 e X B l X z N E K V x c V X R p b G l 6 Y X R p b 2 4 g U G V y Y 2 V u d G F n Z S w x N D N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5 N D h f b H V p Z F 8 w e D A w M D A w M D A w X z B 4 M D A w M E E 5 O T N f c G h 5 c 1 8 w X 2 V u Z 1 8 4 X 2 V u Z 3 R 5 c G V f V l I p X F x V d G l s a X p h d G l v b i B Q Z X J j Z W 5 0 Y W d l L D E 0 N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k 0 O F 9 s d W l k X z B 4 M D A w M D A w M D B f M H g w M D A w Q T k 5 M 1 9 w a H l z X z B f Z W 5 n X z d f Z W 5 n d H l w Z V 9 W a W R l b 0 V u Y 2 9 k Z S l c X F V 0 a W x p e m F 0 a W 9 u I F B l c m N l b n R h Z 2 U s M T Q 1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O T Q 4 X 2 x 1 a W R f M H g w M D A w M D A w M F 8 w e D A w M D B B O T k z X 3 B o e X N f M F 9 l b m d f N l 9 l b m d 0 e X B l X 1 N l Y 3 V y a X R 5 K V x c V X R p b G l 6 Y X R p b 2 4 g U G V y Y 2 V u d G F n Z S w x N D Z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5 N D h f b H V p Z F 8 w e D A w M D A w M D A w X z B 4 M D A w M E E 5 O T N f c G h 5 c 1 8 w X 2 V u Z 1 8 1 X 2 V u Z 3 R 5 c G V f Q 2 9 w e S l c X F V 0 a W x p e m F 0 a W 9 u I F B l c m N l b n R h Z 2 U s M T Q 3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O T Q 4 X 2 x 1 a W R f M H g w M D A w M D A w M F 8 w e D A w M D B B O T k z X 3 B o e X N f M F 9 l b m d f N F 9 l b m d 0 e X B l X 0 N v c H k p X F x V d G l s a X p h d G l v b i B Q Z X J j Z W 5 0 Y W d l L D E 0 O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k 0 O F 9 s d W l k X z B 4 M D A w M D A w M D B f M H g w M D A w Q T k 5 M 1 9 w a H l z X z B f Z W 5 n X z N f Z W 5 n d H l w Z V 9 D b 3 B 5 K V x c V X R p b G l 6 Y X R p b 2 4 g U G V y Y 2 V u d G F n Z S w x N D l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5 N D h f b H V p Z F 8 w e D A w M D A w M D A w X z B 4 M D A w M E E 5 O T N f c G h 5 c 1 8 w X 2 V u Z 1 8 y X 2 V u Z 3 R 5 c G V f V m l k Z W 9 E Z W N v Z G U p X F x V d G l s a X p h d G l v b i B Q Z X J j Z W 5 0 Y W d l L D E 1 M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k 0 O F 9 s d W l k X z B 4 M D A w M D A w M D B f M H g w M D A w Q T k 5 M 1 9 w a H l z X z B f Z W 5 n X z F f Z W 5 n d H l w Z V 9 M Z W d h Y 3 l P d m V y b G F 5 K V x c V X R p b G l 6 Y X R p b 2 4 g U G V y Y 2 V u d G F n Z S w x N T F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5 N D h f b H V p Z F 8 w e D A w M D A w M D A w X z B 4 M D A w M E E 5 O T N f c G h 5 c 1 8 w X 2 V u Z 1 8 w X 2 V u Z 3 R 5 c G V f M 0 Q p X F x V d G l s a X p h d G l v b i B Q Z X J j Z W 5 0 Y W d l L D E 1 M n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g 1 N l 9 s d W l k X z B 4 M D A w M D A w M D B f M H g w M D A w Q T k 5 M 1 9 w a H l z X z B f Z W 5 n X z h f Z W 5 n d H l w Z V 9 W U i l c X F V 0 a W x p e m F 0 a W 9 u I F B l c m N l b n R h Z 2 U s M T U z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O D U 2 X 2 x 1 a W R f M H g w M D A w M D A w M F 8 w e D A w M D B B O T k z X 3 B o e X N f M F 9 l b m d f N 1 9 l b m d 0 e X B l X 1 Z p Z G V v R W 5 j b 2 R l K V x c V X R p b G l 6 Y X R p b 2 4 g U G V y Y 2 V u d G F n Z S w x N T R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4 N T Z f b H V p Z F 8 w e D A w M D A w M D A w X z B 4 M D A w M E E 5 O T N f c G h 5 c 1 8 w X 2 V u Z 1 8 2 X 2 V u Z 3 R 5 c G V f U 2 V j d X J p d H k p X F x V d G l s a X p h d G l v b i B Q Z X J j Z W 5 0 Y W d l L D E 1 N X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g 1 N l 9 s d W l k X z B 4 M D A w M D A w M D B f M H g w M D A w Q T k 5 M 1 9 w a H l z X z B f Z W 5 n X z V f Z W 5 n d H l w Z V 9 D b 3 B 5 K V x c V X R p b G l 6 Y X R p b 2 4 g U G V y Y 2 V u d G F n Z S w x N T Z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4 N T Z f b H V p Z F 8 w e D A w M D A w M D A w X z B 4 M D A w M E E 5 O T N f c G h 5 c 1 8 w X 2 V u Z 1 8 0 X 2 V u Z 3 R 5 c G V f Q 2 9 w e S l c X F V 0 a W x p e m F 0 a W 9 u I F B l c m N l b n R h Z 2 U s M T U 3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O D U 2 X 2 x 1 a W R f M H g w M D A w M D A w M F 8 w e D A w M D B B O T k z X 3 B o e X N f M F 9 l b m d f M 1 9 l b m d 0 e X B l X 0 N v c H k p X F x V d G l s a X p h d G l v b i B Q Z X J j Z W 5 0 Y W d l L D E 1 O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g 1 N l 9 s d W l k X z B 4 M D A w M D A w M D B f M H g w M D A w Q T k 5 M 1 9 w a H l z X z B f Z W 5 n X z J f Z W 5 n d H l w Z V 9 W a W R l b 0 R l Y 2 9 k Z S l c X F V 0 a W x p e m F 0 a W 9 u I F B l c m N l b n R h Z 2 U s M T U 5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O D U 2 X 2 x 1 a W R f M H g w M D A w M D A w M F 8 w e D A w M D B B O T k z X 3 B o e X N f M F 9 l b m d f M V 9 l b m d 0 e X B l X 0 x l Z 2 F j e U 9 2 Z X J s Y X k p X F x V d G l s a X p h d G l v b i B Q Z X J j Z W 5 0 Y W d l L D E 2 M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g 1 N l 9 s d W l k X z B 4 M D A w M D A w M D B f M H g w M D A w Q T k 5 M 1 9 w a H l z X z B f Z W 5 n X z B f Z W 5 n d H l w Z V 8 z R C l c X F V 0 a W x p e m F 0 a W 9 u I F B l c m N l b n R h Z 2 U s M T Y x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N j I w X 2 x 1 a W R f M H g w M D A w M D A w M F 8 w e D A w M D B D R D g 3 X 3 B o e X N f M F 9 l b m d f N F 9 l b m d 0 e X B l X z N E K V x c V X R p b G l 6 Y X R p b 2 4 g U G V y Y 2 V u d G F n Z S w x N j J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2 M j B f b H V p Z F 8 w e D A w M D A w M D A w X z B 4 M D A w M E N E O D d f c G h 5 c 1 8 w X 2 V u Z 1 8 z X 2 V u Z 3 R 5 c G V f M 0 Q p X F x V d G l s a X p h d G l v b i B Q Z X J j Z W 5 0 Y W d l L D E 2 M 3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Y y M F 9 s d W l k X z B 4 M D A w M D A w M D B f M H g w M D A w Q 0 Q 4 N 1 9 w a H l z X z B f Z W 5 n X z J f Z W 5 n d H l w Z V 8 z R C l c X F V 0 a W x p e m F 0 a W 9 u I F B l c m N l b n R h Z 2 U s M T Y 0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N j I w X 2 x 1 a W R f M H g w M D A w M D A w M F 8 w e D A w M D B D R D g 3 X 3 B o e X N f M F 9 l b m d f M V 9 l b m d 0 e X B l X z N E K V x c V X R p b G l 6 Y X R p b 2 4 g U G V y Y 2 V u d G F n Z S w x N j V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2 M j B f b H V p Z F 8 w e D A w M D A w M D A w X z B 4 M D A w M E N E O D d f c G h 5 c 1 8 w X 2 V u Z 1 8 w X 2 V u Z 3 R 5 c G V f M 0 Q p X F x V d G l s a X p h d G l v b i B Q Z X J j Z W 5 0 Y W d l L D E 2 N n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Y y M F 9 s d W l k X z B 4 M D A w M D A w M D B f M H g w M D A w Q T k 5 M 1 9 w a H l z X z B f Z W 5 n X z h f Z W 5 n d H l w Z V 9 W U i l c X F V 0 a W x p e m F 0 a W 9 u I F B l c m N l b n R h Z 2 U s M T Y 3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N j I w X 2 x 1 a W R f M H g w M D A w M D A w M F 8 w e D A w M D B B O T k z X 3 B o e X N f M F 9 l b m d f N 1 9 l b m d 0 e X B l X 1 Z p Z G V v R W 5 j b 2 R l K V x c V X R p b G l 6 Y X R p b 2 4 g U G V y Y 2 V u d G F n Z S w x N j h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2 M j B f b H V p Z F 8 w e D A w M D A w M D A w X z B 4 M D A w M E E 5 O T N f c G h 5 c 1 8 w X 2 V u Z 1 8 2 X 2 V u Z 3 R 5 c G V f U 2 V j d X J p d H k p X F x V d G l s a X p h d G l v b i B Q Z X J j Z W 5 0 Y W d l L D E 2 O X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Y y M F 9 s d W l k X z B 4 M D A w M D A w M D B f M H g w M D A w Q T k 5 M 1 9 w a H l z X z B f Z W 5 n X z V f Z W 5 n d H l w Z V 9 D b 3 B 5 K V x c V X R p b G l 6 Y X R p b 2 4 g U G V y Y 2 V u d G F n Z S w x N z B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2 M j B f b H V p Z F 8 w e D A w M D A w M D A w X z B 4 M D A w M E E 5 O T N f c G h 5 c 1 8 w X 2 V u Z 1 8 0 X 2 V u Z 3 R 5 c G V f Q 2 9 w e S l c X F V 0 a W x p e m F 0 a W 9 u I F B l c m N l b n R h Z 2 U s M T c x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N j I w X 2 x 1 a W R f M H g w M D A w M D A w M F 8 w e D A w M D B B O T k z X 3 B o e X N f M F 9 l b m d f M 1 9 l b m d 0 e X B l X 0 N v c H k p X F x V d G l s a X p h d G l v b i B Q Z X J j Z W 5 0 Y W d l L D E 3 M n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Y y M F 9 s d W l k X z B 4 M D A w M D A w M D B f M H g w M D A w Q T k 5 M 1 9 w a H l z X z B f Z W 5 n X z J f Z W 5 n d H l w Z V 9 W a W R l b 0 R l Y 2 9 k Z S l c X F V 0 a W x p e m F 0 a W 9 u I F B l c m N l b n R h Z 2 U s M T c z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N j I w X 2 x 1 a W R f M H g w M D A w M D A w M F 8 w e D A w M D B B O T k z X 3 B o e X N f M F 9 l b m d f M V 9 l b m d 0 e X B l X 0 x l Z 2 F j e U 9 2 Z X J s Y X k p X F x V d G l s a X p h d G l v b i B Q Z X J j Z W 5 0 Y W d l L D E 3 N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Y y M F 9 s d W l k X z B 4 M D A w M D A w M D B f M H g w M D A w Q T k 5 M 1 9 w a H l z X z B f Z W 5 n X z B f Z W 5 n d H l w Z V 8 z R C l c X F V 0 a W x p e m F 0 a W 9 u I F B l c m N l b n R h Z 2 U s M T c 1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M j Q 0 X 2 x 1 a W R f M H g w M D A w M D A w M F 8 w e D A w M D B D R D g 3 X 3 B o e X N f M F 9 l b m d f N F 9 l b m d 0 e X B l X z N E K V x c V X R p b G l 6 Y X R p b 2 4 g U G V y Y 2 V u d G F n Z S w x N z Z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y N D R f b H V p Z F 8 w e D A w M D A w M D A w X z B 4 M D A w M E N E O D d f c G h 5 c 1 8 w X 2 V u Z 1 8 z X 2 V u Z 3 R 5 c G V f M 0 Q p X F x V d G l s a X p h d G l v b i B Q Z X J j Z W 5 0 Y W d l L D E 3 N 3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I 0 N F 9 s d W l k X z B 4 M D A w M D A w M D B f M H g w M D A w Q 0 Q 4 N 1 9 w a H l z X z B f Z W 5 n X z J f Z W 5 n d H l w Z V 8 z R C l c X F V 0 a W x p e m F 0 a W 9 u I F B l c m N l b n R h Z 2 U s M T c 4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M j Q 0 X 2 x 1 a W R f M H g w M D A w M D A w M F 8 w e D A w M D B D R D g 3 X 3 B o e X N f M F 9 l b m d f M V 9 l b m d 0 e X B l X z N E K V x c V X R p b G l 6 Y X R p b 2 4 g U G V y Y 2 V u d G F n Z S w x N z l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y N D R f b H V p Z F 8 w e D A w M D A w M D A w X z B 4 M D A w M E N E O D d f c G h 5 c 1 8 w X 2 V u Z 1 8 w X 2 V u Z 3 R 5 c G V f M 0 Q p X F x V d G l s a X p h d G l v b i B Q Z X J j Z W 5 0 Y W d l L D E 4 M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I 0 N F 9 s d W l k X z B 4 M D A w M D A w M D B f M H g w M D A w Q T k 5 M 1 9 w a H l z X z B f Z W 5 n X z h f Z W 5 n d H l w Z V 9 W U i l c X F V 0 a W x p e m F 0 a W 9 u I F B l c m N l b n R h Z 2 U s M T g x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M j Q 0 X 2 x 1 a W R f M H g w M D A w M D A w M F 8 w e D A w M D B B O T k z X 3 B o e X N f M F 9 l b m d f N 1 9 l b m d 0 e X B l X 1 Z p Z G V v R W 5 j b 2 R l K V x c V X R p b G l 6 Y X R p b 2 4 g U G V y Y 2 V u d G F n Z S w x O D J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y N D R f b H V p Z F 8 w e D A w M D A w M D A w X z B 4 M D A w M E E 5 O T N f c G h 5 c 1 8 w X 2 V u Z 1 8 2 X 2 V u Z 3 R 5 c G V f U 2 V j d X J p d H k p X F x V d G l s a X p h d G l v b i B Q Z X J j Z W 5 0 Y W d l L D E 4 M 3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I 0 N F 9 s d W l k X z B 4 M D A w M D A w M D B f M H g w M D A w Q T k 5 M 1 9 w a H l z X z B f Z W 5 n X z V f Z W 5 n d H l w Z V 9 D b 3 B 5 K V x c V X R p b G l 6 Y X R p b 2 4 g U G V y Y 2 V u d G F n Z S w x O D R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y N D R f b H V p Z F 8 w e D A w M D A w M D A w X z B 4 M D A w M E E 5 O T N f c G h 5 c 1 8 w X 2 V u Z 1 8 0 X 2 V u Z 3 R 5 c G V f Q 2 9 w e S l c X F V 0 a W x p e m F 0 a W 9 u I F B l c m N l b n R h Z 2 U s M T g 1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M j Q 0 X 2 x 1 a W R f M H g w M D A w M D A w M F 8 w e D A w M D B B O T k z X 3 B o e X N f M F 9 l b m d f M 1 9 l b m d 0 e X B l X 0 N v c H k p X F x V d G l s a X p h d G l v b i B Q Z X J j Z W 5 0 Y W d l L D E 4 N n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I 0 N F 9 s d W l k X z B 4 M D A w M D A w M D B f M H g w M D A w Q T k 5 M 1 9 w a H l z X z B f Z W 5 n X z J f Z W 5 n d H l w Z V 9 W a W R l b 0 R l Y 2 9 k Z S l c X F V 0 a W x p e m F 0 a W 9 u I F B l c m N l b n R h Z 2 U s M T g 3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M j Q 0 X 2 x 1 a W R f M H g w M D A w M D A w M F 8 w e D A w M D B B O T k z X 3 B o e X N f M F 9 l b m d f M V 9 l b m d 0 e X B l X 0 x l Z 2 F j e U 9 2 Z X J s Y X k p X F x V d G l s a X p h d G l v b i B Q Z X J j Z W 5 0 Y W d l L D E 4 O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I 0 N F 9 s d W l k X z B 4 M D A w M D A w M D B f M H g w M D A w Q T k 5 M 1 9 w a H l z X z B f Z W 5 n X z B f Z W 5 n d H l w Z V 8 z R C l c X F V 0 a W x p e m F 0 a W 9 u I F B l c m N l b n R h Z 2 U s M T g 5 f S Z x d W 9 0 O y w m c X V v d D t T Z W N 0 a W 9 u M S 9 i Y W J 5 b G 9 u L W J h d G h y b 2 9 t L X B l c m Z t b 2 4 v Q X V 0 b 1 J l b W 9 2 Z W R D b 2 x 1 b W 5 z M S 5 7 X F x c X E R F U 0 t U T 1 A t S l V M S U F c X E d Q V S B F b m d p b m U o c G l k X z E z N z Q 4 X 2 x 1 a W R f M H g w M D A w M D A w M F 8 w e D A w M D B B O T k z X 3 B o e X N f M F 9 l b m d f O F 9 l b m d 0 e X B l X 1 Z S K V x c V X R p b G l 6 Y X R p b 2 4 g U G V y Y 2 V u d G F n Z S w x O T B 9 J n F 1 b 3 Q 7 L C Z x d W 9 0 O 1 N l Y 3 R p b 2 4 x L 2 J h Y n l s b 2 4 t Y m F 0 a H J v b 2 0 t c G V y Z m 1 v b i 9 B d X R v U m V t b 3 Z l Z E N v b H V t b n M x L n t c X F x c R E V T S 1 R P U C 1 K V U x J Q V x c R 1 B V I E V u Z 2 l u Z S h w a W R f M T M 3 N D h f b H V p Z F 8 w e D A w M D A w M D A w X z B 4 M D A w M E E 5 O T N f c G h 5 c 1 8 w X 2 V u Z 1 8 3 X 2 V u Z 3 R 5 c G V f V m l k Z W 9 F b m N v Z G U p X F x V d G l s a X p h d G l v b i B Q Z X J j Z W 5 0 Y W d l L D E 5 M X 0 m c X V v d D s s J n F 1 b 3 Q 7 U 2 V j d G l v b j E v Y m F i e W x v b i 1 i Y X R o c m 9 v b S 1 w Z X J m b W 9 u L 0 F 1 d G 9 S Z W 1 v d m V k Q 2 9 s d W 1 u c z E u e 1 x c X F x E R V N L V E 9 Q L U p V T E l B X F x H U F U g R W 5 n a W 5 l K H B p Z F 8 x M z c 0 O F 9 s d W l k X z B 4 M D A w M D A w M D B f M H g w M D A w Q T k 5 M 1 9 w a H l z X z B f Z W 5 n X z Z f Z W 5 n d H l w Z V 9 T Z W N 1 c m l 0 e S l c X F V 0 a W x p e m F 0 a W 9 u I F B l c m N l b n R h Z 2 U s M T k y f S Z x d W 9 0 O y w m c X V v d D t T Z W N 0 a W 9 u M S 9 i Y W J 5 b G 9 u L W J h d G h y b 2 9 t L X B l c m Z t b 2 4 v Q X V 0 b 1 J l b W 9 2 Z W R D b 2 x 1 b W 5 z M S 5 7 X F x c X E R F U 0 t U T 1 A t S l V M S U F c X E d Q V S B F b m d p b m U o c G l k X z E z N z Q 4 X 2 x 1 a W R f M H g w M D A w M D A w M F 8 w e D A w M D B B O T k z X 3 B o e X N f M F 9 l b m d f N V 9 l b m d 0 e X B l X 0 N v c H k p X F x V d G l s a X p h d G l v b i B Q Z X J j Z W 5 0 Y W d l L D E 5 M 3 0 m c X V v d D s s J n F 1 b 3 Q 7 U 2 V j d G l v b j E v Y m F i e W x v b i 1 i Y X R o c m 9 v b S 1 w Z X J m b W 9 u L 0 F 1 d G 9 S Z W 1 v d m V k Q 2 9 s d W 1 u c z E u e 1 x c X F x E R V N L V E 9 Q L U p V T E l B X F x H U F U g R W 5 n a W 5 l K H B p Z F 8 x M z c 0 O F 9 s d W l k X z B 4 M D A w M D A w M D B f M H g w M D A w Q T k 5 M 1 9 w a H l z X z B f Z W 5 n X z R f Z W 5 n d H l w Z V 9 D b 3 B 5 K V x c V X R p b G l 6 Y X R p b 2 4 g U G V y Y 2 V u d G F n Z S w x O T R 9 J n F 1 b 3 Q 7 L C Z x d W 9 0 O 1 N l Y 3 R p b 2 4 x L 2 J h Y n l s b 2 4 t Y m F 0 a H J v b 2 0 t c G V y Z m 1 v b i 9 B d X R v U m V t b 3 Z l Z E N v b H V t b n M x L n t c X F x c R E V T S 1 R P U C 1 K V U x J Q V x c R 1 B V I E V u Z 2 l u Z S h w a W R f M T M 3 N D h f b H V p Z F 8 w e D A w M D A w M D A w X z B 4 M D A w M E E 5 O T N f c G h 5 c 1 8 w X 2 V u Z 1 8 z X 2 V u Z 3 R 5 c G V f Q 2 9 w e S l c X F V 0 a W x p e m F 0 a W 9 u I F B l c m N l b n R h Z 2 U s M T k 1 f S Z x d W 9 0 O y w m c X V v d D t T Z W N 0 a W 9 u M S 9 i Y W J 5 b G 9 u L W J h d G h y b 2 9 t L X B l c m Z t b 2 4 v Q X V 0 b 1 J l b W 9 2 Z W R D b 2 x 1 b W 5 z M S 5 7 X F x c X E R F U 0 t U T 1 A t S l V M S U F c X E d Q V S B F b m d p b m U o c G l k X z E z N z Q 4 X 2 x 1 a W R f M H g w M D A w M D A w M F 8 w e D A w M D B B O T k z X 3 B o e X N f M F 9 l b m d f M l 9 l b m d 0 e X B l X 1 Z p Z G V v R G V j b 2 R l K V x c V X R p b G l 6 Y X R p b 2 4 g U G V y Y 2 V u d G F n Z S w x O T Z 9 J n F 1 b 3 Q 7 L C Z x d W 9 0 O 1 N l Y 3 R p b 2 4 x L 2 J h Y n l s b 2 4 t Y m F 0 a H J v b 2 0 t c G V y Z m 1 v b i 9 B d X R v U m V t b 3 Z l Z E N v b H V t b n M x L n t c X F x c R E V T S 1 R P U C 1 K V U x J Q V x c R 1 B V I E V u Z 2 l u Z S h w a W R f M T M 3 N D h f b H V p Z F 8 w e D A w M D A w M D A w X z B 4 M D A w M E E 5 O T N f c G h 5 c 1 8 w X 2 V u Z 1 8 x X 2 V u Z 3 R 5 c G V f T G V n Y W N 5 T 3 Z l c m x h e S l c X F V 0 a W x p e m F 0 a W 9 u I F B l c m N l b n R h Z 2 U s M T k 3 f S Z x d W 9 0 O y w m c X V v d D t T Z W N 0 a W 9 u M S 9 i Y W J 5 b G 9 u L W J h d G h y b 2 9 t L X B l c m Z t b 2 4 v Q X V 0 b 1 J l b W 9 2 Z W R D b 2 x 1 b W 5 z M S 5 7 X F x c X E R F U 0 t U T 1 A t S l V M S U F c X E d Q V S B F b m d p b m U o c G l k X z E z N z Q 4 X 2 x 1 a W R f M H g w M D A w M D A w M F 8 w e D A w M D B B O T k z X 3 B o e X N f M F 9 l b m d f M F 9 l b m d 0 e X B l X z N E K V x c V X R p b G l 6 Y X R p b 2 4 g U G V y Y 2 V u d G F n Z S w x O T h 9 J n F 1 b 3 Q 7 L C Z x d W 9 0 O 1 N l Y 3 R p b 2 4 x L 2 J h Y n l s b 2 4 t Y m F 0 a H J v b 2 0 t c G V y Z m 1 v b i 9 B d X R v U m V t b 3 Z l Z E N v b H V t b n M x L n t c X F x c R E V T S 1 R P U C 1 K V U x J Q V x c R 1 B V I E V u Z 2 l u Z S h w a W R f M T I x M j R f b H V p Z F 8 w e D A w M D A w M D A w X z B 4 M D A w M E E 5 O T N f c G h 5 c 1 8 w X 2 V u Z 1 8 4 X 2 V u Z 3 R 5 c G V f V l I p X F x V d G l s a X p h d G l v b i B Q Z X J j Z W 5 0 Y W d l L D E 5 O X 0 m c X V v d D s s J n F 1 b 3 Q 7 U 2 V j d G l v b j E v Y m F i e W x v b i 1 i Y X R o c m 9 v b S 1 w Z X J m b W 9 u L 0 F 1 d G 9 S Z W 1 v d m V k Q 2 9 s d W 1 u c z E u e 1 x c X F x E R V N L V E 9 Q L U p V T E l B X F x H U F U g R W 5 n a W 5 l K H B p Z F 8 x M j E y N F 9 s d W l k X z B 4 M D A w M D A w M D B f M H g w M D A w Q T k 5 M 1 9 w a H l z X z B f Z W 5 n X z d f Z W 5 n d H l w Z V 9 W a W R l b 0 V u Y 2 9 k Z S l c X F V 0 a W x p e m F 0 a W 9 u I F B l c m N l b n R h Z 2 U s M j A w f S Z x d W 9 0 O y w m c X V v d D t T Z W N 0 a W 9 u M S 9 i Y W J 5 b G 9 u L W J h d G h y b 2 9 t L X B l c m Z t b 2 4 v Q X V 0 b 1 J l b W 9 2 Z W R D b 2 x 1 b W 5 z M S 5 7 X F x c X E R F U 0 t U T 1 A t S l V M S U F c X E d Q V S B F b m d p b m U o c G l k X z E y M T I 0 X 2 x 1 a W R f M H g w M D A w M D A w M F 8 w e D A w M D B B O T k z X 3 B o e X N f M F 9 l b m d f N l 9 l b m d 0 e X B l X 1 N l Y 3 V y a X R 5 K V x c V X R p b G l 6 Y X R p b 2 4 g U G V y Y 2 V u d G F n Z S w y M D F 9 J n F 1 b 3 Q 7 L C Z x d W 9 0 O 1 N l Y 3 R p b 2 4 x L 2 J h Y n l s b 2 4 t Y m F 0 a H J v b 2 0 t c G V y Z m 1 v b i 9 B d X R v U m V t b 3 Z l Z E N v b H V t b n M x L n t c X F x c R E V T S 1 R P U C 1 K V U x J Q V x c R 1 B V I E V u Z 2 l u Z S h w a W R f M T I x M j R f b H V p Z F 8 w e D A w M D A w M D A w X z B 4 M D A w M E E 5 O T N f c G h 5 c 1 8 w X 2 V u Z 1 8 1 X 2 V u Z 3 R 5 c G V f Q 2 9 w e S l c X F V 0 a W x p e m F 0 a W 9 u I F B l c m N l b n R h Z 2 U s M j A y f S Z x d W 9 0 O y w m c X V v d D t T Z W N 0 a W 9 u M S 9 i Y W J 5 b G 9 u L W J h d G h y b 2 9 t L X B l c m Z t b 2 4 v Q X V 0 b 1 J l b W 9 2 Z W R D b 2 x 1 b W 5 z M S 5 7 X F x c X E R F U 0 t U T 1 A t S l V M S U F c X E d Q V S B F b m d p b m U o c G l k X z E y M T I 0 X 2 x 1 a W R f M H g w M D A w M D A w M F 8 w e D A w M D B B O T k z X 3 B o e X N f M F 9 l b m d f N F 9 l b m d 0 e X B l X 0 N v c H k p X F x V d G l s a X p h d G l v b i B Q Z X J j Z W 5 0 Y W d l L D I w M 3 0 m c X V v d D s s J n F 1 b 3 Q 7 U 2 V j d G l v b j E v Y m F i e W x v b i 1 i Y X R o c m 9 v b S 1 w Z X J m b W 9 u L 0 F 1 d G 9 S Z W 1 v d m V k Q 2 9 s d W 1 u c z E u e 1 x c X F x E R V N L V E 9 Q L U p V T E l B X F x H U F U g R W 5 n a W 5 l K H B p Z F 8 x M j E y N F 9 s d W l k X z B 4 M D A w M D A w M D B f M H g w M D A w Q T k 5 M 1 9 w a H l z X z B f Z W 5 n X z N f Z W 5 n d H l w Z V 9 D b 3 B 5 K V x c V X R p b G l 6 Y X R p b 2 4 g U G V y Y 2 V u d G F n Z S w y M D R 9 J n F 1 b 3 Q 7 L C Z x d W 9 0 O 1 N l Y 3 R p b 2 4 x L 2 J h Y n l s b 2 4 t Y m F 0 a H J v b 2 0 t c G V y Z m 1 v b i 9 B d X R v U m V t b 3 Z l Z E N v b H V t b n M x L n t c X F x c R E V T S 1 R P U C 1 K V U x J Q V x c R 1 B V I E V u Z 2 l u Z S h w a W R f M T I x M j R f b H V p Z F 8 w e D A w M D A w M D A w X z B 4 M D A w M E E 5 O T N f c G h 5 c 1 8 w X 2 V u Z 1 8 y X 2 V u Z 3 R 5 c G V f V m l k Z W 9 E Z W N v Z G U p X F x V d G l s a X p h d G l v b i B Q Z X J j Z W 5 0 Y W d l L D I w N X 0 m c X V v d D s s J n F 1 b 3 Q 7 U 2 V j d G l v b j E v Y m F i e W x v b i 1 i Y X R o c m 9 v b S 1 w Z X J m b W 9 u L 0 F 1 d G 9 S Z W 1 v d m V k Q 2 9 s d W 1 u c z E u e 1 x c X F x E R V N L V E 9 Q L U p V T E l B X F x H U F U g R W 5 n a W 5 l K H B p Z F 8 x M j E y N F 9 s d W l k X z B 4 M D A w M D A w M D B f M H g w M D A w Q T k 5 M 1 9 w a H l z X z B f Z W 5 n X z F f Z W 5 n d H l w Z V 9 M Z W d h Y 3 l P d m V y b G F 5 K V x c V X R p b G l 6 Y X R p b 2 4 g U G V y Y 2 V u d G F n Z S w y M D Z 9 J n F 1 b 3 Q 7 L C Z x d W 9 0 O 1 N l Y 3 R p b 2 4 x L 2 J h Y n l s b 2 4 t Y m F 0 a H J v b 2 0 t c G V y Z m 1 v b i 9 B d X R v U m V t b 3 Z l Z E N v b H V t b n M x L n t c X F x c R E V T S 1 R P U C 1 K V U x J Q V x c R 1 B V I E V u Z 2 l u Z S h w a W R f M T I x M j R f b H V p Z F 8 w e D A w M D A w M D A w X z B 4 M D A w M E E 5 O T N f c G h 5 c 1 8 w X 2 V u Z 1 8 w X 2 V u Z 3 R 5 c G V f M 0 Q p X F x V d G l s a X p h d G l v b i B Q Z X J j Z W 5 0 Y W d l L D I w N 3 0 m c X V v d D s s J n F 1 b 3 Q 7 U 2 V j d G l v b j E v Y m F i e W x v b i 1 i Y X R o c m 9 v b S 1 w Z X J m b W 9 u L 0 F 1 d G 9 S Z W 1 v d m V k Q 2 9 s d W 1 u c z E u e 1 x c X F x E R V N L V E 9 Q L U p V T E l B X F x H U F U g R W 5 n a W 5 l K H B p Z F 8 x M T A 2 N F 9 s d W l k X z B 4 M D A w M D A w M D B f M H g w M D A w Q T k 5 M 1 9 w a H l z X z B f Z W 5 n X z h f Z W 5 n d H l w Z V 9 W U i l c X F V 0 a W x p e m F 0 a W 9 u I F B l c m N l b n R h Z 2 U s M j A 4 f S Z x d W 9 0 O y w m c X V v d D t T Z W N 0 a W 9 u M S 9 i Y W J 5 b G 9 u L W J h d G h y b 2 9 t L X B l c m Z t b 2 4 v Q X V 0 b 1 J l b W 9 2 Z W R D b 2 x 1 b W 5 z M S 5 7 X F x c X E R F U 0 t U T 1 A t S l V M S U F c X E d Q V S B F b m d p b m U o c G l k X z E x M D Y 0 X 2 x 1 a W R f M H g w M D A w M D A w M F 8 w e D A w M D B B O T k z X 3 B o e X N f M F 9 l b m d f N 1 9 l b m d 0 e X B l X 1 Z p Z G V v R W 5 j b 2 R l K V x c V X R p b G l 6 Y X R p b 2 4 g U G V y Y 2 V u d G F n Z S w y M D l 9 J n F 1 b 3 Q 7 L C Z x d W 9 0 O 1 N l Y 3 R p b 2 4 x L 2 J h Y n l s b 2 4 t Y m F 0 a H J v b 2 0 t c G V y Z m 1 v b i 9 B d X R v U m V t b 3 Z l Z E N v b H V t b n M x L n t c X F x c R E V T S 1 R P U C 1 K V U x J Q V x c R 1 B V I E V u Z 2 l u Z S h w a W R f M T E w N j R f b H V p Z F 8 w e D A w M D A w M D A w X z B 4 M D A w M E E 5 O T N f c G h 5 c 1 8 w X 2 V u Z 1 8 2 X 2 V u Z 3 R 5 c G V f U 2 V j d X J p d H k p X F x V d G l s a X p h d G l v b i B Q Z X J j Z W 5 0 Y W d l L D I x M H 0 m c X V v d D s s J n F 1 b 3 Q 7 U 2 V j d G l v b j E v Y m F i e W x v b i 1 i Y X R o c m 9 v b S 1 w Z X J m b W 9 u L 0 F 1 d G 9 S Z W 1 v d m V k Q 2 9 s d W 1 u c z E u e 1 x c X F x E R V N L V E 9 Q L U p V T E l B X F x H U F U g R W 5 n a W 5 l K H B p Z F 8 x M T A 2 N F 9 s d W l k X z B 4 M D A w M D A w M D B f M H g w M D A w Q T k 5 M 1 9 w a H l z X z B f Z W 5 n X z V f Z W 5 n d H l w Z V 9 D b 3 B 5 K V x c V X R p b G l 6 Y X R p b 2 4 g U G V y Y 2 V u d G F n Z S w y M T F 9 J n F 1 b 3 Q 7 L C Z x d W 9 0 O 1 N l Y 3 R p b 2 4 x L 2 J h Y n l s b 2 4 t Y m F 0 a H J v b 2 0 t c G V y Z m 1 v b i 9 B d X R v U m V t b 3 Z l Z E N v b H V t b n M x L n t c X F x c R E V T S 1 R P U C 1 K V U x J Q V x c R 1 B V I E V u Z 2 l u Z S h w a W R f M T E w N j R f b H V p Z F 8 w e D A w M D A w M D A w X z B 4 M D A w M E E 5 O T N f c G h 5 c 1 8 w X 2 V u Z 1 8 0 X 2 V u Z 3 R 5 c G V f Q 2 9 w e S l c X F V 0 a W x p e m F 0 a W 9 u I F B l c m N l b n R h Z 2 U s M j E y f S Z x d W 9 0 O y w m c X V v d D t T Z W N 0 a W 9 u M S 9 i Y W J 5 b G 9 u L W J h d G h y b 2 9 t L X B l c m Z t b 2 4 v Q X V 0 b 1 J l b W 9 2 Z W R D b 2 x 1 b W 5 z M S 5 7 X F x c X E R F U 0 t U T 1 A t S l V M S U F c X E d Q V S B F b m d p b m U o c G l k X z E x M D Y 0 X 2 x 1 a W R f M H g w M D A w M D A w M F 8 w e D A w M D B B O T k z X 3 B o e X N f M F 9 l b m d f M 1 9 l b m d 0 e X B l X 0 N v c H k p X F x V d G l s a X p h d G l v b i B Q Z X J j Z W 5 0 Y W d l L D I x M 3 0 m c X V v d D s s J n F 1 b 3 Q 7 U 2 V j d G l v b j E v Y m F i e W x v b i 1 i Y X R o c m 9 v b S 1 w Z X J m b W 9 u L 0 F 1 d G 9 S Z W 1 v d m V k Q 2 9 s d W 1 u c z E u e 1 x c X F x E R V N L V E 9 Q L U p V T E l B X F x H U F U g R W 5 n a W 5 l K H B p Z F 8 x M T A 2 N F 9 s d W l k X z B 4 M D A w M D A w M D B f M H g w M D A w Q T k 5 M 1 9 w a H l z X z B f Z W 5 n X z J f Z W 5 n d H l w Z V 9 W a W R l b 0 R l Y 2 9 k Z S l c X F V 0 a W x p e m F 0 a W 9 u I F B l c m N l b n R h Z 2 U s M j E 0 f S Z x d W 9 0 O y w m c X V v d D t T Z W N 0 a W 9 u M S 9 i Y W J 5 b G 9 u L W J h d G h y b 2 9 t L X B l c m Z t b 2 4 v Q X V 0 b 1 J l b W 9 2 Z W R D b 2 x 1 b W 5 z M S 5 7 X F x c X E R F U 0 t U T 1 A t S l V M S U F c X E d Q V S B F b m d p b m U o c G l k X z E x M D Y 0 X 2 x 1 a W R f M H g w M D A w M D A w M F 8 w e D A w M D B B O T k z X 3 B o e X N f M F 9 l b m d f M V 9 l b m d 0 e X B l X 0 x l Z 2 F j e U 9 2 Z X J s Y X k p X F x V d G l s a X p h d G l v b i B Q Z X J j Z W 5 0 Y W d l L D I x N X 0 m c X V v d D s s J n F 1 b 3 Q 7 U 2 V j d G l v b j E v Y m F i e W x v b i 1 i Y X R o c m 9 v b S 1 w Z X J m b W 9 u L 0 F 1 d G 9 S Z W 1 v d m V k Q 2 9 s d W 1 u c z E u e 1 x c X F x E R V N L V E 9 Q L U p V T E l B X F x H U F U g R W 5 n a W 5 l K H B p Z F 8 x M T A 2 N F 9 s d W l k X z B 4 M D A w M D A w M D B f M H g w M D A w Q T k 5 M 1 9 w a H l z X z B f Z W 5 n X z B f Z W 5 n d H l w Z V 8 z R C l c X F V 0 a W x p e m F 0 a W 9 u I F B l c m N l b n R h Z 2 U s M j E 2 f S Z x d W 9 0 O y w m c X V v d D t T Z W N 0 a W 9 u M S 9 i Y W J 5 b G 9 u L W J h d G h y b 2 9 t L X B l c m Z t b 2 4 v Q X V 0 b 1 J l b W 9 2 Z W R D b 2 x 1 b W 5 z M S 5 7 X F x c X E R F U 0 t U T 1 A t S l V M S U F c X E d Q V S B F b m d p b m U o c G l k X z E w N D Y 0 X 2 x 1 a W R f M H g w M D A w M D A w M F 8 w e D A w M D B B O T k z X 3 B o e X N f M F 9 l b m d f O F 9 l b m d 0 e X B l X 1 Z S K V x c V X R p b G l 6 Y X R p b 2 4 g U G V y Y 2 V u d G F n Z S w y M T d 9 J n F 1 b 3 Q 7 L C Z x d W 9 0 O 1 N l Y 3 R p b 2 4 x L 2 J h Y n l s b 2 4 t Y m F 0 a H J v b 2 0 t c G V y Z m 1 v b i 9 B d X R v U m V t b 3 Z l Z E N v b H V t b n M x L n t c X F x c R E V T S 1 R P U C 1 K V U x J Q V x c R 1 B V I E V u Z 2 l u Z S h w a W R f M T A 0 N j R f b H V p Z F 8 w e D A w M D A w M D A w X z B 4 M D A w M E E 5 O T N f c G h 5 c 1 8 w X 2 V u Z 1 8 3 X 2 V u Z 3 R 5 c G V f V m l k Z W 9 F b m N v Z G U p X F x V d G l s a X p h d G l v b i B Q Z X J j Z W 5 0 Y W d l L D I x O H 0 m c X V v d D s s J n F 1 b 3 Q 7 U 2 V j d G l v b j E v Y m F i e W x v b i 1 i Y X R o c m 9 v b S 1 w Z X J m b W 9 u L 0 F 1 d G 9 S Z W 1 v d m V k Q 2 9 s d W 1 u c z E u e 1 x c X F x E R V N L V E 9 Q L U p V T E l B X F x H U F U g R W 5 n a W 5 l K H B p Z F 8 x M D Q 2 N F 9 s d W l k X z B 4 M D A w M D A w M D B f M H g w M D A w Q T k 5 M 1 9 w a H l z X z B f Z W 5 n X z Z f Z W 5 n d H l w Z V 9 T Z W N 1 c m l 0 e S l c X F V 0 a W x p e m F 0 a W 9 u I F B l c m N l b n R h Z 2 U s M j E 5 f S Z x d W 9 0 O y w m c X V v d D t T Z W N 0 a W 9 u M S 9 i Y W J 5 b G 9 u L W J h d G h y b 2 9 t L X B l c m Z t b 2 4 v Q X V 0 b 1 J l b W 9 2 Z W R D b 2 x 1 b W 5 z M S 5 7 X F x c X E R F U 0 t U T 1 A t S l V M S U F c X E d Q V S B F b m d p b m U o c G l k X z E w N D Y 0 X 2 x 1 a W R f M H g w M D A w M D A w M F 8 w e D A w M D B B O T k z X 3 B o e X N f M F 9 l b m d f N V 9 l b m d 0 e X B l X 0 N v c H k p X F x V d G l s a X p h d G l v b i B Q Z X J j Z W 5 0 Y W d l L D I y M H 0 m c X V v d D s s J n F 1 b 3 Q 7 U 2 V j d G l v b j E v Y m F i e W x v b i 1 i Y X R o c m 9 v b S 1 w Z X J m b W 9 u L 0 F 1 d G 9 S Z W 1 v d m V k Q 2 9 s d W 1 u c z E u e 1 x c X F x E R V N L V E 9 Q L U p V T E l B X F x H U F U g R W 5 n a W 5 l K H B p Z F 8 x M D Q 2 N F 9 s d W l k X z B 4 M D A w M D A w M D B f M H g w M D A w Q T k 5 M 1 9 w a H l z X z B f Z W 5 n X z R f Z W 5 n d H l w Z V 9 D b 3 B 5 K V x c V X R p b G l 6 Y X R p b 2 4 g U G V y Y 2 V u d G F n Z S w y M j F 9 J n F 1 b 3 Q 7 L C Z x d W 9 0 O 1 N l Y 3 R p b 2 4 x L 2 J h Y n l s b 2 4 t Y m F 0 a H J v b 2 0 t c G V y Z m 1 v b i 9 B d X R v U m V t b 3 Z l Z E N v b H V t b n M x L n t c X F x c R E V T S 1 R P U C 1 K V U x J Q V x c R 1 B V I E V u Z 2 l u Z S h w a W R f M T A 0 N j R f b H V p Z F 8 w e D A w M D A w M D A w X z B 4 M D A w M E E 5 O T N f c G h 5 c 1 8 w X 2 V u Z 1 8 z X 2 V u Z 3 R 5 c G V f Q 2 9 w e S l c X F V 0 a W x p e m F 0 a W 9 u I F B l c m N l b n R h Z 2 U s M j I y f S Z x d W 9 0 O y w m c X V v d D t T Z W N 0 a W 9 u M S 9 i Y W J 5 b G 9 u L W J h d G h y b 2 9 t L X B l c m Z t b 2 4 v Q X V 0 b 1 J l b W 9 2 Z W R D b 2 x 1 b W 5 z M S 5 7 X F x c X E R F U 0 t U T 1 A t S l V M S U F c X E d Q V S B F b m d p b m U o c G l k X z E w N D Y 0 X 2 x 1 a W R f M H g w M D A w M D A w M F 8 w e D A w M D B B O T k z X 3 B o e X N f M F 9 l b m d f M l 9 l b m d 0 e X B l X 1 Z p Z G V v R G V j b 2 R l K V x c V X R p b G l 6 Y X R p b 2 4 g U G V y Y 2 V u d G F n Z S w y M j N 9 J n F 1 b 3 Q 7 L C Z x d W 9 0 O 1 N l Y 3 R p b 2 4 x L 2 J h Y n l s b 2 4 t Y m F 0 a H J v b 2 0 t c G V y Z m 1 v b i 9 B d X R v U m V t b 3 Z l Z E N v b H V t b n M x L n t c X F x c R E V T S 1 R P U C 1 K V U x J Q V x c R 1 B V I E V u Z 2 l u Z S h w a W R f M T A 0 N j R f b H V p Z F 8 w e D A w M D A w M D A w X z B 4 M D A w M E E 5 O T N f c G h 5 c 1 8 w X 2 V u Z 1 8 x X 2 V u Z 3 R 5 c G V f T G V n Y W N 5 T 3 Z l c m x h e S l c X F V 0 a W x p e m F 0 a W 9 u I F B l c m N l b n R h Z 2 U s M j I 0 f S Z x d W 9 0 O y w m c X V v d D t T Z W N 0 a W 9 u M S 9 i Y W J 5 b G 9 u L W J h d G h y b 2 9 t L X B l c m Z t b 2 4 v Q X V 0 b 1 J l b W 9 2 Z W R D b 2 x 1 b W 5 z M S 5 7 X F x c X E R F U 0 t U T 1 A t S l V M S U F c X E d Q V S B F b m d p b m U o c G l k X z E w N D Y 0 X 2 x 1 a W R f M H g w M D A w M D A w M F 8 w e D A w M D B B O T k z X 3 B o e X N f M F 9 l b m d f M F 9 l b m d 0 e X B l X z N E K V x c V X R p b G l 6 Y X R p b 2 4 g U G V y Y 2 V u d G F n Z S w y M j V 9 J n F 1 b 3 Q 7 L C Z x d W 9 0 O 1 N l Y 3 R p b 2 4 x L 2 J h Y n l s b 2 4 t Y m F 0 a H J v b 2 0 t c G V y Z m 1 v b i 9 B d X R v U m V t b 3 Z l Z E N v b H V t b n M x L n t c X F x c R E V T S 1 R P U C 1 K V U x J Q V x c R 1 B V I E V u Z 2 l u Z S h w a W R f M T A w M D B f b H V p Z F 8 w e D A w M D A w M D A w X z B 4 M D A w M E E 5 O T N f c G h 5 c 1 8 w X 2 V u Z 1 8 4 X 2 V u Z 3 R 5 c G V f V l I p X F x V d G l s a X p h d G l v b i B Q Z X J j Z W 5 0 Y W d l L D I y N n 0 m c X V v d D s s J n F 1 b 3 Q 7 U 2 V j d G l v b j E v Y m F i e W x v b i 1 i Y X R o c m 9 v b S 1 w Z X J m b W 9 u L 0 F 1 d G 9 S Z W 1 v d m V k Q 2 9 s d W 1 u c z E u e 1 x c X F x E R V N L V E 9 Q L U p V T E l B X F x H U F U g R W 5 n a W 5 l K H B p Z F 8 x M D A w M F 9 s d W l k X z B 4 M D A w M D A w M D B f M H g w M D A w Q T k 5 M 1 9 w a H l z X z B f Z W 5 n X z d f Z W 5 n d H l w Z V 9 W a W R l b 0 V u Y 2 9 k Z S l c X F V 0 a W x p e m F 0 a W 9 u I F B l c m N l b n R h Z 2 U s M j I 3 f S Z x d W 9 0 O y w m c X V v d D t T Z W N 0 a W 9 u M S 9 i Y W J 5 b G 9 u L W J h d G h y b 2 9 t L X B l c m Z t b 2 4 v Q X V 0 b 1 J l b W 9 2 Z W R D b 2 x 1 b W 5 z M S 5 7 X F x c X E R F U 0 t U T 1 A t S l V M S U F c X E d Q V S B F b m d p b m U o c G l k X z E w M D A w X 2 x 1 a W R f M H g w M D A w M D A w M F 8 w e D A w M D B B O T k z X 3 B o e X N f M F 9 l b m d f N l 9 l b m d 0 e X B l X 1 N l Y 3 V y a X R 5 K V x c V X R p b G l 6 Y X R p b 2 4 g U G V y Y 2 V u d G F n Z S w y M j h 9 J n F 1 b 3 Q 7 L C Z x d W 9 0 O 1 N l Y 3 R p b 2 4 x L 2 J h Y n l s b 2 4 t Y m F 0 a H J v b 2 0 t c G V y Z m 1 v b i 9 B d X R v U m V t b 3 Z l Z E N v b H V t b n M x L n t c X F x c R E V T S 1 R P U C 1 K V U x J Q V x c R 1 B V I E V u Z 2 l u Z S h w a W R f M T A w M D B f b H V p Z F 8 w e D A w M D A w M D A w X z B 4 M D A w M E E 5 O T N f c G h 5 c 1 8 w X 2 V u Z 1 8 1 X 2 V u Z 3 R 5 c G V f Q 2 9 w e S l c X F V 0 a W x p e m F 0 a W 9 u I F B l c m N l b n R h Z 2 U s M j I 5 f S Z x d W 9 0 O y w m c X V v d D t T Z W N 0 a W 9 u M S 9 i Y W J 5 b G 9 u L W J h d G h y b 2 9 t L X B l c m Z t b 2 4 v Q X V 0 b 1 J l b W 9 2 Z W R D b 2 x 1 b W 5 z M S 5 7 X F x c X E R F U 0 t U T 1 A t S l V M S U F c X E d Q V S B F b m d p b m U o c G l k X z E w M D A w X 2 x 1 a W R f M H g w M D A w M D A w M F 8 w e D A w M D B B O T k z X 3 B o e X N f M F 9 l b m d f N F 9 l b m d 0 e X B l X 0 N v c H k p X F x V d G l s a X p h d G l v b i B Q Z X J j Z W 5 0 Y W d l L D I z M H 0 m c X V v d D s s J n F 1 b 3 Q 7 U 2 V j d G l v b j E v Y m F i e W x v b i 1 i Y X R o c m 9 v b S 1 w Z X J m b W 9 u L 0 F 1 d G 9 S Z W 1 v d m V k Q 2 9 s d W 1 u c z E u e 1 x c X F x E R V N L V E 9 Q L U p V T E l B X F x H U F U g R W 5 n a W 5 l K H B p Z F 8 x M D A w M F 9 s d W l k X z B 4 M D A w M D A w M D B f M H g w M D A w Q T k 5 M 1 9 w a H l z X z B f Z W 5 n X z N f Z W 5 n d H l w Z V 9 D b 3 B 5 K V x c V X R p b G l 6 Y X R p b 2 4 g U G V y Y 2 V u d G F n Z S w y M z F 9 J n F 1 b 3 Q 7 L C Z x d W 9 0 O 1 N l Y 3 R p b 2 4 x L 2 J h Y n l s b 2 4 t Y m F 0 a H J v b 2 0 t c G V y Z m 1 v b i 9 B d X R v U m V t b 3 Z l Z E N v b H V t b n M x L n t c X F x c R E V T S 1 R P U C 1 K V U x J Q V x c R 1 B V I E V u Z 2 l u Z S h w a W R f M T A w M D B f b H V p Z F 8 w e D A w M D A w M D A w X z B 4 M D A w M E E 5 O T N f c G h 5 c 1 8 w X 2 V u Z 1 8 y X 2 V u Z 3 R 5 c G V f V m l k Z W 9 E Z W N v Z G U p X F x V d G l s a X p h d G l v b i B Q Z X J j Z W 5 0 Y W d l L D I z M n 0 m c X V v d D s s J n F 1 b 3 Q 7 U 2 V j d G l v b j E v Y m F i e W x v b i 1 i Y X R o c m 9 v b S 1 w Z X J m b W 9 u L 0 F 1 d G 9 S Z W 1 v d m V k Q 2 9 s d W 1 u c z E u e 1 x c X F x E R V N L V E 9 Q L U p V T E l B X F x H U F U g R W 5 n a W 5 l K H B p Z F 8 x M D A w M F 9 s d W l k X z B 4 M D A w M D A w M D B f M H g w M D A w Q T k 5 M 1 9 w a H l z X z B f Z W 5 n X z F f Z W 5 n d H l w Z V 9 M Z W d h Y 3 l P d m V y b G F 5 K V x c V X R p b G l 6 Y X R p b 2 4 g U G V y Y 2 V u d G F n Z S w y M z N 9 J n F 1 b 3 Q 7 L C Z x d W 9 0 O 1 N l Y 3 R p b 2 4 x L 2 J h Y n l s b 2 4 t Y m F 0 a H J v b 2 0 t c G V y Z m 1 v b i 9 B d X R v U m V t b 3 Z l Z E N v b H V t b n M x L n t c X F x c R E V T S 1 R P U C 1 K V U x J Q V x c R 1 B V I E V u Z 2 l u Z S h w a W R f M T A w M D B f b H V p Z F 8 w e D A w M D A w M D A w X z B 4 M D A w M E E 5 O T N f c G h 5 c 1 8 w X 2 V u Z 1 8 w X 2 V u Z 3 R 5 c G V f M 0 Q p X F x V d G l s a X p h d G l v b i B Q Z X J j Z W 5 0 Y W d l L D I z N H 0 m c X V v d D s s J n F 1 b 3 Q 7 U 2 V j d G l v b j E v Y m F i e W x v b i 1 i Y X R o c m 9 v b S 1 w Z X J m b W 9 u L 0 F 1 d G 9 S Z W 1 v d m V k Q 2 9 s d W 1 u c z E u e 1 x c X F x E R V N L V E 9 Q L U p V T E l B X F x J b m Z v c m 1 h Y 2 p l I G 8 g c H J v Y 2 V z b 3 J 6 Z S h f V G 9 0 Y W w p X F w l I H d 5 Z G F q b m / F m 2 N p I H B y b 2 N l c 2 9 y Y S w y M z V 9 J n F 1 b 3 Q 7 L C Z x d W 9 0 O 1 N l Y 3 R p b 2 4 x L 2 J h Y n l s b 2 4 t Y m F 0 a H J v b 2 0 t c G V y Z m 1 v b i 9 B d X R v U m V t b 3 Z l Z E N v b H V t b n M x L n t c X F x c R E V T S 1 R P U C 1 K V U x J Q V x c S W 5 m b 3 J t Y W N q Z S B v I H B y b 2 N l c 2 9 y e m U o X 1 R v d G F s K V x c J S B 3 e W t v c n p 5 c 3 R h b m l h I H B y b 2 N l c 2 9 y Y S w y M z Z 9 J n F 1 b 3 Q 7 L C Z x d W 9 0 O 1 N l Y 3 R p b 2 4 x L 2 J h Y n l s b 2 4 t Y m F 0 a H J v b 2 0 t c G V y Z m 1 v b i 9 B d X R v U m V t b 3 Z l Z E N v b H V t b n M x L n t c X F x c R E V T S 1 R P U C 1 K V U x J Q V x c S W 5 m b 3 J t Y W N q Z S B v I H B y b 2 N l c 2 9 y e m U o X 1 R v d G F s K V x c J S B 3 e W t v c n p 5 c 3 R h b m l h I H V w c n p 5 d 2 l s Z W p v d 2 F u Z W d v L D I z N 3 0 m c X V v d D s s J n F 1 b 3 Q 7 U 2 V j d G l v b j E v Y m F i e W x v b i 1 i Y X R o c m 9 v b S 1 w Z X J m b W 9 u L 0 F 1 d G 9 S Z W 1 v d m V k Q 2 9 s d W 1 u c z E u e 1 x c X F x E R V N L V E 9 Q L U p V T E l B X F x J b m Z v c m 1 h Y 2 p l I G 8 g c H J v Y 2 V z b 3 J 6 Z S h f V G 9 0 Y W w p X F x D e m F z I G J l e m N 6 e W 5 u b 8 W b Y 2 k g K C U p L D I z O H 0 m c X V v d D s s J n F 1 b 3 Q 7 U 2 V j d G l v b j E v Y m F i e W x v b i 1 i Y X R o c m 9 v b S 1 w Z X J m b W 9 u L 0 F 1 d G 9 S Z W 1 v d m V k Q 2 9 s d W 1 u c z E u e 1 x c X F x E R V N L V E 9 Q L U p V T E l B X F x J b m Z v c m 1 h Y 2 p l I G 8 g c H J v Y 2 V z b 3 J 6 Z S h f V G 9 0 Y W w p X F x D e m F z I H B y a W 9 y e X R l d G 9 3 e S A o J S k s M j M 5 f S Z x d W 9 0 O y w m c X V v d D t T Z W N 0 a W 9 u M S 9 i Y W J 5 b G 9 u L W J h d G h y b 2 9 t L X B l c m Z t b 2 4 v Q X V 0 b 1 J l b W 9 2 Z W R D b 2 x 1 b W 5 z M S 5 7 X F x c X E R F U 0 t U T 1 A t S l V M S U F c X E l u Z m 9 y b W F j a m U g b y B w c m 9 j Z X N v c n p l K F 9 U b 3 R h b C l c X E N 6 Y X M g c H J v Y 2 V z b 3 J h I C g l K S w y N D B 9 J n F 1 b 3 Q 7 L C Z x d W 9 0 O 1 N l Y 3 R p b 2 4 x L 2 J h Y n l s b 2 4 t Y m F 0 a H J v b 2 0 t c G V y Z m 1 v b i 9 B d X R v U m V t b 3 Z l Z E N v b H V t b n M x L n t c X F x c R E V T S 1 R P U C 1 K V U x J Q V x c S W 5 m b 3 J t Y W N q Z S B v I H B y b 2 N l c 2 9 y e m U o X 1 R v d G F s K V x c Q 3 p h c y B w c n p l c n d h x Y Q g K C U p L D I 0 M X 0 m c X V v d D s s J n F 1 b 3 Q 7 U 2 V j d G l v b j E v Y m F i e W x v b i 1 i Y X R o c m 9 v b S 1 w Z X J m b W 9 u L 0 F 1 d G 9 S Z W 1 v d m V k Q 2 9 s d W 1 u c z E u e 1 x c X F x E R V N L V E 9 Q L U p V T E l B X F x J b m Z v c m 1 h Y 2 p l I G 8 g c H J v Y 2 V z b 3 J 6 Z S h f V G 9 0 Y W w p X F x D e m F z I H V w c n p 5 d 2 l s Z W p v d 2 F u e S A o J S k s M j Q y f S Z x d W 9 0 O y w m c X V v d D t T Z W N 0 a W 9 u M S 9 i Y W J 5 b G 9 u L W J h d G h y b 2 9 t L X B l c m Z t b 2 4 v Q X V 0 b 1 J l b W 9 2 Z W R D b 2 x 1 b W 5 z M S 5 7 X F x c X E R F U 0 t U T 1 A t S l V M S U F c X E l u Z m 9 y b W F j a m U g b y B w c m 9 j Z X N v c n p l K F 9 U b 3 R h b C l c X E N 6 Y X M g d c W 8 e X R r b 3 d u a W t h I C g l K S w y N D N 9 J n F 1 b 3 Q 7 L C Z x d W 9 0 O 1 N l Y 3 R p b 2 4 x L 2 J h Y n l s b 2 4 t Y m F 0 a H J v b 2 0 t c G V y Z m 1 v b i 9 B d X R v U m V t b 3 Z l Z E N v b H V t b n M x L n t c X F x c R E V T S 1 R P U C 1 K V U x J Q V x c U G F t a c S Z x I d c X E J h a n R 5 I H B h b W n E m W N p I H B v Z H L E m W N 6 b m V q L D I 0 N H 0 m c X V v d D s s J n F 1 b 3 Q 7 U 2 V j d G l v b j E v Y m F i e W x v b i 1 i Y X R o c m 9 v b S 1 w Z X J m b W 9 u L 0 F 1 d G 9 S Z W 1 v d m V k Q 2 9 s d W 1 u c z E u e 1 x c X F x E R V N L V E 9 Q L U p V T E l B X F x Q Y W 1 p x J n E h 1 x c R G 9 z d M S Z c G 5 h I H B h b W n E m c S H I C h L Q i k s M j Q 1 f S Z x d W 9 0 O y w m c X V v d D t T Z W N 0 a W 9 u M S 9 i Y W J 5 b G 9 u L W J h d G h y b 2 9 t L X B l c m Z t b 2 4 v Q X V 0 b 1 J l b W 9 2 Z W R D b 2 x 1 b W 5 z M S 5 7 X F x c X E R F U 0 t U T 1 A t S l V M S U F c X F B h b W n E m c S H X F x E b 3 N 0 x J l w b m E g c G F t a c S Z x I c g K E 1 C K S w y N D Z 9 J n F 1 b 3 Q 7 L C Z x d W 9 0 O 1 N l Y 3 R p b 2 4 x L 2 J h Y n l s b 2 4 t Y m F 0 a H J v b 2 0 t c G V y Z m 1 v b i 9 B d X R v U m V t b 3 Z l Z E N v b H V t b n M x L n t c X F x c R E V T S 1 R P U C 1 K V U x J Q V x c U G F t a c S Z x I d c X E R v c 3 T E m X B u Z S B i Y W p 0 e S w y N D d 9 J n F 1 b 3 Q 7 L C Z x d W 9 0 O 1 N l Y 3 R p b 2 4 x L 2 J h Y n l s b 2 4 t Y m F 0 a H J v b 2 0 t c G V y Z m 1 v b i 9 B d X R v U m V t b 3 Z l Z E N v b H V t b n M x L n t c X F x c R E V T S 1 R P U C 1 K V U x J Q V x c U G F t a c S Z x I d c X E 9 k Y 3 p 5 d H k g c 3 R y b 2 4 v c y w y N D h 9 J n F 1 b 3 Q 7 L C Z x d W 9 0 O 1 N l Y 3 R p b 2 4 x L 2 J h Y n l s b 2 4 t Y m F 0 a H J v b 2 0 t c G V y Z m 1 v b i 9 B d X R v U m V t b 3 Z l Z E N v b H V t b n M x L n t c X F x c R E V T S 1 R P U C 1 K V U x J Q V x c U G F t a c S Z x I d c X F p h Z G V r b G F y b 3 d h b m U g Y m F q d H k s M j Q 5 f S Z x d W 9 0 O y w m c X V v d D t T Z W N 0 a W 9 u M S 9 i Y W J 5 b G 9 u L W J h d G h y b 2 9 t L X B l c m Z t b 2 4 v Q X V 0 b 1 J l b W 9 2 Z W R D b 2 x 1 b W 5 z M S 5 7 X F x c X E R F U 0 t U T 1 A t S l V M S U F c X F B h b W n E m c S H X F x a Y W R l a 2 x h c m 9 3 Y W 5 l I G J h a n R 5 I H c g d c W 8 e W N p d S A o J S k s M j U w f S Z x d W 9 0 O y w m c X V v d D t T Z W N 0 a W 9 u M S 9 i Y W J 5 b G 9 u L W J h d G h y b 2 9 t L X B l c m Z t b 2 4 v Q X V 0 b 1 J l b W 9 2 Z W R D b 2 x 1 b W 5 z M S 5 7 X F x c X E R F U 0 t U T 1 A t S l V M S U F c X F B y b 2 N l c y h j a H J v b W U j N y l c X E N 6 Y X M g c H J v Y 2 V z b 3 J h I C g l K S w y N T F 9 J n F 1 b 3 Q 7 L C Z x d W 9 0 O 1 N l Y 3 R p b 2 4 x L 2 J h Y n l s b 2 4 t Y m F 0 a H J v b 2 0 t c G V y Z m 1 v b i 9 B d X R v U m V t b 3 Z l Z E N v b H V t b n M x L n t c X F x c R E V T S 1 R P U C 1 K V U x J Q V x c U H J v Y 2 V z K G N o c m 9 t Z S M 2 K V x c Q 3 p h c y B w c m 9 j Z X N v c m E g K C U p L D I 1 M n 0 m c X V v d D s s J n F 1 b 3 Q 7 U 2 V j d G l v b j E v Y m F i e W x v b i 1 i Y X R o c m 9 v b S 1 w Z X J m b W 9 u L 0 F 1 d G 9 S Z W 1 v d m V k Q 2 9 s d W 1 u c z E u e 1 x c X F x E R V N L V E 9 Q L U p V T E l B X F x Q c m 9 j Z X M o Y 2 h y b 2 1 l I z U p X F x D e m F z I H B y b 2 N l c 2 9 y Y S A o J S k s M j U z f S Z x d W 9 0 O y w m c X V v d D t T Z W N 0 a W 9 u M S 9 i Y W J 5 b G 9 u L W J h d G h y b 2 9 t L X B l c m Z t b 2 4 v Q X V 0 b 1 J l b W 9 2 Z W R D b 2 x 1 b W 5 z M S 5 7 X F x c X E R F U 0 t U T 1 A t S l V M S U F c X F B y b 2 N l c y h j a H J v b W U j N C l c X E N 6 Y X M g c H J v Y 2 V z b 3 J h I C g l K S w y N T R 9 J n F 1 b 3 Q 7 L C Z x d W 9 0 O 1 N l Y 3 R p b 2 4 x L 2 J h Y n l s b 2 4 t Y m F 0 a H J v b 2 0 t c G V y Z m 1 v b i 9 B d X R v U m V t b 3 Z l Z E N v b H V t b n M x L n t c X F x c R E V T S 1 R P U C 1 K V U x J Q V x c U H J v Y 2 V z K G N o c m 9 t Z S M z K V x c Q 3 p h c y B w c m 9 j Z X N v c m E g K C U p L D I 1 N X 0 m c X V v d D s s J n F 1 b 3 Q 7 U 2 V j d G l v b j E v Y m F i e W x v b i 1 i Y X R o c m 9 v b S 1 w Z X J m b W 9 u L 0 F 1 d G 9 S Z W 1 v d m V k Q 2 9 s d W 1 u c z E u e 1 x c X F x E R V N L V E 9 Q L U p V T E l B X F x Q c m 9 j Z X M o Y 2 h y b 2 1 l I z I p X F x D e m F z I H B y b 2 N l c 2 9 y Y S A o J S k s M j U 2 f S Z x d W 9 0 O y w m c X V v d D t T Z W N 0 a W 9 u M S 9 i Y W J 5 b G 9 u L W J h d G h y b 2 9 t L X B l c m Z t b 2 4 v Q X V 0 b 1 J l b W 9 2 Z W R D b 2 x 1 b W 5 z M S 5 7 X F x c X E R F U 0 t U T 1 A t S l V M S U F c X F B y b 2 N l c y h j a H J v b W U j M S l c X E N 6 Y X M g c H J v Y 2 V z b 3 J h I C g l K S w y N T d 9 J n F 1 b 3 Q 7 L C Z x d W 9 0 O 1 N l Y 3 R p b 2 4 x L 2 J h Y n l s b 2 4 t Y m F 0 a H J v b 2 0 t c G V y Z m 1 v b i 9 B d X R v U m V t b 3 Z l Z E N v b H V t b n M x L n t c X F x c R E V T S 1 R P U C 1 K V U x J Q V x c U H J v Y 2 V z K G N o c m 9 t Z S l c X E N 6 Y X M g c H J v Y 2 V z b 3 J h I C g l K S w y N T h 9 J n F 1 b 3 Q 7 L C Z x d W 9 0 O 1 N l Y 3 R p b 2 4 x L 2 J h Y n l s b 2 4 t Y m F 0 a H J v b 2 0 t c G V y Z m 1 v b i 9 B d X R v U m V t b 3 Z l Z E N v b H V t b n M x L n t c X F x c R E V T S 1 R P U C 1 K V U x J Q V x c U H J v Y 2 V z b 3 I o X 1 R v d G F s K V x c Q 3 p h c y B i Z X p j e n l u b m / F m 2 N p I C g l K S w y N T l 9 J n F 1 b 3 Q 7 L C Z x d W 9 0 O 1 N l Y 3 R p b 2 4 x L 2 J h Y n l s b 2 4 t Y m F 0 a H J v b 2 0 t c G V y Z m 1 v b i 9 B d X R v U m V t b 3 Z l Z E N v b H V t b n M x L n t c X F x c R E V T S 1 R P U C 1 K V U x J Q V x c U H J v Y 2 V z b 3 I o X 1 R v d G F s K V x c Q 3 p h c y B w c m 9 j Z X N v c m E g K C U p L D I 2 M H 0 m c X V v d D s s J n F 1 b 3 Q 7 U 2 V j d G l v b j E v Y m F i e W x v b i 1 i Y X R o c m 9 v b S 1 w Z X J m b W 9 u L 0 F 1 d G 9 S Z W 1 v d m V k Q 2 9 s d W 1 u c z E u e 1 x c X F x E R V N L V E 9 Q L U p V T E l B X F x Q c m 9 j Z X N v c i h f V G 9 0 Y W w p X F x D e m F z I H V w c n p 5 d 2 l s Z W p v d 2 F u e S A o J S k s M j Y x f S Z x d W 9 0 O y w m c X V v d D t T Z W N 0 a W 9 u M S 9 i Y W J 5 b G 9 u L W J h d G h y b 2 9 t L X B l c m Z t b 2 4 v Q X V 0 b 1 J l b W 9 2 Z W R D b 2 x 1 b W 5 z M S 5 7 X F x c X E R F U 0 t U T 1 A t S l V M S U F c X F B y b 2 N l c 2 9 y K F 9 U b 3 R h b C l c X E N 6 Y X M g d c W 8 e X R r b 3 d u a W t h I C g l K S w y N j J 9 J n F 1 b 3 Q 7 L C Z x d W 9 0 O 1 N l Y 3 R p b 2 4 x L 2 J h Y n l s b 2 4 t Y m F 0 a H J v b 2 0 t c G V y Z m 1 v b i 9 B d X R v U m V t b 3 Z l Z E N v b H V t b n M x L n t c X F x c R E V T S 1 R P U C 1 K V U x J Q V x c U H J v Y 2 V z c 2 9 y I F B l c m Z v c m 1 h b m N l K F B Q T V 9 Q c m 9 j Z X N z b 3 J f M y l c X C U g b 2 Y g T W F 4 a W 1 1 b S B G c m V x d W V u Y 3 k s M j Y z f S Z x d W 9 0 O y w m c X V v d D t T Z W N 0 a W 9 u M S 9 i Y W J 5 b G 9 u L W J h d G h y b 2 9 t L X B l c m Z t b 2 4 v Q X V 0 b 1 J l b W 9 2 Z W R D b 2 x 1 b W 5 z M S 5 7 X F x c X E R F U 0 t U T 1 A t S l V M S U F c X F B y b 2 N l c 3 N v c i B Q Z X J m b 3 J t Y W 5 j Z S h Q U E 1 f U H J v Y 2 V z c 2 9 y X z I p X F w l I G 9 m I E 1 h e G l t d W 0 g R n J l c X V l b m N 5 L D I 2 N H 0 m c X V v d D s s J n F 1 b 3 Q 7 U 2 V j d G l v b j E v Y m F i e W x v b i 1 i Y X R o c m 9 v b S 1 w Z X J m b W 9 u L 0 F 1 d G 9 S Z W 1 v d m V k Q 2 9 s d W 1 u c z E u e 1 x c X F x E R V N L V E 9 Q L U p V T E l B X F x Q c m 9 j Z X N z b 3 I g U G V y Z m 9 y b W F u Y 2 U o U F B N X 1 B y b 2 N l c 3 N v c l 8 x K V x c J S B v Z i B N Y X h p b X V t I E Z y Z X F 1 Z W 5 j e S w y N j V 9 J n F 1 b 3 Q 7 L C Z x d W 9 0 O 1 N l Y 3 R p b 2 4 x L 2 J h Y n l s b 2 4 t Y m F 0 a H J v b 2 0 t c G V y Z m 1 v b i 9 B d X R v U m V t b 3 Z l Z E N v b H V t b n M x L n t c X F x c R E V T S 1 R P U C 1 K V U x J Q V x c U H J v Y 2 V z c 2 9 y I F B l c m Z v c m 1 h b m N l K F B Q T V 9 Q c m 9 j Z X N z b 3 J f M C l c X C U g b 2 Y g T W F 4 a W 1 1 b S B G c m V x d W V u Y 3 k s M j Y 2 f S Z x d W 9 0 O 1 0 s J n F 1 b 3 Q 7 Q 2 9 s d W 1 u Q 2 9 1 b n Q m c X V v d D s 6 M j Y 3 L C Z x d W 9 0 O 0 t l e U N v b H V t b k 5 h b W V z J n F 1 b 3 Q 7 O l t d L C Z x d W 9 0 O 0 N v b H V t b k l k Z W 5 0 a X R p Z X M m c X V v d D s 6 W y Z x d W 9 0 O 1 N l Y 3 R p b 2 4 x L 2 J h Y n l s b 2 4 t Y m F 0 a H J v b 2 0 t c G V y Z m 1 v b i 9 B d X R v U m V t b 3 Z l Z E N v b H V t b n M x L n s o U E R I L U N T V i A 0 L j A p I C g s M H 0 m c X V v d D s s J n F 1 b 3 Q 7 U 2 V j d G l v b j E v Y m F i e W x v b i 1 i Y X R o c m 9 v b S 1 w Z X J m b W 9 u L 0 F 1 d G 9 S Z W 1 v d m V k Q 2 9 s d W 1 u c z E u e 1 x c X F x E R V N L V E 9 Q L U p V T E l B X F x H U F U g R W 5 n a W 5 l K H B p Z F 8 5 M D A w X 2 x 1 a W R f M H g w M D A w M D A w M F 8 w e D A w M D B B O T k z X 3 B o e X N f M F 9 l b m d f O F 9 l b m d 0 e X B l X 1 Z S K V x c V X R p b G l 6 Y X R p b 2 4 g U G V y Y 2 V u d G F n Z S w x f S Z x d W 9 0 O y w m c X V v d D t T Z W N 0 a W 9 u M S 9 i Y W J 5 b G 9 u L W J h d G h y b 2 9 t L X B l c m Z t b 2 4 v Q X V 0 b 1 J l b W 9 2 Z W R D b 2 x 1 b W 5 z M S 5 7 X F x c X E R F U 0 t U T 1 A t S l V M S U F c X E d Q V S B F b m d p b m U o c G l k X z k w M D B f b H V p Z F 8 w e D A w M D A w M D A w X z B 4 M D A w M E E 5 O T N f c G h 5 c 1 8 w X 2 V u Z 1 8 3 X 2 V u Z 3 R 5 c G V f V m l k Z W 9 F b m N v Z G U p X F x V d G l s a X p h d G l v b i B Q Z X J j Z W 5 0 Y W d l L D J 9 J n F 1 b 3 Q 7 L C Z x d W 9 0 O 1 N l Y 3 R p b 2 4 x L 2 J h Y n l s b 2 4 t Y m F 0 a H J v b 2 0 t c G V y Z m 1 v b i 9 B d X R v U m V t b 3 Z l Z E N v b H V t b n M x L n t c X F x c R E V T S 1 R P U C 1 K V U x J Q V x c R 1 B V I E V u Z 2 l u Z S h w a W R f O T A w M F 9 s d W l k X z B 4 M D A w M D A w M D B f M H g w M D A w Q T k 5 M 1 9 w a H l z X z B f Z W 5 n X z Z f Z W 5 n d H l w Z V 9 T Z W N 1 c m l 0 e S l c X F V 0 a W x p e m F 0 a W 9 u I F B l c m N l b n R h Z 2 U s M 3 0 m c X V v d D s s J n F 1 b 3 Q 7 U 2 V j d G l v b j E v Y m F i e W x v b i 1 i Y X R o c m 9 v b S 1 w Z X J m b W 9 u L 0 F 1 d G 9 S Z W 1 v d m V k Q 2 9 s d W 1 u c z E u e 1 x c X F x E R V N L V E 9 Q L U p V T E l B X F x H U F U g R W 5 n a W 5 l K H B p Z F 8 5 M D A w X 2 x 1 a W R f M H g w M D A w M D A w M F 8 w e D A w M D B B O T k z X 3 B o e X N f M F 9 l b m d f N V 9 l b m d 0 e X B l X 0 N v c H k p X F x V d G l s a X p h d G l v b i B Q Z X J j Z W 5 0 Y W d l L D R 9 J n F 1 b 3 Q 7 L C Z x d W 9 0 O 1 N l Y 3 R p b 2 4 x L 2 J h Y n l s b 2 4 t Y m F 0 a H J v b 2 0 t c G V y Z m 1 v b i 9 B d X R v U m V t b 3 Z l Z E N v b H V t b n M x L n t c X F x c R E V T S 1 R P U C 1 K V U x J Q V x c R 1 B V I E V u Z 2 l u Z S h w a W R f O T A w M F 9 s d W l k X z B 4 M D A w M D A w M D B f M H g w M D A w Q T k 5 M 1 9 w a H l z X z B f Z W 5 n X z R f Z W 5 n d H l w Z V 9 D b 3 B 5 K V x c V X R p b G l 6 Y X R p b 2 4 g U G V y Y 2 V u d G F n Z S w 1 f S Z x d W 9 0 O y w m c X V v d D t T Z W N 0 a W 9 u M S 9 i Y W J 5 b G 9 u L W J h d G h y b 2 9 t L X B l c m Z t b 2 4 v Q X V 0 b 1 J l b W 9 2 Z W R D b 2 x 1 b W 5 z M S 5 7 X F x c X E R F U 0 t U T 1 A t S l V M S U F c X E d Q V S B F b m d p b m U o c G l k X z k w M D B f b H V p Z F 8 w e D A w M D A w M D A w X z B 4 M D A w M E E 5 O T N f c G h 5 c 1 8 w X 2 V u Z 1 8 z X 2 V u Z 3 R 5 c G V f Q 2 9 w e S l c X F V 0 a W x p e m F 0 a W 9 u I F B l c m N l b n R h Z 2 U s N n 0 m c X V v d D s s J n F 1 b 3 Q 7 U 2 V j d G l v b j E v Y m F i e W x v b i 1 i Y X R o c m 9 v b S 1 w Z X J m b W 9 u L 0 F 1 d G 9 S Z W 1 v d m V k Q 2 9 s d W 1 u c z E u e 1 x c X F x E R V N L V E 9 Q L U p V T E l B X F x H U F U g R W 5 n a W 5 l K H B p Z F 8 5 M D A w X 2 x 1 a W R f M H g w M D A w M D A w M F 8 w e D A w M D B B O T k z X 3 B o e X N f M F 9 l b m d f M l 9 l b m d 0 e X B l X 1 Z p Z G V v R G V j b 2 R l K V x c V X R p b G l 6 Y X R p b 2 4 g U G V y Y 2 V u d G F n Z S w 3 f S Z x d W 9 0 O y w m c X V v d D t T Z W N 0 a W 9 u M S 9 i Y W J 5 b G 9 u L W J h d G h y b 2 9 t L X B l c m Z t b 2 4 v Q X V 0 b 1 J l b W 9 2 Z W R D b 2 x 1 b W 5 z M S 5 7 X F x c X E R F U 0 t U T 1 A t S l V M S U F c X E d Q V S B F b m d p b m U o c G l k X z k w M D B f b H V p Z F 8 w e D A w M D A w M D A w X z B 4 M D A w M E E 5 O T N f c G h 5 c 1 8 w X 2 V u Z 1 8 x X 2 V u Z 3 R 5 c G V f T G V n Y W N 5 T 3 Z l c m x h e S l c X F V 0 a W x p e m F 0 a W 9 u I F B l c m N l b n R h Z 2 U s O H 0 m c X V v d D s s J n F 1 b 3 Q 7 U 2 V j d G l v b j E v Y m F i e W x v b i 1 i Y X R o c m 9 v b S 1 w Z X J m b W 9 u L 0 F 1 d G 9 S Z W 1 v d m V k Q 2 9 s d W 1 u c z E u e 1 x c X F x E R V N L V E 9 Q L U p V T E l B X F x H U F U g R W 5 n a W 5 l K H B p Z F 8 5 M D A w X 2 x 1 a W R f M H g w M D A w M D A w M F 8 w e D A w M D B B O T k z X 3 B o e X N f M F 9 l b m d f M F 9 l b m d 0 e X B l X z N E K V x c V X R p b G l 6 Y X R p b 2 4 g U G V y Y 2 V u d G F n Z S w 5 f S Z x d W 9 0 O y w m c X V v d D t T Z W N 0 a W 9 u M S 9 i Y W J 5 b G 9 u L W J h d G h y b 2 9 t L X B l c m Z t b 2 4 v Q X V 0 b 1 J l b W 9 2 Z W R D b 2 x 1 b W 5 z M S 5 7 X F x c X E R F U 0 t U T 1 A t S l V M S U F c X E d Q V S B F b m d p b m U o c G l k X z g z N l 9 s d W l k X z B 4 M D A w M D A w M D B f M H g w M D A w Q T k 5 M 1 9 w a H l z X z B f Z W 5 n X z h f Z W 5 n d H l w Z V 9 W U i l c X F V 0 a W x p e m F 0 a W 9 u I F B l c m N l b n R h Z 2 U s M T B 9 J n F 1 b 3 Q 7 L C Z x d W 9 0 O 1 N l Y 3 R p b 2 4 x L 2 J h Y n l s b 2 4 t Y m F 0 a H J v b 2 0 t c G V y Z m 1 v b i 9 B d X R v U m V t b 3 Z l Z E N v b H V t b n M x L n t c X F x c R E V T S 1 R P U C 1 K V U x J Q V x c R 1 B V I E V u Z 2 l u Z S h w a W R f O D M 2 X 2 x 1 a W R f M H g w M D A w M D A w M F 8 w e D A w M D B B O T k z X 3 B o e X N f M F 9 l b m d f N 1 9 l b m d 0 e X B l X 1 Z p Z G V v R W 5 j b 2 R l K V x c V X R p b G l 6 Y X R p b 2 4 g U G V y Y 2 V u d G F n Z S w x M X 0 m c X V v d D s s J n F 1 b 3 Q 7 U 2 V j d G l v b j E v Y m F i e W x v b i 1 i Y X R o c m 9 v b S 1 w Z X J m b W 9 u L 0 F 1 d G 9 S Z W 1 v d m V k Q 2 9 s d W 1 u c z E u e 1 x c X F x E R V N L V E 9 Q L U p V T E l B X F x H U F U g R W 5 n a W 5 l K H B p Z F 8 4 M z Z f b H V p Z F 8 w e D A w M D A w M D A w X z B 4 M D A w M E E 5 O T N f c G h 5 c 1 8 w X 2 V u Z 1 8 2 X 2 V u Z 3 R 5 c G V f U 2 V j d X J p d H k p X F x V d G l s a X p h d G l v b i B Q Z X J j Z W 5 0 Y W d l L D E y f S Z x d W 9 0 O y w m c X V v d D t T Z W N 0 a W 9 u M S 9 i Y W J 5 b G 9 u L W J h d G h y b 2 9 t L X B l c m Z t b 2 4 v Q X V 0 b 1 J l b W 9 2 Z W R D b 2 x 1 b W 5 z M S 5 7 X F x c X E R F U 0 t U T 1 A t S l V M S U F c X E d Q V S B F b m d p b m U o c G l k X z g z N l 9 s d W l k X z B 4 M D A w M D A w M D B f M H g w M D A w Q T k 5 M 1 9 w a H l z X z B f Z W 5 n X z V f Z W 5 n d H l w Z V 9 D b 3 B 5 K V x c V X R p b G l 6 Y X R p b 2 4 g U G V y Y 2 V u d G F n Z S w x M 3 0 m c X V v d D s s J n F 1 b 3 Q 7 U 2 V j d G l v b j E v Y m F i e W x v b i 1 i Y X R o c m 9 v b S 1 w Z X J m b W 9 u L 0 F 1 d G 9 S Z W 1 v d m V k Q 2 9 s d W 1 u c z E u e 1 x c X F x E R V N L V E 9 Q L U p V T E l B X F x H U F U g R W 5 n a W 5 l K H B p Z F 8 4 M z Z f b H V p Z F 8 w e D A w M D A w M D A w X z B 4 M D A w M E E 5 O T N f c G h 5 c 1 8 w X 2 V u Z 1 8 0 X 2 V u Z 3 R 5 c G V f Q 2 9 w e S l c X F V 0 a W x p e m F 0 a W 9 u I F B l c m N l b n R h Z 2 U s M T R 9 J n F 1 b 3 Q 7 L C Z x d W 9 0 O 1 N l Y 3 R p b 2 4 x L 2 J h Y n l s b 2 4 t Y m F 0 a H J v b 2 0 t c G V y Z m 1 v b i 9 B d X R v U m V t b 3 Z l Z E N v b H V t b n M x L n t c X F x c R E V T S 1 R P U C 1 K V U x J Q V x c R 1 B V I E V u Z 2 l u Z S h w a W R f O D M 2 X 2 x 1 a W R f M H g w M D A w M D A w M F 8 w e D A w M D B B O T k z X 3 B o e X N f M F 9 l b m d f M 1 9 l b m d 0 e X B l X 0 N v c H k p X F x V d G l s a X p h d G l v b i B Q Z X J j Z W 5 0 Y W d l L D E 1 f S Z x d W 9 0 O y w m c X V v d D t T Z W N 0 a W 9 u M S 9 i Y W J 5 b G 9 u L W J h d G h y b 2 9 t L X B l c m Z t b 2 4 v Q X V 0 b 1 J l b W 9 2 Z W R D b 2 x 1 b W 5 z M S 5 7 X F x c X E R F U 0 t U T 1 A t S l V M S U F c X E d Q V S B F b m d p b m U o c G l k X z g z N l 9 s d W l k X z B 4 M D A w M D A w M D B f M H g w M D A w Q T k 5 M 1 9 w a H l z X z B f Z W 5 n X z J f Z W 5 n d H l w Z V 9 W a W R l b 0 R l Y 2 9 k Z S l c X F V 0 a W x p e m F 0 a W 9 u I F B l c m N l b n R h Z 2 U s M T Z 9 J n F 1 b 3 Q 7 L C Z x d W 9 0 O 1 N l Y 3 R p b 2 4 x L 2 J h Y n l s b 2 4 t Y m F 0 a H J v b 2 0 t c G V y Z m 1 v b i 9 B d X R v U m V t b 3 Z l Z E N v b H V t b n M x L n t c X F x c R E V T S 1 R P U C 1 K V U x J Q V x c R 1 B V I E V u Z 2 l u Z S h w a W R f O D M 2 X 2 x 1 a W R f M H g w M D A w M D A w M F 8 w e D A w M D B B O T k z X 3 B o e X N f M F 9 l b m d f M V 9 l b m d 0 e X B l X 0 x l Z 2 F j e U 9 2 Z X J s Y X k p X F x V d G l s a X p h d G l v b i B Q Z X J j Z W 5 0 Y W d l L D E 3 f S Z x d W 9 0 O y w m c X V v d D t T Z W N 0 a W 9 u M S 9 i Y W J 5 b G 9 u L W J h d G h y b 2 9 t L X B l c m Z t b 2 4 v Q X V 0 b 1 J l b W 9 2 Z W R D b 2 x 1 b W 5 z M S 5 7 X F x c X E R F U 0 t U T 1 A t S l V M S U F c X E d Q V S B F b m d p b m U o c G l k X z g z N l 9 s d W l k X z B 4 M D A w M D A w M D B f M H g w M D A w Q T k 5 M 1 9 w a H l z X z B f Z W 5 n X z B f Z W 5 n d H l w Z V 8 z R C l c X F V 0 a W x p e m F 0 a W 9 u I F B l c m N l b n R h Z 2 U s M T h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3 M l 9 s d W l k X z B 4 M D A w M D A w M D B f M H g w M D A w Q T k 5 M 1 9 w a H l z X z B f Z W 5 n X z h f Z W 5 n d H l w Z V 9 W U i l c X F V 0 a W x p e m F 0 a W 9 u I F B l c m N l b n R h Z 2 U s M T l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3 M l 9 s d W l k X z B 4 M D A w M D A w M D B f M H g w M D A w Q T k 5 M 1 9 w a H l z X z B f Z W 5 n X z d f Z W 5 n d H l w Z V 9 W a W R l b 0 V u Y 2 9 k Z S l c X F V 0 a W x p e m F 0 a W 9 u I F B l c m N l b n R h Z 2 U s M j B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3 M l 9 s d W l k X z B 4 M D A w M D A w M D B f M H g w M D A w Q T k 5 M 1 9 w a H l z X z B f Z W 5 n X z Z f Z W 5 n d H l w Z V 9 T Z W N 1 c m l 0 e S l c X F V 0 a W x p e m F 0 a W 9 u I F B l c m N l b n R h Z 2 U s M j F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3 M l 9 s d W l k X z B 4 M D A w M D A w M D B f M H g w M D A w Q T k 5 M 1 9 w a H l z X z B f Z W 5 n X z V f Z W 5 n d H l w Z V 9 D b 3 B 5 K V x c V X R p b G l 6 Y X R p b 2 4 g U G V y Y 2 V u d G F n Z S w y M n 0 m c X V v d D s s J n F 1 b 3 Q 7 U 2 V j d G l v b j E v Y m F i e W x v b i 1 i Y X R o c m 9 v b S 1 w Z X J m b W 9 u L 0 F 1 d G 9 S Z W 1 v d m V k Q 2 9 s d W 1 u c z E u e 1 x c X F x E R V N L V E 9 Q L U p V T E l B X F x H U F U g R W 5 n a W 5 l K H B p Z F 8 3 O D c y X 2 x 1 a W R f M H g w M D A w M D A w M F 8 w e D A w M D B B O T k z X 3 B o e X N f M F 9 l b m d f N F 9 l b m d 0 e X B l X 0 N v c H k p X F x V d G l s a X p h d G l v b i B Q Z X J j Z W 5 0 Y W d l L D I z f S Z x d W 9 0 O y w m c X V v d D t T Z W N 0 a W 9 u M S 9 i Y W J 5 b G 9 u L W J h d G h y b 2 9 t L X B l c m Z t b 2 4 v Q X V 0 b 1 J l b W 9 2 Z W R D b 2 x 1 b W 5 z M S 5 7 X F x c X E R F U 0 t U T 1 A t S l V M S U F c X E d Q V S B F b m d p b m U o c G l k X z c 4 N z J f b H V p Z F 8 w e D A w M D A w M D A w X z B 4 M D A w M E E 5 O T N f c G h 5 c 1 8 w X 2 V u Z 1 8 z X 2 V u Z 3 R 5 c G V f Q 2 9 w e S l c X F V 0 a W x p e m F 0 a W 9 u I F B l c m N l b n R h Z 2 U s M j R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3 M l 9 s d W l k X z B 4 M D A w M D A w M D B f M H g w M D A w Q T k 5 M 1 9 w a H l z X z B f Z W 5 n X z J f Z W 5 n d H l w Z V 9 W a W R l b 0 R l Y 2 9 k Z S l c X F V 0 a W x p e m F 0 a W 9 u I F B l c m N l b n R h Z 2 U s M j V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3 M l 9 s d W l k X z B 4 M D A w M D A w M D B f M H g w M D A w Q T k 5 M 1 9 w a H l z X z B f Z W 5 n X z F f Z W 5 n d H l w Z V 9 M Z W d h Y 3 l P d m V y b G F 5 K V x c V X R p b G l 6 Y X R p b 2 4 g U G V y Y 2 V u d G F n Z S w y N n 0 m c X V v d D s s J n F 1 b 3 Q 7 U 2 V j d G l v b j E v Y m F i e W x v b i 1 i Y X R o c m 9 v b S 1 w Z X J m b W 9 u L 0 F 1 d G 9 S Z W 1 v d m V k Q 2 9 s d W 1 u c z E u e 1 x c X F x E R V N L V E 9 Q L U p V T E l B X F x H U F U g R W 5 n a W 5 l K H B p Z F 8 3 O D c y X 2 x 1 a W R f M H g w M D A w M D A w M F 8 w e D A w M D B B O T k z X 3 B o e X N f M F 9 l b m d f M F 9 l b m d 0 e X B l X z N E K V x c V X R p b G l 6 Y X R p b 2 4 g U G V y Y 2 V u d G F n Z S w y N 3 0 m c X V v d D s s J n F 1 b 3 Q 7 U 2 V j d G l v b j E v Y m F i e W x v b i 1 i Y X R o c m 9 v b S 1 w Z X J m b W 9 u L 0 F 1 d G 9 S Z W 1 v d m V k Q 2 9 s d W 1 u c z E u e 1 x c X F x E R V N L V E 9 Q L U p V T E l B X F x H U F U g R W 5 n a W 5 l K H B p Z F 8 3 O D Y w X 2 x 1 a W R f M H g w M D A w M D A w M F 8 w e D A w M D B D R D g 3 X 3 B o e X N f M F 9 l b m d f N F 9 l b m d 0 e X B l X z N E K V x c V X R p b G l 6 Y X R p b 2 4 g U G V y Y 2 V u d G F n Z S w y O H 0 m c X V v d D s s J n F 1 b 3 Q 7 U 2 V j d G l v b j E v Y m F i e W x v b i 1 i Y X R o c m 9 v b S 1 w Z X J m b W 9 u L 0 F 1 d G 9 S Z W 1 v d m V k Q 2 9 s d W 1 u c z E u e 1 x c X F x E R V N L V E 9 Q L U p V T E l B X F x H U F U g R W 5 n a W 5 l K H B p Z F 8 3 O D Y w X 2 x 1 a W R f M H g w M D A w M D A w M F 8 w e D A w M D B D R D g 3 X 3 B o e X N f M F 9 l b m d f M 1 9 l b m d 0 e X B l X z N E K V x c V X R p b G l 6 Y X R p b 2 4 g U G V y Y 2 V u d G F n Z S w y O X 0 m c X V v d D s s J n F 1 b 3 Q 7 U 2 V j d G l v b j E v Y m F i e W x v b i 1 i Y X R o c m 9 v b S 1 w Z X J m b W 9 u L 0 F 1 d G 9 S Z W 1 v d m V k Q 2 9 s d W 1 u c z E u e 1 x c X F x E R V N L V E 9 Q L U p V T E l B X F x H U F U g R W 5 n a W 5 l K H B p Z F 8 3 O D Y w X 2 x 1 a W R f M H g w M D A w M D A w M F 8 w e D A w M D B D R D g 3 X 3 B o e X N f M F 9 l b m d f M l 9 l b m d 0 e X B l X z N E K V x c V X R p b G l 6 Y X R p b 2 4 g U G V y Y 2 V u d G F n Z S w z M H 0 m c X V v d D s s J n F 1 b 3 Q 7 U 2 V j d G l v b j E v Y m F i e W x v b i 1 i Y X R o c m 9 v b S 1 w Z X J m b W 9 u L 0 F 1 d G 9 S Z W 1 v d m V k Q 2 9 s d W 1 u c z E u e 1 x c X F x E R V N L V E 9 Q L U p V T E l B X F x H U F U g R W 5 n a W 5 l K H B p Z F 8 3 O D Y w X 2 x 1 a W R f M H g w M D A w M D A w M F 8 w e D A w M D B D R D g 3 X 3 B o e X N f M F 9 l b m d f M V 9 l b m d 0 e X B l X z N E K V x c V X R p b G l 6 Y X R p b 2 4 g U G V y Y 2 V u d G F n Z S w z M X 0 m c X V v d D s s J n F 1 b 3 Q 7 U 2 V j d G l v b j E v Y m F i e W x v b i 1 i Y X R o c m 9 v b S 1 w Z X J m b W 9 u L 0 F 1 d G 9 S Z W 1 v d m V k Q 2 9 s d W 1 u c z E u e 1 x c X F x E R V N L V E 9 Q L U p V T E l B X F x H U F U g R W 5 n a W 5 l K H B p Z F 8 3 O D Y w X 2 x 1 a W R f M H g w M D A w M D A w M F 8 w e D A w M D B D R D g 3 X 3 B o e X N f M F 9 l b m d f M F 9 l b m d 0 e X B l X z N E K V x c V X R p b G l 6 Y X R p b 2 4 g U G V y Y 2 V u d G F n Z S w z M n 0 m c X V v d D s s J n F 1 b 3 Q 7 U 2 V j d G l v b j E v Y m F i e W x v b i 1 i Y X R o c m 9 v b S 1 w Z X J m b W 9 u L 0 F 1 d G 9 S Z W 1 v d m V k Q 2 9 s d W 1 u c z E u e 1 x c X F x E R V N L V E 9 Q L U p V T E l B X F x H U F U g R W 5 n a W 5 l K H B p Z F 8 3 O D Y w X 2 x 1 a W R f M H g w M D A w M D A w M F 8 w e D A w M D B B O T k z X 3 B o e X N f M F 9 l b m d f O F 9 l b m d 0 e X B l X 1 Z S K V x c V X R p b G l 6 Y X R p b 2 4 g U G V y Y 2 V u d G F n Z S w z M 3 0 m c X V v d D s s J n F 1 b 3 Q 7 U 2 V j d G l v b j E v Y m F i e W x v b i 1 i Y X R o c m 9 v b S 1 w Z X J m b W 9 u L 0 F 1 d G 9 S Z W 1 v d m V k Q 2 9 s d W 1 u c z E u e 1 x c X F x E R V N L V E 9 Q L U p V T E l B X F x H U F U g R W 5 n a W 5 l K H B p Z F 8 3 O D Y w X 2 x 1 a W R f M H g w M D A w M D A w M F 8 w e D A w M D B B O T k z X 3 B o e X N f M F 9 l b m d f N 1 9 l b m d 0 e X B l X 1 Z p Z G V v R W 5 j b 2 R l K V x c V X R p b G l 6 Y X R p b 2 4 g U G V y Y 2 V u d G F n Z S w z N H 0 m c X V v d D s s J n F 1 b 3 Q 7 U 2 V j d G l v b j E v Y m F i e W x v b i 1 i Y X R o c m 9 v b S 1 w Z X J m b W 9 u L 0 F 1 d G 9 S Z W 1 v d m V k Q 2 9 s d W 1 u c z E u e 1 x c X F x E R V N L V E 9 Q L U p V T E l B X F x H U F U g R W 5 n a W 5 l K H B p Z F 8 3 O D Y w X 2 x 1 a W R f M H g w M D A w M D A w M F 8 w e D A w M D B B O T k z X 3 B o e X N f M F 9 l b m d f N l 9 l b m d 0 e X B l X 1 N l Y 3 V y a X R 5 K V x c V X R p b G l 6 Y X R p b 2 4 g U G V y Y 2 V u d G F n Z S w z N X 0 m c X V v d D s s J n F 1 b 3 Q 7 U 2 V j d G l v b j E v Y m F i e W x v b i 1 i Y X R o c m 9 v b S 1 w Z X J m b W 9 u L 0 F 1 d G 9 S Z W 1 v d m V k Q 2 9 s d W 1 u c z E u e 1 x c X F x E R V N L V E 9 Q L U p V T E l B X F x H U F U g R W 5 n a W 5 l K H B p Z F 8 3 O D Y w X 2 x 1 a W R f M H g w M D A w M D A w M F 8 w e D A w M D B B O T k z X 3 B o e X N f M F 9 l b m d f N V 9 l b m d 0 e X B l X 0 N v c H k p X F x V d G l s a X p h d G l v b i B Q Z X J j Z W 5 0 Y W d l L D M 2 f S Z x d W 9 0 O y w m c X V v d D t T Z W N 0 a W 9 u M S 9 i Y W J 5 b G 9 u L W J h d G h y b 2 9 t L X B l c m Z t b 2 4 v Q X V 0 b 1 J l b W 9 2 Z W R D b 2 x 1 b W 5 z M S 5 7 X F x c X E R F U 0 t U T 1 A t S l V M S U F c X E d Q V S B F b m d p b m U o c G l k X z c 4 N j B f b H V p Z F 8 w e D A w M D A w M D A w X z B 4 M D A w M E E 5 O T N f c G h 5 c 1 8 w X 2 V u Z 1 8 0 X 2 V u Z 3 R 5 c G V f Q 2 9 w e S l c X F V 0 a W x p e m F 0 a W 9 u I F B l c m N l b n R h Z 2 U s M z d 9 J n F 1 b 3 Q 7 L C Z x d W 9 0 O 1 N l Y 3 R p b 2 4 x L 2 J h Y n l s b 2 4 t Y m F 0 a H J v b 2 0 t c G V y Z m 1 v b i 9 B d X R v U m V t b 3 Z l Z E N v b H V t b n M x L n t c X F x c R E V T S 1 R P U C 1 K V U x J Q V x c R 1 B V I E V u Z 2 l u Z S h w a W R f N z g 2 M F 9 s d W l k X z B 4 M D A w M D A w M D B f M H g w M D A w Q T k 5 M 1 9 w a H l z X z B f Z W 5 n X z N f Z W 5 n d H l w Z V 9 D b 3 B 5 K V x c V X R p b G l 6 Y X R p b 2 4 g U G V y Y 2 V u d G F n Z S w z O H 0 m c X V v d D s s J n F 1 b 3 Q 7 U 2 V j d G l v b j E v Y m F i e W x v b i 1 i Y X R o c m 9 v b S 1 w Z X J m b W 9 u L 0 F 1 d G 9 S Z W 1 v d m V k Q 2 9 s d W 1 u c z E u e 1 x c X F x E R V N L V E 9 Q L U p V T E l B X F x H U F U g R W 5 n a W 5 l K H B p Z F 8 3 O D Y w X 2 x 1 a W R f M H g w M D A w M D A w M F 8 w e D A w M D B B O T k z X 3 B o e X N f M F 9 l b m d f M l 9 l b m d 0 e X B l X 1 Z p Z G V v R G V j b 2 R l K V x c V X R p b G l 6 Y X R p b 2 4 g U G V y Y 2 V u d G F n Z S w z O X 0 m c X V v d D s s J n F 1 b 3 Q 7 U 2 V j d G l v b j E v Y m F i e W x v b i 1 i Y X R o c m 9 v b S 1 w Z X J m b W 9 u L 0 F 1 d G 9 S Z W 1 v d m V k Q 2 9 s d W 1 u c z E u e 1 x c X F x E R V N L V E 9 Q L U p V T E l B X F x H U F U g R W 5 n a W 5 l K H B p Z F 8 3 O D Y w X 2 x 1 a W R f M H g w M D A w M D A w M F 8 w e D A w M D B B O T k z X 3 B o e X N f M F 9 l b m d f M V 9 l b m d 0 e X B l X 0 x l Z 2 F j e U 9 2 Z X J s Y X k p X F x V d G l s a X p h d G l v b i B Q Z X J j Z W 5 0 Y W d l L D Q w f S Z x d W 9 0 O y w m c X V v d D t T Z W N 0 a W 9 u M S 9 i Y W J 5 b G 9 u L W J h d G h y b 2 9 t L X B l c m Z t b 2 4 v Q X V 0 b 1 J l b W 9 2 Z W R D b 2 x 1 b W 5 z M S 5 7 X F x c X E R F U 0 t U T 1 A t S l V M S U F c X E d Q V S B F b m d p b m U o c G l k X z c 4 N j B f b H V p Z F 8 w e D A w M D A w M D A w X z B 4 M D A w M E E 5 O T N f c G h 5 c 1 8 w X 2 V u Z 1 8 w X 2 V u Z 3 R 5 c G V f M 0 Q p X F x V d G l s a X p h d G l v b i B Q Z X J j Z W 5 0 Y W d l L D Q x f S Z x d W 9 0 O y w m c X V v d D t T Z W N 0 a W 9 u M S 9 i Y W J 5 b G 9 u L W J h d G h y b 2 9 t L X B l c m Z t b 2 4 v Q X V 0 b 1 J l b W 9 2 Z W R D b 2 x 1 b W 5 z M S 5 7 X F x c X E R F U 0 t U T 1 A t S l V M S U F c X E d Q V S B F b m d p b m U o c G l k X z c 0 O D R f b H V p Z F 8 w e D A w M D A w M D A w X z B 4 M D A w M E E 5 O T N f c G h 5 c 1 8 w X 2 V u Z 1 8 4 X 2 V u Z 3 R 5 c G V f V l I p X F x V d G l s a X p h d G l v b i B Q Z X J j Z W 5 0 Y W d l L D Q y f S Z x d W 9 0 O y w m c X V v d D t T Z W N 0 a W 9 u M S 9 i Y W J 5 b G 9 u L W J h d G h y b 2 9 t L X B l c m Z t b 2 4 v Q X V 0 b 1 J l b W 9 2 Z W R D b 2 x 1 b W 5 z M S 5 7 X F x c X E R F U 0 t U T 1 A t S l V M S U F c X E d Q V S B F b m d p b m U o c G l k X z c 0 O D R f b H V p Z F 8 w e D A w M D A w M D A w X z B 4 M D A w M E E 5 O T N f c G h 5 c 1 8 w X 2 V u Z 1 8 3 X 2 V u Z 3 R 5 c G V f V m l k Z W 9 F b m N v Z G U p X F x V d G l s a X p h d G l v b i B Q Z X J j Z W 5 0 Y W d l L D Q z f S Z x d W 9 0 O y w m c X V v d D t T Z W N 0 a W 9 u M S 9 i Y W J 5 b G 9 u L W J h d G h y b 2 9 t L X B l c m Z t b 2 4 v Q X V 0 b 1 J l b W 9 2 Z W R D b 2 x 1 b W 5 z M S 5 7 X F x c X E R F U 0 t U T 1 A t S l V M S U F c X E d Q V S B F b m d p b m U o c G l k X z c 0 O D R f b H V p Z F 8 w e D A w M D A w M D A w X z B 4 M D A w M E E 5 O T N f c G h 5 c 1 8 w X 2 V u Z 1 8 2 X 2 V u Z 3 R 5 c G V f U 2 V j d X J p d H k p X F x V d G l s a X p h d G l v b i B Q Z X J j Z W 5 0 Y W d l L D Q 0 f S Z x d W 9 0 O y w m c X V v d D t T Z W N 0 a W 9 u M S 9 i Y W J 5 b G 9 u L W J h d G h y b 2 9 t L X B l c m Z t b 2 4 v Q X V 0 b 1 J l b W 9 2 Z W R D b 2 x 1 b W 5 z M S 5 7 X F x c X E R F U 0 t U T 1 A t S l V M S U F c X E d Q V S B F b m d p b m U o c G l k X z c 0 O D R f b H V p Z F 8 w e D A w M D A w M D A w X z B 4 M D A w M E E 5 O T N f c G h 5 c 1 8 w X 2 V u Z 1 8 1 X 2 V u Z 3 R 5 c G V f Q 2 9 w e S l c X F V 0 a W x p e m F 0 a W 9 u I F B l c m N l b n R h Z 2 U s N D V 9 J n F 1 b 3 Q 7 L C Z x d W 9 0 O 1 N l Y 3 R p b 2 4 x L 2 J h Y n l s b 2 4 t Y m F 0 a H J v b 2 0 t c G V y Z m 1 v b i 9 B d X R v U m V t b 3 Z l Z E N v b H V t b n M x L n t c X F x c R E V T S 1 R P U C 1 K V U x J Q V x c R 1 B V I E V u Z 2 l u Z S h w a W R f N z Q 4 N F 9 s d W l k X z B 4 M D A w M D A w M D B f M H g w M D A w Q T k 5 M 1 9 w a H l z X z B f Z W 5 n X z R f Z W 5 n d H l w Z V 9 D b 3 B 5 K V x c V X R p b G l 6 Y X R p b 2 4 g U G V y Y 2 V u d G F n Z S w 0 N n 0 m c X V v d D s s J n F 1 b 3 Q 7 U 2 V j d G l v b j E v Y m F i e W x v b i 1 i Y X R o c m 9 v b S 1 w Z X J m b W 9 u L 0 F 1 d G 9 S Z W 1 v d m V k Q 2 9 s d W 1 u c z E u e 1 x c X F x E R V N L V E 9 Q L U p V T E l B X F x H U F U g R W 5 n a W 5 l K H B p Z F 8 3 N D g 0 X 2 x 1 a W R f M H g w M D A w M D A w M F 8 w e D A w M D B B O T k z X 3 B o e X N f M F 9 l b m d f M 1 9 l b m d 0 e X B l X 0 N v c H k p X F x V d G l s a X p h d G l v b i B Q Z X J j Z W 5 0 Y W d l L D Q 3 f S Z x d W 9 0 O y w m c X V v d D t T Z W N 0 a W 9 u M S 9 i Y W J 5 b G 9 u L W J h d G h y b 2 9 t L X B l c m Z t b 2 4 v Q X V 0 b 1 J l b W 9 2 Z W R D b 2 x 1 b W 5 z M S 5 7 X F x c X E R F U 0 t U T 1 A t S l V M S U F c X E d Q V S B F b m d p b m U o c G l k X z c 0 O D R f b H V p Z F 8 w e D A w M D A w M D A w X z B 4 M D A w M E E 5 O T N f c G h 5 c 1 8 w X 2 V u Z 1 8 y X 2 V u Z 3 R 5 c G V f V m l k Z W 9 E Z W N v Z G U p X F x V d G l s a X p h d G l v b i B Q Z X J j Z W 5 0 Y W d l L D Q 4 f S Z x d W 9 0 O y w m c X V v d D t T Z W N 0 a W 9 u M S 9 i Y W J 5 b G 9 u L W J h d G h y b 2 9 t L X B l c m Z t b 2 4 v Q X V 0 b 1 J l b W 9 2 Z W R D b 2 x 1 b W 5 z M S 5 7 X F x c X E R F U 0 t U T 1 A t S l V M S U F c X E d Q V S B F b m d p b m U o c G l k X z c 0 O D R f b H V p Z F 8 w e D A w M D A w M D A w X z B 4 M D A w M E E 5 O T N f c G h 5 c 1 8 w X 2 V u Z 1 8 x X 2 V u Z 3 R 5 c G V f T G V n Y W N 5 T 3 Z l c m x h e S l c X F V 0 a W x p e m F 0 a W 9 u I F B l c m N l b n R h Z 2 U s N D l 9 J n F 1 b 3 Q 7 L C Z x d W 9 0 O 1 N l Y 3 R p b 2 4 x L 2 J h Y n l s b 2 4 t Y m F 0 a H J v b 2 0 t c G V y Z m 1 v b i 9 B d X R v U m V t b 3 Z l Z E N v b H V t b n M x L n t c X F x c R E V T S 1 R P U C 1 K V U x J Q V x c R 1 B V I E V u Z 2 l u Z S h w a W R f N z Q 4 N F 9 s d W l k X z B 4 M D A w M D A w M D B f M H g w M D A w Q T k 5 M 1 9 w a H l z X z B f Z W 5 n X z B f Z W 5 n d H l w Z V 8 z R C l c X F V 0 a W x p e m F 0 a W 9 u I F B l c m N l b n R h Z 2 U s N T B 9 J n F 1 b 3 Q 7 L C Z x d W 9 0 O 1 N l Y 3 R p b 2 4 x L 2 J h Y n l s b 2 4 t Y m F 0 a H J v b 2 0 t c G V y Z m 1 v b i 9 B d X R v U m V t b 3 Z l Z E N v b H V t b n M x L n t c X F x c R E V T S 1 R P U C 1 K V U x J Q V x c R 1 B V I E V u Z 2 l u Z S h w a W R f N T Q 5 N l 9 s d W l k X z B 4 M D A w M D A w M D B f M H g w M D A w Q 0 Q 4 N 1 9 w a H l z X z B f Z W 5 n X z R f Z W 5 n d H l w Z V 8 z R C l c X F V 0 a W x p e m F 0 a W 9 u I F B l c m N l b n R h Z 2 U s N T F 9 J n F 1 b 3 Q 7 L C Z x d W 9 0 O 1 N l Y 3 R p b 2 4 x L 2 J h Y n l s b 2 4 t Y m F 0 a H J v b 2 0 t c G V y Z m 1 v b i 9 B d X R v U m V t b 3 Z l Z E N v b H V t b n M x L n t c X F x c R E V T S 1 R P U C 1 K V U x J Q V x c R 1 B V I E V u Z 2 l u Z S h w a W R f N T Q 5 N l 9 s d W l k X z B 4 M D A w M D A w M D B f M H g w M D A w Q 0 Q 4 N 1 9 w a H l z X z B f Z W 5 n X z N f Z W 5 n d H l w Z V 8 z R C l c X F V 0 a W x p e m F 0 a W 9 u I F B l c m N l b n R h Z 2 U s N T J 9 J n F 1 b 3 Q 7 L C Z x d W 9 0 O 1 N l Y 3 R p b 2 4 x L 2 J h Y n l s b 2 4 t Y m F 0 a H J v b 2 0 t c G V y Z m 1 v b i 9 B d X R v U m V t b 3 Z l Z E N v b H V t b n M x L n t c X F x c R E V T S 1 R P U C 1 K V U x J Q V x c R 1 B V I E V u Z 2 l u Z S h w a W R f N T Q 5 N l 9 s d W l k X z B 4 M D A w M D A w M D B f M H g w M D A w Q 0 Q 4 N 1 9 w a H l z X z B f Z W 5 n X z J f Z W 5 n d H l w Z V 8 z R C l c X F V 0 a W x p e m F 0 a W 9 u I F B l c m N l b n R h Z 2 U s N T N 9 J n F 1 b 3 Q 7 L C Z x d W 9 0 O 1 N l Y 3 R p b 2 4 x L 2 J h Y n l s b 2 4 t Y m F 0 a H J v b 2 0 t c G V y Z m 1 v b i 9 B d X R v U m V t b 3 Z l Z E N v b H V t b n M x L n t c X F x c R E V T S 1 R P U C 1 K V U x J Q V x c R 1 B V I E V u Z 2 l u Z S h w a W R f N T Q 5 N l 9 s d W l k X z B 4 M D A w M D A w M D B f M H g w M D A w Q 0 Q 4 N 1 9 w a H l z X z B f Z W 5 n X z F f Z W 5 n d H l w Z V 8 z R C l c X F V 0 a W x p e m F 0 a W 9 u I F B l c m N l b n R h Z 2 U s N T R 9 J n F 1 b 3 Q 7 L C Z x d W 9 0 O 1 N l Y 3 R p b 2 4 x L 2 J h Y n l s b 2 4 t Y m F 0 a H J v b 2 0 t c G V y Z m 1 v b i 9 B d X R v U m V t b 3 Z l Z E N v b H V t b n M x L n t c X F x c R E V T S 1 R P U C 1 K V U x J Q V x c R 1 B V I E V u Z 2 l u Z S h w a W R f N T Q 5 N l 9 s d W l k X z B 4 M D A w M D A w M D B f M H g w M D A w Q 0 Q 4 N 1 9 w a H l z X z B f Z W 5 n X z B f Z W 5 n d H l w Z V 8 z R C l c X F V 0 a W x p e m F 0 a W 9 u I F B l c m N l b n R h Z 2 U s N T V 9 J n F 1 b 3 Q 7 L C Z x d W 9 0 O 1 N l Y 3 R p b 2 4 x L 2 J h Y n l s b 2 4 t Y m F 0 a H J v b 2 0 t c G V y Z m 1 v b i 9 B d X R v U m V t b 3 Z l Z E N v b H V t b n M x L n t c X F x c R E V T S 1 R P U C 1 K V U x J Q V x c R 1 B V I E V u Z 2 l u Z S h w a W R f N F 9 s d W l k X z B 4 M D A w M D A w M D B f M H g w M D A w Q 0 Q 4 N 1 9 w a H l z X z B f Z W 5 n X z R f Z W 5 n d H l w Z V 8 z R C l c X F V 0 a W x p e m F 0 a W 9 u I F B l c m N l b n R h Z 2 U s N T Z 9 J n F 1 b 3 Q 7 L C Z x d W 9 0 O 1 N l Y 3 R p b 2 4 x L 2 J h Y n l s b 2 4 t Y m F 0 a H J v b 2 0 t c G V y Z m 1 v b i 9 B d X R v U m V t b 3 Z l Z E N v b H V t b n M x L n t c X F x c R E V T S 1 R P U C 1 K V U x J Q V x c R 1 B V I E V u Z 2 l u Z S h w a W R f N F 9 s d W l k X z B 4 M D A w M D A w M D B f M H g w M D A w Q 0 Q 4 N 1 9 w a H l z X z B f Z W 5 n X z N f Z W 5 n d H l w Z V 8 z R C l c X F V 0 a W x p e m F 0 a W 9 u I F B l c m N l b n R h Z 2 U s N T d 9 J n F 1 b 3 Q 7 L C Z x d W 9 0 O 1 N l Y 3 R p b 2 4 x L 2 J h Y n l s b 2 4 t Y m F 0 a H J v b 2 0 t c G V y Z m 1 v b i 9 B d X R v U m V t b 3 Z l Z E N v b H V t b n M x L n t c X F x c R E V T S 1 R P U C 1 K V U x J Q V x c R 1 B V I E V u Z 2 l u Z S h w a W R f N F 9 s d W l k X z B 4 M D A w M D A w M D B f M H g w M D A w Q 0 Q 4 N 1 9 w a H l z X z B f Z W 5 n X z J f Z W 5 n d H l w Z V 8 z R C l c X F V 0 a W x p e m F 0 a W 9 u I F B l c m N l b n R h Z 2 U s N T h 9 J n F 1 b 3 Q 7 L C Z x d W 9 0 O 1 N l Y 3 R p b 2 4 x L 2 J h Y n l s b 2 4 t Y m F 0 a H J v b 2 0 t c G V y Z m 1 v b i 9 B d X R v U m V t b 3 Z l Z E N v b H V t b n M x L n t c X F x c R E V T S 1 R P U C 1 K V U x J Q V x c R 1 B V I E V u Z 2 l u Z S h w a W R f N F 9 s d W l k X z B 4 M D A w M D A w M D B f M H g w M D A w Q 0 Q 4 N 1 9 w a H l z X z B f Z W 5 n X z F f Z W 5 n d H l w Z V 8 z R C l c X F V 0 a W x p e m F 0 a W 9 u I F B l c m N l b n R h Z 2 U s N T l 9 J n F 1 b 3 Q 7 L C Z x d W 9 0 O 1 N l Y 3 R p b 2 4 x L 2 J h Y n l s b 2 4 t Y m F 0 a H J v b 2 0 t c G V y Z m 1 v b i 9 B d X R v U m V t b 3 Z l Z E N v b H V t b n M x L n t c X F x c R E V T S 1 R P U C 1 K V U x J Q V x c R 1 B V I E V u Z 2 l u Z S h w a W R f N F 9 s d W l k X z B 4 M D A w M D A w M D B f M H g w M D A w Q 0 Q 4 N 1 9 w a H l z X z B f Z W 5 n X z B f Z W 5 n d H l w Z V 8 z R C l c X F V 0 a W x p e m F 0 a W 9 u I F B l c m N l b n R h Z 2 U s N j B 9 J n F 1 b 3 Q 7 L C Z x d W 9 0 O 1 N l Y 3 R p b 2 4 x L 2 J h Y n l s b 2 4 t Y m F 0 a H J v b 2 0 t c G V y Z m 1 v b i 9 B d X R v U m V t b 3 Z l Z E N v b H V t b n M x L n t c X F x c R E V T S 1 R P U C 1 K V U x J Q V x c R 1 B V I E V u Z 2 l u Z S h w a W R f N F 9 s d W l k X z B 4 M D A w M D A w M D B f M H g w M D A w Q T k 5 M 1 9 w a H l z X z B f Z W 5 n X z h f Z W 5 n d H l w Z V 9 W U i l c X F V 0 a W x p e m F 0 a W 9 u I F B l c m N l b n R h Z 2 U s N j F 9 J n F 1 b 3 Q 7 L C Z x d W 9 0 O 1 N l Y 3 R p b 2 4 x L 2 J h Y n l s b 2 4 t Y m F 0 a H J v b 2 0 t c G V y Z m 1 v b i 9 B d X R v U m V t b 3 Z l Z E N v b H V t b n M x L n t c X F x c R E V T S 1 R P U C 1 K V U x J Q V x c R 1 B V I E V u Z 2 l u Z S h w a W R f N F 9 s d W l k X z B 4 M D A w M D A w M D B f M H g w M D A w Q T k 5 M 1 9 w a H l z X z B f Z W 5 n X z d f Z W 5 n d H l w Z V 9 W a W R l b 0 V u Y 2 9 k Z S l c X F V 0 a W x p e m F 0 a W 9 u I F B l c m N l b n R h Z 2 U s N j J 9 J n F 1 b 3 Q 7 L C Z x d W 9 0 O 1 N l Y 3 R p b 2 4 x L 2 J h Y n l s b 2 4 t Y m F 0 a H J v b 2 0 t c G V y Z m 1 v b i 9 B d X R v U m V t b 3 Z l Z E N v b H V t b n M x L n t c X F x c R E V T S 1 R P U C 1 K V U x J Q V x c R 1 B V I E V u Z 2 l u Z S h w a W R f N F 9 s d W l k X z B 4 M D A w M D A w M D B f M H g w M D A w Q T k 5 M 1 9 w a H l z X z B f Z W 5 n X z Z f Z W 5 n d H l w Z V 9 T Z W N 1 c m l 0 e S l c X F V 0 a W x p e m F 0 a W 9 u I F B l c m N l b n R h Z 2 U s N j N 9 J n F 1 b 3 Q 7 L C Z x d W 9 0 O 1 N l Y 3 R p b 2 4 x L 2 J h Y n l s b 2 4 t Y m F 0 a H J v b 2 0 t c G V y Z m 1 v b i 9 B d X R v U m V t b 3 Z l Z E N v b H V t b n M x L n t c X F x c R E V T S 1 R P U C 1 K V U x J Q V x c R 1 B V I E V u Z 2 l u Z S h w a W R f N F 9 s d W l k X z B 4 M D A w M D A w M D B f M H g w M D A w Q T k 5 M 1 9 w a H l z X z B f Z W 5 n X z V f Z W 5 n d H l w Z V 9 D b 3 B 5 K V x c V X R p b G l 6 Y X R p b 2 4 g U G V y Y 2 V u d G F n Z S w 2 N H 0 m c X V v d D s s J n F 1 b 3 Q 7 U 2 V j d G l v b j E v Y m F i e W x v b i 1 i Y X R o c m 9 v b S 1 w Z X J m b W 9 u L 0 F 1 d G 9 S Z W 1 v d m V k Q 2 9 s d W 1 u c z E u e 1 x c X F x E R V N L V E 9 Q L U p V T E l B X F x H U F U g R W 5 n a W 5 l K H B p Z F 8 0 X 2 x 1 a W R f M H g w M D A w M D A w M F 8 w e D A w M D B B O T k z X 3 B o e X N f M F 9 l b m d f N F 9 l b m d 0 e X B l X 0 N v c H k p X F x V d G l s a X p h d G l v b i B Q Z X J j Z W 5 0 Y W d l L D Y 1 f S Z x d W 9 0 O y w m c X V v d D t T Z W N 0 a W 9 u M S 9 i Y W J 5 b G 9 u L W J h d G h y b 2 9 t L X B l c m Z t b 2 4 v Q X V 0 b 1 J l b W 9 2 Z W R D b 2 x 1 b W 5 z M S 5 7 X F x c X E R F U 0 t U T 1 A t S l V M S U F c X E d Q V S B F b m d p b m U o c G l k X z R f b H V p Z F 8 w e D A w M D A w M D A w X z B 4 M D A w M E E 5 O T N f c G h 5 c 1 8 w X 2 V u Z 1 8 z X 2 V u Z 3 R 5 c G V f Q 2 9 w e S l c X F V 0 a W x p e m F 0 a W 9 u I F B l c m N l b n R h Z 2 U s N j Z 9 J n F 1 b 3 Q 7 L C Z x d W 9 0 O 1 N l Y 3 R p b 2 4 x L 2 J h Y n l s b 2 4 t Y m F 0 a H J v b 2 0 t c G V y Z m 1 v b i 9 B d X R v U m V t b 3 Z l Z E N v b H V t b n M x L n t c X F x c R E V T S 1 R P U C 1 K V U x J Q V x c R 1 B V I E V u Z 2 l u Z S h w a W R f N F 9 s d W l k X z B 4 M D A w M D A w M D B f M H g w M D A w Q T k 5 M 1 9 w a H l z X z B f Z W 5 n X z J f Z W 5 n d H l w Z V 9 W a W R l b 0 R l Y 2 9 k Z S l c X F V 0 a W x p e m F 0 a W 9 u I F B l c m N l b n R h Z 2 U s N j d 9 J n F 1 b 3 Q 7 L C Z x d W 9 0 O 1 N l Y 3 R p b 2 4 x L 2 J h Y n l s b 2 4 t Y m F 0 a H J v b 2 0 t c G V y Z m 1 v b i 9 B d X R v U m V t b 3 Z l Z E N v b H V t b n M x L n t c X F x c R E V T S 1 R P U C 1 K V U x J Q V x c R 1 B V I E V u Z 2 l u Z S h w a W R f N F 9 s d W l k X z B 4 M D A w M D A w M D B f M H g w M D A w Q T k 5 M 1 9 w a H l z X z B f Z W 5 n X z F f Z W 5 n d H l w Z V 9 M Z W d h Y 3 l P d m V y b G F 5 K V x c V X R p b G l 6 Y X R p b 2 4 g U G V y Y 2 V u d G F n Z S w 2 O H 0 m c X V v d D s s J n F 1 b 3 Q 7 U 2 V j d G l v b j E v Y m F i e W x v b i 1 i Y X R o c m 9 v b S 1 w Z X J m b W 9 u L 0 F 1 d G 9 S Z W 1 v d m V k Q 2 9 s d W 1 u c z E u e 1 x c X F x E R V N L V E 9 Q L U p V T E l B X F x H U F U g R W 5 n a W 5 l K H B p Z F 8 0 X 2 x 1 a W R f M H g w M D A w M D A w M F 8 w e D A w M D B B O T k z X 3 B o e X N f M F 9 l b m d f M F 9 l b m d 0 e X B l X z N E K V x c V X R p b G l 6 Y X R p b 2 4 g U G V y Y 2 V u d G F n Z S w 2 O X 0 m c X V v d D s s J n F 1 b 3 Q 7 U 2 V j d G l v b j E v Y m F i e W x v b i 1 i Y X R o c m 9 v b S 1 w Z X J m b W 9 u L 0 F 1 d G 9 S Z W 1 v d m V k Q 2 9 s d W 1 u c z E u e 1 x c X F x E R V N L V E 9 Q L U p V T E l B X F x H U F U g R W 5 n a W 5 l K H B p Z F 8 0 O T A 0 X 2 x 1 a W R f M H g w M D A w M D A w M F 8 w e D A w M D B D R D g 3 X 3 B o e X N f M F 9 l b m d f N F 9 l b m d 0 e X B l X z N E K V x c V X R p b G l 6 Y X R p b 2 4 g U G V y Y 2 V u d G F n Z S w 3 M H 0 m c X V v d D s s J n F 1 b 3 Q 7 U 2 V j d G l v b j E v Y m F i e W x v b i 1 i Y X R o c m 9 v b S 1 w Z X J m b W 9 u L 0 F 1 d G 9 S Z W 1 v d m V k Q 2 9 s d W 1 u c z E u e 1 x c X F x E R V N L V E 9 Q L U p V T E l B X F x H U F U g R W 5 n a W 5 l K H B p Z F 8 0 O T A 0 X 2 x 1 a W R f M H g w M D A w M D A w M F 8 w e D A w M D B D R D g 3 X 3 B o e X N f M F 9 l b m d f M 1 9 l b m d 0 e X B l X z N E K V x c V X R p b G l 6 Y X R p b 2 4 g U G V y Y 2 V u d G F n Z S w 3 M X 0 m c X V v d D s s J n F 1 b 3 Q 7 U 2 V j d G l v b j E v Y m F i e W x v b i 1 i Y X R o c m 9 v b S 1 w Z X J m b W 9 u L 0 F 1 d G 9 S Z W 1 v d m V k Q 2 9 s d W 1 u c z E u e 1 x c X F x E R V N L V E 9 Q L U p V T E l B X F x H U F U g R W 5 n a W 5 l K H B p Z F 8 0 O T A 0 X 2 x 1 a W R f M H g w M D A w M D A w M F 8 w e D A w M D B D R D g 3 X 3 B o e X N f M F 9 l b m d f M l 9 l b m d 0 e X B l X z N E K V x c V X R p b G l 6 Y X R p b 2 4 g U G V y Y 2 V u d G F n Z S w 3 M n 0 m c X V v d D s s J n F 1 b 3 Q 7 U 2 V j d G l v b j E v Y m F i e W x v b i 1 i Y X R o c m 9 v b S 1 w Z X J m b W 9 u L 0 F 1 d G 9 S Z W 1 v d m V k Q 2 9 s d W 1 u c z E u e 1 x c X F x E R V N L V E 9 Q L U p V T E l B X F x H U F U g R W 5 n a W 5 l K H B p Z F 8 0 O T A 0 X 2 x 1 a W R f M H g w M D A w M D A w M F 8 w e D A w M D B D R D g 3 X 3 B o e X N f M F 9 l b m d f M V 9 l b m d 0 e X B l X z N E K V x c V X R p b G l 6 Y X R p b 2 4 g U G V y Y 2 V u d G F n Z S w 3 M 3 0 m c X V v d D s s J n F 1 b 3 Q 7 U 2 V j d G l v b j E v Y m F i e W x v b i 1 i Y X R o c m 9 v b S 1 w Z X J m b W 9 u L 0 F 1 d G 9 S Z W 1 v d m V k Q 2 9 s d W 1 u c z E u e 1 x c X F x E R V N L V E 9 Q L U p V T E l B X F x H U F U g R W 5 n a W 5 l K H B p Z F 8 0 O T A 0 X 2 x 1 a W R f M H g w M D A w M D A w M F 8 w e D A w M D B D R D g 3 X 3 B o e X N f M F 9 l b m d f M F 9 l b m d 0 e X B l X z N E K V x c V X R p b G l 6 Y X R p b 2 4 g U G V y Y 2 V u d G F n Z S w 3 N H 0 m c X V v d D s s J n F 1 b 3 Q 7 U 2 V j d G l v b j E v Y m F i e W x v b i 1 i Y X R o c m 9 v b S 1 w Z X J m b W 9 u L 0 F 1 d G 9 S Z W 1 v d m V k Q 2 9 s d W 1 u c z E u e 1 x c X F x E R V N L V E 9 Q L U p V T E l B X F x H U F U g R W 5 n a W 5 l K H B p Z F 8 0 O T A 0 X 2 x 1 a W R f M H g w M D A w M D A w M F 8 w e D A w M D B B O T k z X 3 B o e X N f M F 9 l b m d f O F 9 l b m d 0 e X B l X 1 Z S K V x c V X R p b G l 6 Y X R p b 2 4 g U G V y Y 2 V u d G F n Z S w 3 N X 0 m c X V v d D s s J n F 1 b 3 Q 7 U 2 V j d G l v b j E v Y m F i e W x v b i 1 i Y X R o c m 9 v b S 1 w Z X J m b W 9 u L 0 F 1 d G 9 S Z W 1 v d m V k Q 2 9 s d W 1 u c z E u e 1 x c X F x E R V N L V E 9 Q L U p V T E l B X F x H U F U g R W 5 n a W 5 l K H B p Z F 8 0 O T A 0 X 2 x 1 a W R f M H g w M D A w M D A w M F 8 w e D A w M D B B O T k z X 3 B o e X N f M F 9 l b m d f N 1 9 l b m d 0 e X B l X 1 Z p Z G V v R W 5 j b 2 R l K V x c V X R p b G l 6 Y X R p b 2 4 g U G V y Y 2 V u d G F n Z S w 3 N n 0 m c X V v d D s s J n F 1 b 3 Q 7 U 2 V j d G l v b j E v Y m F i e W x v b i 1 i Y X R o c m 9 v b S 1 w Z X J m b W 9 u L 0 F 1 d G 9 S Z W 1 v d m V k Q 2 9 s d W 1 u c z E u e 1 x c X F x E R V N L V E 9 Q L U p V T E l B X F x H U F U g R W 5 n a W 5 l K H B p Z F 8 0 O T A 0 X 2 x 1 a W R f M H g w M D A w M D A w M F 8 w e D A w M D B B O T k z X 3 B o e X N f M F 9 l b m d f N l 9 l b m d 0 e X B l X 1 N l Y 3 V y a X R 5 K V x c V X R p b G l 6 Y X R p b 2 4 g U G V y Y 2 V u d G F n Z S w 3 N 3 0 m c X V v d D s s J n F 1 b 3 Q 7 U 2 V j d G l v b j E v Y m F i e W x v b i 1 i Y X R o c m 9 v b S 1 w Z X J m b W 9 u L 0 F 1 d G 9 S Z W 1 v d m V k Q 2 9 s d W 1 u c z E u e 1 x c X F x E R V N L V E 9 Q L U p V T E l B X F x H U F U g R W 5 n a W 5 l K H B p Z F 8 0 O T A 0 X 2 x 1 a W R f M H g w M D A w M D A w M F 8 w e D A w M D B B O T k z X 3 B o e X N f M F 9 l b m d f N V 9 l b m d 0 e X B l X 0 N v c H k p X F x V d G l s a X p h d G l v b i B Q Z X J j Z W 5 0 Y W d l L D c 4 f S Z x d W 9 0 O y w m c X V v d D t T Z W N 0 a W 9 u M S 9 i Y W J 5 b G 9 u L W J h d G h y b 2 9 t L X B l c m Z t b 2 4 v Q X V 0 b 1 J l b W 9 2 Z W R D b 2 x 1 b W 5 z M S 5 7 X F x c X E R F U 0 t U T 1 A t S l V M S U F c X E d Q V S B F b m d p b m U o c G l k X z Q 5 M D R f b H V p Z F 8 w e D A w M D A w M D A w X z B 4 M D A w M E E 5 O T N f c G h 5 c 1 8 w X 2 V u Z 1 8 0 X 2 V u Z 3 R 5 c G V f Q 2 9 w e S l c X F V 0 a W x p e m F 0 a W 9 u I F B l c m N l b n R h Z 2 U s N z l 9 J n F 1 b 3 Q 7 L C Z x d W 9 0 O 1 N l Y 3 R p b 2 4 x L 2 J h Y n l s b 2 4 t Y m F 0 a H J v b 2 0 t c G V y Z m 1 v b i 9 B d X R v U m V t b 3 Z l Z E N v b H V t b n M x L n t c X F x c R E V T S 1 R P U C 1 K V U x J Q V x c R 1 B V I E V u Z 2 l u Z S h w a W R f N D k w N F 9 s d W l k X z B 4 M D A w M D A w M D B f M H g w M D A w Q T k 5 M 1 9 w a H l z X z B f Z W 5 n X z N f Z W 5 n d H l w Z V 9 D b 3 B 5 K V x c V X R p b G l 6 Y X R p b 2 4 g U G V y Y 2 V u d G F n Z S w 4 M H 0 m c X V v d D s s J n F 1 b 3 Q 7 U 2 V j d G l v b j E v Y m F i e W x v b i 1 i Y X R o c m 9 v b S 1 w Z X J m b W 9 u L 0 F 1 d G 9 S Z W 1 v d m V k Q 2 9 s d W 1 u c z E u e 1 x c X F x E R V N L V E 9 Q L U p V T E l B X F x H U F U g R W 5 n a W 5 l K H B p Z F 8 0 O T A 0 X 2 x 1 a W R f M H g w M D A w M D A w M F 8 w e D A w M D B B O T k z X 3 B o e X N f M F 9 l b m d f M l 9 l b m d 0 e X B l X 1 Z p Z G V v R G V j b 2 R l K V x c V X R p b G l 6 Y X R p b 2 4 g U G V y Y 2 V u d G F n Z S w 4 M X 0 m c X V v d D s s J n F 1 b 3 Q 7 U 2 V j d G l v b j E v Y m F i e W x v b i 1 i Y X R o c m 9 v b S 1 w Z X J m b W 9 u L 0 F 1 d G 9 S Z W 1 v d m V k Q 2 9 s d W 1 u c z E u e 1 x c X F x E R V N L V E 9 Q L U p V T E l B X F x H U F U g R W 5 n a W 5 l K H B p Z F 8 0 O T A 0 X 2 x 1 a W R f M H g w M D A w M D A w M F 8 w e D A w M D B B O T k z X 3 B o e X N f M F 9 l b m d f M V 9 l b m d 0 e X B l X 0 x l Z 2 F j e U 9 2 Z X J s Y X k p X F x V d G l s a X p h d G l v b i B Q Z X J j Z W 5 0 Y W d l L D g y f S Z x d W 9 0 O y w m c X V v d D t T Z W N 0 a W 9 u M S 9 i Y W J 5 b G 9 u L W J h d G h y b 2 9 t L X B l c m Z t b 2 4 v Q X V 0 b 1 J l b W 9 2 Z W R D b 2 x 1 b W 5 z M S 5 7 X F x c X E R F U 0 t U T 1 A t S l V M S U F c X E d Q V S B F b m d p b m U o c G l k X z Q 5 M D R f b H V p Z F 8 w e D A w M D A w M D A w X z B 4 M D A w M E E 5 O T N f c G h 5 c 1 8 w X 2 V u Z 1 8 w X 2 V u Z 3 R 5 c G V f M 0 Q p X F x V d G l s a X p h d G l v b i B Q Z X J j Z W 5 0 Y W d l L D g z f S Z x d W 9 0 O y w m c X V v d D t T Z W N 0 a W 9 u M S 9 i Y W J 5 b G 9 u L W J h d G h y b 2 9 t L X B l c m Z t b 2 4 v Q X V 0 b 1 J l b W 9 2 Z W R D b 2 x 1 b W 5 z M S 5 7 X F x c X E R F U 0 t U T 1 A t S l V M S U F c X E d Q V S B F b m d p b m U o c G l k X z E 5 N D A 4 X 2 x 1 a W R f M H g w M D A w M D A w M F 8 w e D A w M D B D R D g 3 X 3 B o e X N f M F 9 l b m d f N F 9 l b m d 0 e X B l X z N E K V x c V X R p b G l 6 Y X R p b 2 4 g U G V y Y 2 V u d G F n Z S w 4 N H 0 m c X V v d D s s J n F 1 b 3 Q 7 U 2 V j d G l v b j E v Y m F i e W x v b i 1 i Y X R o c m 9 v b S 1 w Z X J m b W 9 u L 0 F 1 d G 9 S Z W 1 v d m V k Q 2 9 s d W 1 u c z E u e 1 x c X F x E R V N L V E 9 Q L U p V T E l B X F x H U F U g R W 5 n a W 5 l K H B p Z F 8 x O T Q w O F 9 s d W l k X z B 4 M D A w M D A w M D B f M H g w M D A w Q 0 Q 4 N 1 9 w a H l z X z B f Z W 5 n X z N f Z W 5 n d H l w Z V 8 z R C l c X F V 0 a W x p e m F 0 a W 9 u I F B l c m N l b n R h Z 2 U s O D V 9 J n F 1 b 3 Q 7 L C Z x d W 9 0 O 1 N l Y 3 R p b 2 4 x L 2 J h Y n l s b 2 4 t Y m F 0 a H J v b 2 0 t c G V y Z m 1 v b i 9 B d X R v U m V t b 3 Z l Z E N v b H V t b n M x L n t c X F x c R E V T S 1 R P U C 1 K V U x J Q V x c R 1 B V I E V u Z 2 l u Z S h w a W R f M T k 0 M D h f b H V p Z F 8 w e D A w M D A w M D A w X z B 4 M D A w M E N E O D d f c G h 5 c 1 8 w X 2 V u Z 1 8 y X 2 V u Z 3 R 5 c G V f M 0 Q p X F x V d G l s a X p h d G l v b i B Q Z X J j Z W 5 0 Y W d l L D g 2 f S Z x d W 9 0 O y w m c X V v d D t T Z W N 0 a W 9 u M S 9 i Y W J 5 b G 9 u L W J h d G h y b 2 9 t L X B l c m Z t b 2 4 v Q X V 0 b 1 J l b W 9 2 Z W R D b 2 x 1 b W 5 z M S 5 7 X F x c X E R F U 0 t U T 1 A t S l V M S U F c X E d Q V S B F b m d p b m U o c G l k X z E 5 N D A 4 X 2 x 1 a W R f M H g w M D A w M D A w M F 8 w e D A w M D B D R D g 3 X 3 B o e X N f M F 9 l b m d f M V 9 l b m d 0 e X B l X z N E K V x c V X R p b G l 6 Y X R p b 2 4 g U G V y Y 2 V u d G F n Z S w 4 N 3 0 m c X V v d D s s J n F 1 b 3 Q 7 U 2 V j d G l v b j E v Y m F i e W x v b i 1 i Y X R o c m 9 v b S 1 w Z X J m b W 9 u L 0 F 1 d G 9 S Z W 1 v d m V k Q 2 9 s d W 1 u c z E u e 1 x c X F x E R V N L V E 9 Q L U p V T E l B X F x H U F U g R W 5 n a W 5 l K H B p Z F 8 x O T Q w O F 9 s d W l k X z B 4 M D A w M D A w M D B f M H g w M D A w Q 0 Q 4 N 1 9 w a H l z X z B f Z W 5 n X z B f Z W 5 n d H l w Z V 8 z R C l c X F V 0 a W x p e m F 0 a W 9 u I F B l c m N l b n R h Z 2 U s O D h 9 J n F 1 b 3 Q 7 L C Z x d W 9 0 O 1 N l Y 3 R p b 2 4 x L 2 J h Y n l s b 2 4 t Y m F 0 a H J v b 2 0 t c G V y Z m 1 v b i 9 B d X R v U m V t b 3 Z l Z E N v b H V t b n M x L n t c X F x c R E V T S 1 R P U C 1 K V U x J Q V x c R 1 B V I E V u Z 2 l u Z S h w a W R f M T g 5 N j h f b H V p Z F 8 w e D A w M D A w M D A w X z B 4 M D A w M E E 5 O T N f c G h 5 c 1 8 w X 2 V u Z 1 8 4 X 2 V u Z 3 R 5 c G V f V l I p X F x V d G l s a X p h d G l v b i B Q Z X J j Z W 5 0 Y W d l L D g 5 f S Z x d W 9 0 O y w m c X V v d D t T Z W N 0 a W 9 u M S 9 i Y W J 5 b G 9 u L W J h d G h y b 2 9 t L X B l c m Z t b 2 4 v Q X V 0 b 1 J l b W 9 2 Z W R D b 2 x 1 b W 5 z M S 5 7 X F x c X E R F U 0 t U T 1 A t S l V M S U F c X E d Q V S B F b m d p b m U o c G l k X z E 4 O T Y 4 X 2 x 1 a W R f M H g w M D A w M D A w M F 8 w e D A w M D B B O T k z X 3 B o e X N f M F 9 l b m d f N 1 9 l b m d 0 e X B l X 1 Z p Z G V v R W 5 j b 2 R l K V x c V X R p b G l 6 Y X R p b 2 4 g U G V y Y 2 V u d G F n Z S w 5 M H 0 m c X V v d D s s J n F 1 b 3 Q 7 U 2 V j d G l v b j E v Y m F i e W x v b i 1 i Y X R o c m 9 v b S 1 w Z X J m b W 9 u L 0 F 1 d G 9 S Z W 1 v d m V k Q 2 9 s d W 1 u c z E u e 1 x c X F x E R V N L V E 9 Q L U p V T E l B X F x H U F U g R W 5 n a W 5 l K H B p Z F 8 x O D k 2 O F 9 s d W l k X z B 4 M D A w M D A w M D B f M H g w M D A w Q T k 5 M 1 9 w a H l z X z B f Z W 5 n X z Z f Z W 5 n d H l w Z V 9 T Z W N 1 c m l 0 e S l c X F V 0 a W x p e m F 0 a W 9 u I F B l c m N l b n R h Z 2 U s O T F 9 J n F 1 b 3 Q 7 L C Z x d W 9 0 O 1 N l Y 3 R p b 2 4 x L 2 J h Y n l s b 2 4 t Y m F 0 a H J v b 2 0 t c G V y Z m 1 v b i 9 B d X R v U m V t b 3 Z l Z E N v b H V t b n M x L n t c X F x c R E V T S 1 R P U C 1 K V U x J Q V x c R 1 B V I E V u Z 2 l u Z S h w a W R f M T g 5 N j h f b H V p Z F 8 w e D A w M D A w M D A w X z B 4 M D A w M E E 5 O T N f c G h 5 c 1 8 w X 2 V u Z 1 8 1 X 2 V u Z 3 R 5 c G V f Q 2 9 w e S l c X F V 0 a W x p e m F 0 a W 9 u I F B l c m N l b n R h Z 2 U s O T J 9 J n F 1 b 3 Q 7 L C Z x d W 9 0 O 1 N l Y 3 R p b 2 4 x L 2 J h Y n l s b 2 4 t Y m F 0 a H J v b 2 0 t c G V y Z m 1 v b i 9 B d X R v U m V t b 3 Z l Z E N v b H V t b n M x L n t c X F x c R E V T S 1 R P U C 1 K V U x J Q V x c R 1 B V I E V u Z 2 l u Z S h w a W R f M T g 5 N j h f b H V p Z F 8 w e D A w M D A w M D A w X z B 4 M D A w M E E 5 O T N f c G h 5 c 1 8 w X 2 V u Z 1 8 0 X 2 V u Z 3 R 5 c G V f Q 2 9 w e S l c X F V 0 a W x p e m F 0 a W 9 u I F B l c m N l b n R h Z 2 U s O T N 9 J n F 1 b 3 Q 7 L C Z x d W 9 0 O 1 N l Y 3 R p b 2 4 x L 2 J h Y n l s b 2 4 t Y m F 0 a H J v b 2 0 t c G V y Z m 1 v b i 9 B d X R v U m V t b 3 Z l Z E N v b H V t b n M x L n t c X F x c R E V T S 1 R P U C 1 K V U x J Q V x c R 1 B V I E V u Z 2 l u Z S h w a W R f M T g 5 N j h f b H V p Z F 8 w e D A w M D A w M D A w X z B 4 M D A w M E E 5 O T N f c G h 5 c 1 8 w X 2 V u Z 1 8 z X 2 V u Z 3 R 5 c G V f Q 2 9 w e S l c X F V 0 a W x p e m F 0 a W 9 u I F B l c m N l b n R h Z 2 U s O T R 9 J n F 1 b 3 Q 7 L C Z x d W 9 0 O 1 N l Y 3 R p b 2 4 x L 2 J h Y n l s b 2 4 t Y m F 0 a H J v b 2 0 t c G V y Z m 1 v b i 9 B d X R v U m V t b 3 Z l Z E N v b H V t b n M x L n t c X F x c R E V T S 1 R P U C 1 K V U x J Q V x c R 1 B V I E V u Z 2 l u Z S h w a W R f M T g 5 N j h f b H V p Z F 8 w e D A w M D A w M D A w X z B 4 M D A w M E E 5 O T N f c G h 5 c 1 8 w X 2 V u Z 1 8 y X 2 V u Z 3 R 5 c G V f V m l k Z W 9 E Z W N v Z G U p X F x V d G l s a X p h d G l v b i B Q Z X J j Z W 5 0 Y W d l L D k 1 f S Z x d W 9 0 O y w m c X V v d D t T Z W N 0 a W 9 u M S 9 i Y W J 5 b G 9 u L W J h d G h y b 2 9 t L X B l c m Z t b 2 4 v Q X V 0 b 1 J l b W 9 2 Z W R D b 2 x 1 b W 5 z M S 5 7 X F x c X E R F U 0 t U T 1 A t S l V M S U F c X E d Q V S B F b m d p b m U o c G l k X z E 4 O T Y 4 X 2 x 1 a W R f M H g w M D A w M D A w M F 8 w e D A w M D B B O T k z X 3 B o e X N f M F 9 l b m d f M V 9 l b m d 0 e X B l X 0 x l Z 2 F j e U 9 2 Z X J s Y X k p X F x V d G l s a X p h d G l v b i B Q Z X J j Z W 5 0 Y W d l L D k 2 f S Z x d W 9 0 O y w m c X V v d D t T Z W N 0 a W 9 u M S 9 i Y W J 5 b G 9 u L W J h d G h y b 2 9 t L X B l c m Z t b 2 4 v Q X V 0 b 1 J l b W 9 2 Z W R D b 2 x 1 b W 5 z M S 5 7 X F x c X E R F U 0 t U T 1 A t S l V M S U F c X E d Q V S B F b m d p b m U o c G l k X z E 4 O T Y 4 X 2 x 1 a W R f M H g w M D A w M D A w M F 8 w e D A w M D B B O T k z X 3 B o e X N f M F 9 l b m d f M F 9 l b m d 0 e X B l X z N E K V x c V X R p b G l 6 Y X R p b 2 4 g U G V y Y 2 V u d G F n Z S w 5 N 3 0 m c X V v d D s s J n F 1 b 3 Q 7 U 2 V j d G l v b j E v Y m F i e W x v b i 1 i Y X R o c m 9 v b S 1 w Z X J m b W 9 u L 0 F 1 d G 9 S Z W 1 v d m V k Q 2 9 s d W 1 u c z E u e 1 x c X F x E R V N L V E 9 Q L U p V T E l B X F x H U F U g R W 5 n a W 5 l K H B p Z F 8 x O D Q 1 M l 9 s d W l k X z B 4 M D A w M D A w M D B f M H g w M D A w Q T k 5 M 1 9 w a H l z X z B f Z W 5 n X z h f Z W 5 n d H l w Z V 9 W U i l c X F V 0 a W x p e m F 0 a W 9 u I F B l c m N l b n R h Z 2 U s O T h 9 J n F 1 b 3 Q 7 L C Z x d W 9 0 O 1 N l Y 3 R p b 2 4 x L 2 J h Y n l s b 2 4 t Y m F 0 a H J v b 2 0 t c G V y Z m 1 v b i 9 B d X R v U m V t b 3 Z l Z E N v b H V t b n M x L n t c X F x c R E V T S 1 R P U C 1 K V U x J Q V x c R 1 B V I E V u Z 2 l u Z S h w a W R f M T g 0 N T J f b H V p Z F 8 w e D A w M D A w M D A w X z B 4 M D A w M E E 5 O T N f c G h 5 c 1 8 w X 2 V u Z 1 8 3 X 2 V u Z 3 R 5 c G V f V m l k Z W 9 F b m N v Z G U p X F x V d G l s a X p h d G l v b i B Q Z X J j Z W 5 0 Y W d l L D k 5 f S Z x d W 9 0 O y w m c X V v d D t T Z W N 0 a W 9 u M S 9 i Y W J 5 b G 9 u L W J h d G h y b 2 9 t L X B l c m Z t b 2 4 v Q X V 0 b 1 J l b W 9 2 Z W R D b 2 x 1 b W 5 z M S 5 7 X F x c X E R F U 0 t U T 1 A t S l V M S U F c X E d Q V S B F b m d p b m U o c G l k X z E 4 N D U y X 2 x 1 a W R f M H g w M D A w M D A w M F 8 w e D A w M D B B O T k z X 3 B o e X N f M F 9 l b m d f N l 9 l b m d 0 e X B l X 1 N l Y 3 V y a X R 5 K V x c V X R p b G l 6 Y X R p b 2 4 g U G V y Y 2 V u d G F n Z S w x M D B 9 J n F 1 b 3 Q 7 L C Z x d W 9 0 O 1 N l Y 3 R p b 2 4 x L 2 J h Y n l s b 2 4 t Y m F 0 a H J v b 2 0 t c G V y Z m 1 v b i 9 B d X R v U m V t b 3 Z l Z E N v b H V t b n M x L n t c X F x c R E V T S 1 R P U C 1 K V U x J Q V x c R 1 B V I E V u Z 2 l u Z S h w a W R f M T g 0 N T J f b H V p Z F 8 w e D A w M D A w M D A w X z B 4 M D A w M E E 5 O T N f c G h 5 c 1 8 w X 2 V u Z 1 8 1 X 2 V u Z 3 R 5 c G V f Q 2 9 w e S l c X F V 0 a W x p e m F 0 a W 9 u I F B l c m N l b n R h Z 2 U s M T A x f S Z x d W 9 0 O y w m c X V v d D t T Z W N 0 a W 9 u M S 9 i Y W J 5 b G 9 u L W J h d G h y b 2 9 t L X B l c m Z t b 2 4 v Q X V 0 b 1 J l b W 9 2 Z W R D b 2 x 1 b W 5 z M S 5 7 X F x c X E R F U 0 t U T 1 A t S l V M S U F c X E d Q V S B F b m d p b m U o c G l k X z E 4 N D U y X 2 x 1 a W R f M H g w M D A w M D A w M F 8 w e D A w M D B B O T k z X 3 B o e X N f M F 9 l b m d f N F 9 l b m d 0 e X B l X 0 N v c H k p X F x V d G l s a X p h d G l v b i B Q Z X J j Z W 5 0 Y W d l L D E w M n 0 m c X V v d D s s J n F 1 b 3 Q 7 U 2 V j d G l v b j E v Y m F i e W x v b i 1 i Y X R o c m 9 v b S 1 w Z X J m b W 9 u L 0 F 1 d G 9 S Z W 1 v d m V k Q 2 9 s d W 1 u c z E u e 1 x c X F x E R V N L V E 9 Q L U p V T E l B X F x H U F U g R W 5 n a W 5 l K H B p Z F 8 x O D Q 1 M l 9 s d W l k X z B 4 M D A w M D A w M D B f M H g w M D A w Q T k 5 M 1 9 w a H l z X z B f Z W 5 n X z N f Z W 5 n d H l w Z V 9 D b 3 B 5 K V x c V X R p b G l 6 Y X R p b 2 4 g U G V y Y 2 V u d G F n Z S w x M D N 9 J n F 1 b 3 Q 7 L C Z x d W 9 0 O 1 N l Y 3 R p b 2 4 x L 2 J h Y n l s b 2 4 t Y m F 0 a H J v b 2 0 t c G V y Z m 1 v b i 9 B d X R v U m V t b 3 Z l Z E N v b H V t b n M x L n t c X F x c R E V T S 1 R P U C 1 K V U x J Q V x c R 1 B V I E V u Z 2 l u Z S h w a W R f M T g 0 N T J f b H V p Z F 8 w e D A w M D A w M D A w X z B 4 M D A w M E E 5 O T N f c G h 5 c 1 8 w X 2 V u Z 1 8 y X 2 V u Z 3 R 5 c G V f V m l k Z W 9 E Z W N v Z G U p X F x V d G l s a X p h d G l v b i B Q Z X J j Z W 5 0 Y W d l L D E w N H 0 m c X V v d D s s J n F 1 b 3 Q 7 U 2 V j d G l v b j E v Y m F i e W x v b i 1 i Y X R o c m 9 v b S 1 w Z X J m b W 9 u L 0 F 1 d G 9 S Z W 1 v d m V k Q 2 9 s d W 1 u c z E u e 1 x c X F x E R V N L V E 9 Q L U p V T E l B X F x H U F U g R W 5 n a W 5 l K H B p Z F 8 x O D Q 1 M l 9 s d W l k X z B 4 M D A w M D A w M D B f M H g w M D A w Q T k 5 M 1 9 w a H l z X z B f Z W 5 n X z F f Z W 5 n d H l w Z V 9 M Z W d h Y 3 l P d m V y b G F 5 K V x c V X R p b G l 6 Y X R p b 2 4 g U G V y Y 2 V u d G F n Z S w x M D V 9 J n F 1 b 3 Q 7 L C Z x d W 9 0 O 1 N l Y 3 R p b 2 4 x L 2 J h Y n l s b 2 4 t Y m F 0 a H J v b 2 0 t c G V y Z m 1 v b i 9 B d X R v U m V t b 3 Z l Z E N v b H V t b n M x L n t c X F x c R E V T S 1 R P U C 1 K V U x J Q V x c R 1 B V I E V u Z 2 l u Z S h w a W R f M T g 0 N T J f b H V p Z F 8 w e D A w M D A w M D A w X z B 4 M D A w M E E 5 O T N f c G h 5 c 1 8 w X 2 V u Z 1 8 w X 2 V u Z 3 R 5 c G V f M 0 Q p X F x V d G l s a X p h d G l v b i B Q Z X J j Z W 5 0 Y W d l L D E w N n 0 m c X V v d D s s J n F 1 b 3 Q 7 U 2 V j d G l v b j E v Y m F i e W x v b i 1 i Y X R o c m 9 v b S 1 w Z X J m b W 9 u L 0 F 1 d G 9 S Z W 1 v d m V k Q 2 9 s d W 1 u c z E u e 1 x c X F x E R V N L V E 9 Q L U p V T E l B X F x H U F U g R W 5 n a W 5 l K H B p Z F 8 x N z Q w X 2 x 1 a W R f M H g w M D A w M D A w M F 8 w e D A w M D B D R D g 3 X 3 B o e X N f M F 9 l b m d f N F 9 l b m d 0 e X B l X z N E K V x c V X R p b G l 6 Y X R p b 2 4 g U G V y Y 2 V u d G F n Z S w x M D d 9 J n F 1 b 3 Q 7 L C Z x d W 9 0 O 1 N l Y 3 R p b 2 4 x L 2 J h Y n l s b 2 4 t Y m F 0 a H J v b 2 0 t c G V y Z m 1 v b i 9 B d X R v U m V t b 3 Z l Z E N v b H V t b n M x L n t c X F x c R E V T S 1 R P U C 1 K V U x J Q V x c R 1 B V I E V u Z 2 l u Z S h w a W R f M T c 0 M F 9 s d W l k X z B 4 M D A w M D A w M D B f M H g w M D A w Q 0 Q 4 N 1 9 w a H l z X z B f Z W 5 n X z N f Z W 5 n d H l w Z V 8 z R C l c X F V 0 a W x p e m F 0 a W 9 u I F B l c m N l b n R h Z 2 U s M T A 4 f S Z x d W 9 0 O y w m c X V v d D t T Z W N 0 a W 9 u M S 9 i Y W J 5 b G 9 u L W J h d G h y b 2 9 t L X B l c m Z t b 2 4 v Q X V 0 b 1 J l b W 9 2 Z W R D b 2 x 1 b W 5 z M S 5 7 X F x c X E R F U 0 t U T 1 A t S l V M S U F c X E d Q V S B F b m d p b m U o c G l k X z E 3 N D B f b H V p Z F 8 w e D A w M D A w M D A w X z B 4 M D A w M E N E O D d f c G h 5 c 1 8 w X 2 V u Z 1 8 y X 2 V u Z 3 R 5 c G V f M 0 Q p X F x V d G l s a X p h d G l v b i B Q Z X J j Z W 5 0 Y W d l L D E w O X 0 m c X V v d D s s J n F 1 b 3 Q 7 U 2 V j d G l v b j E v Y m F i e W x v b i 1 i Y X R o c m 9 v b S 1 w Z X J m b W 9 u L 0 F 1 d G 9 S Z W 1 v d m V k Q 2 9 s d W 1 u c z E u e 1 x c X F x E R V N L V E 9 Q L U p V T E l B X F x H U F U g R W 5 n a W 5 l K H B p Z F 8 x N z Q w X 2 x 1 a W R f M H g w M D A w M D A w M F 8 w e D A w M D B D R D g 3 X 3 B o e X N f M F 9 l b m d f M V 9 l b m d 0 e X B l X z N E K V x c V X R p b G l 6 Y X R p b 2 4 g U G V y Y 2 V u d G F n Z S w x M T B 9 J n F 1 b 3 Q 7 L C Z x d W 9 0 O 1 N l Y 3 R p b 2 4 x L 2 J h Y n l s b 2 4 t Y m F 0 a H J v b 2 0 t c G V y Z m 1 v b i 9 B d X R v U m V t b 3 Z l Z E N v b H V t b n M x L n t c X F x c R E V T S 1 R P U C 1 K V U x J Q V x c R 1 B V I E V u Z 2 l u Z S h w a W R f M T c 0 M F 9 s d W l k X z B 4 M D A w M D A w M D B f M H g w M D A w Q 0 Q 4 N 1 9 w a H l z X z B f Z W 5 n X z B f Z W 5 n d H l w Z V 8 z R C l c X F V 0 a W x p e m F 0 a W 9 u I F B l c m N l b n R h Z 2 U s M T E x f S Z x d W 9 0 O y w m c X V v d D t T Z W N 0 a W 9 u M S 9 i Y W J 5 b G 9 u L W J h d G h y b 2 9 t L X B l c m Z t b 2 4 v Q X V 0 b 1 J l b W 9 2 Z W R D b 2 x 1 b W 5 z M S 5 7 X F x c X E R F U 0 t U T 1 A t S l V M S U F c X E d Q V S B F b m d p b m U o c G l k X z E 3 N D B f b H V p Z F 8 w e D A w M D A w M D A w X z B 4 M D A w M E E 5 O T N f c G h 5 c 1 8 w X 2 V u Z 1 8 4 X 2 V u Z 3 R 5 c G V f V l I p X F x V d G l s a X p h d G l v b i B Q Z X J j Z W 5 0 Y W d l L D E x M n 0 m c X V v d D s s J n F 1 b 3 Q 7 U 2 V j d G l v b j E v Y m F i e W x v b i 1 i Y X R o c m 9 v b S 1 w Z X J m b W 9 u L 0 F 1 d G 9 S Z W 1 v d m V k Q 2 9 s d W 1 u c z E u e 1 x c X F x E R V N L V E 9 Q L U p V T E l B X F x H U F U g R W 5 n a W 5 l K H B p Z F 8 x N z Q w X 2 x 1 a W R f M H g w M D A w M D A w M F 8 w e D A w M D B B O T k z X 3 B o e X N f M F 9 l b m d f N 1 9 l b m d 0 e X B l X 1 Z p Z G V v R W 5 j b 2 R l K V x c V X R p b G l 6 Y X R p b 2 4 g U G V y Y 2 V u d G F n Z S w x M T N 9 J n F 1 b 3 Q 7 L C Z x d W 9 0 O 1 N l Y 3 R p b 2 4 x L 2 J h Y n l s b 2 4 t Y m F 0 a H J v b 2 0 t c G V y Z m 1 v b i 9 B d X R v U m V t b 3 Z l Z E N v b H V t b n M x L n t c X F x c R E V T S 1 R P U C 1 K V U x J Q V x c R 1 B V I E V u Z 2 l u Z S h w a W R f M T c 0 M F 9 s d W l k X z B 4 M D A w M D A w M D B f M H g w M D A w Q T k 5 M 1 9 w a H l z X z B f Z W 5 n X z Z f Z W 5 n d H l w Z V 9 T Z W N 1 c m l 0 e S l c X F V 0 a W x p e m F 0 a W 9 u I F B l c m N l b n R h Z 2 U s M T E 0 f S Z x d W 9 0 O y w m c X V v d D t T Z W N 0 a W 9 u M S 9 i Y W J 5 b G 9 u L W J h d G h y b 2 9 t L X B l c m Z t b 2 4 v Q X V 0 b 1 J l b W 9 2 Z W R D b 2 x 1 b W 5 z M S 5 7 X F x c X E R F U 0 t U T 1 A t S l V M S U F c X E d Q V S B F b m d p b m U o c G l k X z E 3 N D B f b H V p Z F 8 w e D A w M D A w M D A w X z B 4 M D A w M E E 5 O T N f c G h 5 c 1 8 w X 2 V u Z 1 8 1 X 2 V u Z 3 R 5 c G V f Q 2 9 w e S l c X F V 0 a W x p e m F 0 a W 9 u I F B l c m N l b n R h Z 2 U s M T E 1 f S Z x d W 9 0 O y w m c X V v d D t T Z W N 0 a W 9 u M S 9 i Y W J 5 b G 9 u L W J h d G h y b 2 9 t L X B l c m Z t b 2 4 v Q X V 0 b 1 J l b W 9 2 Z W R D b 2 x 1 b W 5 z M S 5 7 X F x c X E R F U 0 t U T 1 A t S l V M S U F c X E d Q V S B F b m d p b m U o c G l k X z E 3 N D B f b H V p Z F 8 w e D A w M D A w M D A w X z B 4 M D A w M E E 5 O T N f c G h 5 c 1 8 w X 2 V u Z 1 8 0 X 2 V u Z 3 R 5 c G V f Q 2 9 w e S l c X F V 0 a W x p e m F 0 a W 9 u I F B l c m N l b n R h Z 2 U s M T E 2 f S Z x d W 9 0 O y w m c X V v d D t T Z W N 0 a W 9 u M S 9 i Y W J 5 b G 9 u L W J h d G h y b 2 9 t L X B l c m Z t b 2 4 v Q X V 0 b 1 J l b W 9 2 Z W R D b 2 x 1 b W 5 z M S 5 7 X F x c X E R F U 0 t U T 1 A t S l V M S U F c X E d Q V S B F b m d p b m U o c G l k X z E 3 N D B f b H V p Z F 8 w e D A w M D A w M D A w X z B 4 M D A w M E E 5 O T N f c G h 5 c 1 8 w X 2 V u Z 1 8 z X 2 V u Z 3 R 5 c G V f Q 2 9 w e S l c X F V 0 a W x p e m F 0 a W 9 u I F B l c m N l b n R h Z 2 U s M T E 3 f S Z x d W 9 0 O y w m c X V v d D t T Z W N 0 a W 9 u M S 9 i Y W J 5 b G 9 u L W J h d G h y b 2 9 t L X B l c m Z t b 2 4 v Q X V 0 b 1 J l b W 9 2 Z W R D b 2 x 1 b W 5 z M S 5 7 X F x c X E R F U 0 t U T 1 A t S l V M S U F c X E d Q V S B F b m d p b m U o c G l k X z E 3 N D B f b H V p Z F 8 w e D A w M D A w M D A w X z B 4 M D A w M E E 5 O T N f c G h 5 c 1 8 w X 2 V u Z 1 8 y X 2 V u Z 3 R 5 c G V f V m l k Z W 9 E Z W N v Z G U p X F x V d G l s a X p h d G l v b i B Q Z X J j Z W 5 0 Y W d l L D E x O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z Q w X 2 x 1 a W R f M H g w M D A w M D A w M F 8 w e D A w M D B B O T k z X 3 B o e X N f M F 9 l b m d f M V 9 l b m d 0 e X B l X 0 x l Z 2 F j e U 9 2 Z X J s Y X k p X F x V d G l s a X p h d G l v b i B Q Z X J j Z W 5 0 Y W d l L D E x O X 0 m c X V v d D s s J n F 1 b 3 Q 7 U 2 V j d G l v b j E v Y m F i e W x v b i 1 i Y X R o c m 9 v b S 1 w Z X J m b W 9 u L 0 F 1 d G 9 S Z W 1 v d m V k Q 2 9 s d W 1 u c z E u e 1 x c X F x E R V N L V E 9 Q L U p V T E l B X F x H U F U g R W 5 n a W 5 l K H B p Z F 8 x N z Q w X 2 x 1 a W R f M H g w M D A w M D A w M F 8 w e D A w M D B B O T k z X 3 B o e X N f M F 9 l b m d f M F 9 l b m d 0 e X B l X z N E K V x c V X R p b G l 6 Y X R p b 2 4 g U G V y Y 2 V u d G F n Z S w x M j B 9 J n F 1 b 3 Q 7 L C Z x d W 9 0 O 1 N l Y 3 R p b 2 4 x L 2 J h Y n l s b 2 4 t Y m F 0 a H J v b 2 0 t c G V y Z m 1 v b i 9 B d X R v U m V t b 3 Z l Z E N v b H V t b n M x L n t c X F x c R E V T S 1 R P U C 1 K V U x J Q V x c R 1 B V I E V u Z 2 l u Z S h w a W R f M T c x N j h f b H V p Z F 8 w e D A w M D A w M D A w X z B 4 M D A w M E E 5 O T N f c G h 5 c 1 8 w X 2 V u Z 1 8 4 X 2 V u Z 3 R 5 c G V f V l I p X F x V d G l s a X p h d G l v b i B Q Z X J j Z W 5 0 Y W d l L D E y M X 0 m c X V v d D s s J n F 1 b 3 Q 7 U 2 V j d G l v b j E v Y m F i e W x v b i 1 i Y X R o c m 9 v b S 1 w Z X J m b W 9 u L 0 F 1 d G 9 S Z W 1 v d m V k Q 2 9 s d W 1 u c z E u e 1 x c X F x E R V N L V E 9 Q L U p V T E l B X F x H U F U g R W 5 n a W 5 l K H B p Z F 8 x N z E 2 O F 9 s d W l k X z B 4 M D A w M D A w M D B f M H g w M D A w Q T k 5 M 1 9 w a H l z X z B f Z W 5 n X z d f Z W 5 n d H l w Z V 9 W a W R l b 0 V u Y 2 9 k Z S l c X F V 0 a W x p e m F 0 a W 9 u I F B l c m N l b n R h Z 2 U s M T I y f S Z x d W 9 0 O y w m c X V v d D t T Z W N 0 a W 9 u M S 9 i Y W J 5 b G 9 u L W J h d G h y b 2 9 t L X B l c m Z t b 2 4 v Q X V 0 b 1 J l b W 9 2 Z W R D b 2 x 1 b W 5 z M S 5 7 X F x c X E R F U 0 t U T 1 A t S l V M S U F c X E d Q V S B F b m d p b m U o c G l k X z E 3 M T Y 4 X 2 x 1 a W R f M H g w M D A w M D A w M F 8 w e D A w M D B B O T k z X 3 B o e X N f M F 9 l b m d f N l 9 l b m d 0 e X B l X 1 N l Y 3 V y a X R 5 K V x c V X R p b G l 6 Y X R p b 2 4 g U G V y Y 2 V u d G F n Z S w x M j N 9 J n F 1 b 3 Q 7 L C Z x d W 9 0 O 1 N l Y 3 R p b 2 4 x L 2 J h Y n l s b 2 4 t Y m F 0 a H J v b 2 0 t c G V y Z m 1 v b i 9 B d X R v U m V t b 3 Z l Z E N v b H V t b n M x L n t c X F x c R E V T S 1 R P U C 1 K V U x J Q V x c R 1 B V I E V u Z 2 l u Z S h w a W R f M T c x N j h f b H V p Z F 8 w e D A w M D A w M D A w X z B 4 M D A w M E E 5 O T N f c G h 5 c 1 8 w X 2 V u Z 1 8 1 X 2 V u Z 3 R 5 c G V f Q 2 9 w e S l c X F V 0 a W x p e m F 0 a W 9 u I F B l c m N l b n R h Z 2 U s M T I 0 f S Z x d W 9 0 O y w m c X V v d D t T Z W N 0 a W 9 u M S 9 i Y W J 5 b G 9 u L W J h d G h y b 2 9 t L X B l c m Z t b 2 4 v Q X V 0 b 1 J l b W 9 2 Z W R D b 2 x 1 b W 5 z M S 5 7 X F x c X E R F U 0 t U T 1 A t S l V M S U F c X E d Q V S B F b m d p b m U o c G l k X z E 3 M T Y 4 X 2 x 1 a W R f M H g w M D A w M D A w M F 8 w e D A w M D B B O T k z X 3 B o e X N f M F 9 l b m d f N F 9 l b m d 0 e X B l X 0 N v c H k p X F x V d G l s a X p h d G l v b i B Q Z X J j Z W 5 0 Y W d l L D E y N X 0 m c X V v d D s s J n F 1 b 3 Q 7 U 2 V j d G l v b j E v Y m F i e W x v b i 1 i Y X R o c m 9 v b S 1 w Z X J m b W 9 u L 0 F 1 d G 9 S Z W 1 v d m V k Q 2 9 s d W 1 u c z E u e 1 x c X F x E R V N L V E 9 Q L U p V T E l B X F x H U F U g R W 5 n a W 5 l K H B p Z F 8 x N z E 2 O F 9 s d W l k X z B 4 M D A w M D A w M D B f M H g w M D A w Q T k 5 M 1 9 w a H l z X z B f Z W 5 n X z N f Z W 5 n d H l w Z V 9 D b 3 B 5 K V x c V X R p b G l 6 Y X R p b 2 4 g U G V y Y 2 V u d G F n Z S w x M j Z 9 J n F 1 b 3 Q 7 L C Z x d W 9 0 O 1 N l Y 3 R p b 2 4 x L 2 J h Y n l s b 2 4 t Y m F 0 a H J v b 2 0 t c G V y Z m 1 v b i 9 B d X R v U m V t b 3 Z l Z E N v b H V t b n M x L n t c X F x c R E V T S 1 R P U C 1 K V U x J Q V x c R 1 B V I E V u Z 2 l u Z S h w a W R f M T c x N j h f b H V p Z F 8 w e D A w M D A w M D A w X z B 4 M D A w M E E 5 O T N f c G h 5 c 1 8 w X 2 V u Z 1 8 y X 2 V u Z 3 R 5 c G V f V m l k Z W 9 E Z W N v Z G U p X F x V d G l s a X p h d G l v b i B Q Z X J j Z W 5 0 Y W d l L D E y N 3 0 m c X V v d D s s J n F 1 b 3 Q 7 U 2 V j d G l v b j E v Y m F i e W x v b i 1 i Y X R o c m 9 v b S 1 w Z X J m b W 9 u L 0 F 1 d G 9 S Z W 1 v d m V k Q 2 9 s d W 1 u c z E u e 1 x c X F x E R V N L V E 9 Q L U p V T E l B X F x H U F U g R W 5 n a W 5 l K H B p Z F 8 x N z E 2 O F 9 s d W l k X z B 4 M D A w M D A w M D B f M H g w M D A w Q T k 5 M 1 9 w a H l z X z B f Z W 5 n X z F f Z W 5 n d H l w Z V 9 M Z W d h Y 3 l P d m V y b G F 5 K V x c V X R p b G l 6 Y X R p b 2 4 g U G V y Y 2 V u d G F n Z S w x M j h 9 J n F 1 b 3 Q 7 L C Z x d W 9 0 O 1 N l Y 3 R p b 2 4 x L 2 J h Y n l s b 2 4 t Y m F 0 a H J v b 2 0 t c G V y Z m 1 v b i 9 B d X R v U m V t b 3 Z l Z E N v b H V t b n M x L n t c X F x c R E V T S 1 R P U C 1 K V U x J Q V x c R 1 B V I E V u Z 2 l u Z S h w a W R f M T c x N j h f b H V p Z F 8 w e D A w M D A w M D A w X z B 4 M D A w M E E 5 O T N f c G h 5 c 1 8 w X 2 V u Z 1 8 w X 2 V u Z 3 R 5 c G V f M 0 Q p X F x V d G l s a X p h d G l v b i B Q Z X J j Z W 5 0 Y W d l L D E y O X 0 m c X V v d D s s J n F 1 b 3 Q 7 U 2 V j d G l v b j E v Y m F i e W x v b i 1 i Y X R o c m 9 v b S 1 w Z X J m b W 9 u L 0 F 1 d G 9 S Z W 1 v d m V k Q 2 9 s d W 1 u c z E u e 1 x c X F x E R V N L V E 9 Q L U p V T E l B X F x H U F U g R W 5 n a W 5 l K H B p Z F 8 x N j g 1 N l 9 s d W l k X z B 4 M D A w M D A w M D B f M H g w M D A w Q T k 5 M 1 9 w a H l z X z B f Z W 5 n X z h f Z W 5 n d H l w Z V 9 W U i l c X F V 0 a W x p e m F 0 a W 9 u I F B l c m N l b n R h Z 2 U s M T M w f S Z x d W 9 0 O y w m c X V v d D t T Z W N 0 a W 9 u M S 9 i Y W J 5 b G 9 u L W J h d G h y b 2 9 t L X B l c m Z t b 2 4 v Q X V 0 b 1 J l b W 9 2 Z W R D b 2 x 1 b W 5 z M S 5 7 X F x c X E R F U 0 t U T 1 A t S l V M S U F c X E d Q V S B F b m d p b m U o c G l k X z E 2 O D U 2 X 2 x 1 a W R f M H g w M D A w M D A w M F 8 w e D A w M D B B O T k z X 3 B o e X N f M F 9 l b m d f N 1 9 l b m d 0 e X B l X 1 Z p Z G V v R W 5 j b 2 R l K V x c V X R p b G l 6 Y X R p b 2 4 g U G V y Y 2 V u d G F n Z S w x M z F 9 J n F 1 b 3 Q 7 L C Z x d W 9 0 O 1 N l Y 3 R p b 2 4 x L 2 J h Y n l s b 2 4 t Y m F 0 a H J v b 2 0 t c G V y Z m 1 v b i 9 B d X R v U m V t b 3 Z l Z E N v b H V t b n M x L n t c X F x c R E V T S 1 R P U C 1 K V U x J Q V x c R 1 B V I E V u Z 2 l u Z S h w a W R f M T Y 4 N T Z f b H V p Z F 8 w e D A w M D A w M D A w X z B 4 M D A w M E E 5 O T N f c G h 5 c 1 8 w X 2 V u Z 1 8 2 X 2 V u Z 3 R 5 c G V f U 2 V j d X J p d H k p X F x V d G l s a X p h d G l v b i B Q Z X J j Z W 5 0 Y W d l L D E z M n 0 m c X V v d D s s J n F 1 b 3 Q 7 U 2 V j d G l v b j E v Y m F i e W x v b i 1 i Y X R o c m 9 v b S 1 w Z X J m b W 9 u L 0 F 1 d G 9 S Z W 1 v d m V k Q 2 9 s d W 1 u c z E u e 1 x c X F x E R V N L V E 9 Q L U p V T E l B X F x H U F U g R W 5 n a W 5 l K H B p Z F 8 x N j g 1 N l 9 s d W l k X z B 4 M D A w M D A w M D B f M H g w M D A w Q T k 5 M 1 9 w a H l z X z B f Z W 5 n X z V f Z W 5 n d H l w Z V 9 D b 3 B 5 K V x c V X R p b G l 6 Y X R p b 2 4 g U G V y Y 2 V u d G F n Z S w x M z N 9 J n F 1 b 3 Q 7 L C Z x d W 9 0 O 1 N l Y 3 R p b 2 4 x L 2 J h Y n l s b 2 4 t Y m F 0 a H J v b 2 0 t c G V y Z m 1 v b i 9 B d X R v U m V t b 3 Z l Z E N v b H V t b n M x L n t c X F x c R E V T S 1 R P U C 1 K V U x J Q V x c R 1 B V I E V u Z 2 l u Z S h w a W R f M T Y 4 N T Z f b H V p Z F 8 w e D A w M D A w M D A w X z B 4 M D A w M E E 5 O T N f c G h 5 c 1 8 w X 2 V u Z 1 8 0 X 2 V u Z 3 R 5 c G V f Q 2 9 w e S l c X F V 0 a W x p e m F 0 a W 9 u I F B l c m N l b n R h Z 2 U s M T M 0 f S Z x d W 9 0 O y w m c X V v d D t T Z W N 0 a W 9 u M S 9 i Y W J 5 b G 9 u L W J h d G h y b 2 9 t L X B l c m Z t b 2 4 v Q X V 0 b 1 J l b W 9 2 Z W R D b 2 x 1 b W 5 z M S 5 7 X F x c X E R F U 0 t U T 1 A t S l V M S U F c X E d Q V S B F b m d p b m U o c G l k X z E 2 O D U 2 X 2 x 1 a W R f M H g w M D A w M D A w M F 8 w e D A w M D B B O T k z X 3 B o e X N f M F 9 l b m d f M 1 9 l b m d 0 e X B l X 0 N v c H k p X F x V d G l s a X p h d G l v b i B Q Z X J j Z W 5 0 Y W d l L D E z N X 0 m c X V v d D s s J n F 1 b 3 Q 7 U 2 V j d G l v b j E v Y m F i e W x v b i 1 i Y X R o c m 9 v b S 1 w Z X J m b W 9 u L 0 F 1 d G 9 S Z W 1 v d m V k Q 2 9 s d W 1 u c z E u e 1 x c X F x E R V N L V E 9 Q L U p V T E l B X F x H U F U g R W 5 n a W 5 l K H B p Z F 8 x N j g 1 N l 9 s d W l k X z B 4 M D A w M D A w M D B f M H g w M D A w Q T k 5 M 1 9 w a H l z X z B f Z W 5 n X z J f Z W 5 n d H l w Z V 9 W a W R l b 0 R l Y 2 9 k Z S l c X F V 0 a W x p e m F 0 a W 9 u I F B l c m N l b n R h Z 2 U s M T M 2 f S Z x d W 9 0 O y w m c X V v d D t T Z W N 0 a W 9 u M S 9 i Y W J 5 b G 9 u L W J h d G h y b 2 9 t L X B l c m Z t b 2 4 v Q X V 0 b 1 J l b W 9 2 Z W R D b 2 x 1 b W 5 z M S 5 7 X F x c X E R F U 0 t U T 1 A t S l V M S U F c X E d Q V S B F b m d p b m U o c G l k X z E 2 O D U 2 X 2 x 1 a W R f M H g w M D A w M D A w M F 8 w e D A w M D B B O T k z X 3 B o e X N f M F 9 l b m d f M V 9 l b m d 0 e X B l X 0 x l Z 2 F j e U 9 2 Z X J s Y X k p X F x V d G l s a X p h d G l v b i B Q Z X J j Z W 5 0 Y W d l L D E z N 3 0 m c X V v d D s s J n F 1 b 3 Q 7 U 2 V j d G l v b j E v Y m F i e W x v b i 1 i Y X R o c m 9 v b S 1 w Z X J m b W 9 u L 0 F 1 d G 9 S Z W 1 v d m V k Q 2 9 s d W 1 u c z E u e 1 x c X F x E R V N L V E 9 Q L U p V T E l B X F x H U F U g R W 5 n a W 5 l K H B p Z F 8 x N j g 1 N l 9 s d W l k X z B 4 M D A w M D A w M D B f M H g w M D A w Q T k 5 M 1 9 w a H l z X z B f Z W 5 n X z B f Z W 5 n d H l w Z V 8 z R C l c X F V 0 a W x p e m F 0 a W 9 u I F B l c m N l b n R h Z 2 U s M T M 4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O T Q 4 X 2 x 1 a W R f M H g w M D A w M D A w M F 8 w e D A w M D B D R D g 3 X 3 B o e X N f M F 9 l b m d f N F 9 l b m d 0 e X B l X z N E K V x c V X R p b G l 6 Y X R p b 2 4 g U G V y Y 2 V u d G F n Z S w x M z l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5 N D h f b H V p Z F 8 w e D A w M D A w M D A w X z B 4 M D A w M E N E O D d f c G h 5 c 1 8 w X 2 V u Z 1 8 z X 2 V u Z 3 R 5 c G V f M 0 Q p X F x V d G l s a X p h d G l v b i B Q Z X J j Z W 5 0 Y W d l L D E 0 M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k 0 O F 9 s d W l k X z B 4 M D A w M D A w M D B f M H g w M D A w Q 0 Q 4 N 1 9 w a H l z X z B f Z W 5 n X z J f Z W 5 n d H l w Z V 8 z R C l c X F V 0 a W x p e m F 0 a W 9 u I F B l c m N l b n R h Z 2 U s M T Q x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O T Q 4 X 2 x 1 a W R f M H g w M D A w M D A w M F 8 w e D A w M D B D R D g 3 X 3 B o e X N f M F 9 l b m d f M V 9 l b m d 0 e X B l X z N E K V x c V X R p b G l 6 Y X R p b 2 4 g U G V y Y 2 V u d G F n Z S w x N D J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5 N D h f b H V p Z F 8 w e D A w M D A w M D A w X z B 4 M D A w M E N E O D d f c G h 5 c 1 8 w X 2 V u Z 1 8 w X 2 V u Z 3 R 5 c G V f M 0 Q p X F x V d G l s a X p h d G l v b i B Q Z X J j Z W 5 0 Y W d l L D E 0 M 3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k 0 O F 9 s d W l k X z B 4 M D A w M D A w M D B f M H g w M D A w Q T k 5 M 1 9 w a H l z X z B f Z W 5 n X z h f Z W 5 n d H l w Z V 9 W U i l c X F V 0 a W x p e m F 0 a W 9 u I F B l c m N l b n R h Z 2 U s M T Q 0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O T Q 4 X 2 x 1 a W R f M H g w M D A w M D A w M F 8 w e D A w M D B B O T k z X 3 B o e X N f M F 9 l b m d f N 1 9 l b m d 0 e X B l X 1 Z p Z G V v R W 5 j b 2 R l K V x c V X R p b G l 6 Y X R p b 2 4 g U G V y Y 2 V u d G F n Z S w x N D V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5 N D h f b H V p Z F 8 w e D A w M D A w M D A w X z B 4 M D A w M E E 5 O T N f c G h 5 c 1 8 w X 2 V u Z 1 8 2 X 2 V u Z 3 R 5 c G V f U 2 V j d X J p d H k p X F x V d G l s a X p h d G l v b i B Q Z X J j Z W 5 0 Y W d l L D E 0 N n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k 0 O F 9 s d W l k X z B 4 M D A w M D A w M D B f M H g w M D A w Q T k 5 M 1 9 w a H l z X z B f Z W 5 n X z V f Z W 5 n d H l w Z V 9 D b 3 B 5 K V x c V X R p b G l 6 Y X R p b 2 4 g U G V y Y 2 V u d G F n Z S w x N D d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5 N D h f b H V p Z F 8 w e D A w M D A w M D A w X z B 4 M D A w M E E 5 O T N f c G h 5 c 1 8 w X 2 V u Z 1 8 0 X 2 V u Z 3 R 5 c G V f Q 2 9 w e S l c X F V 0 a W x p e m F 0 a W 9 u I F B l c m N l b n R h Z 2 U s M T Q 4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O T Q 4 X 2 x 1 a W R f M H g w M D A w M D A w M F 8 w e D A w M D B B O T k z X 3 B o e X N f M F 9 l b m d f M 1 9 l b m d 0 e X B l X 0 N v c H k p X F x V d G l s a X p h d G l v b i B Q Z X J j Z W 5 0 Y W d l L D E 0 O X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k 0 O F 9 s d W l k X z B 4 M D A w M D A w M D B f M H g w M D A w Q T k 5 M 1 9 w a H l z X z B f Z W 5 n X z J f Z W 5 n d H l w Z V 9 W a W R l b 0 R l Y 2 9 k Z S l c X F V 0 a W x p e m F 0 a W 9 u I F B l c m N l b n R h Z 2 U s M T U w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O T Q 4 X 2 x 1 a W R f M H g w M D A w M D A w M F 8 w e D A w M D B B O T k z X 3 B o e X N f M F 9 l b m d f M V 9 l b m d 0 e X B l X 0 x l Z 2 F j e U 9 2 Z X J s Y X k p X F x V d G l s a X p h d G l v b i B Q Z X J j Z W 5 0 Y W d l L D E 1 M X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k 0 O F 9 s d W l k X z B 4 M D A w M D A w M D B f M H g w M D A w Q T k 5 M 1 9 w a H l z X z B f Z W 5 n X z B f Z W 5 n d H l w Z V 8 z R C l c X F V 0 a W x p e m F 0 a W 9 u I F B l c m N l b n R h Z 2 U s M T U y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O D U 2 X 2 x 1 a W R f M H g w M D A w M D A w M F 8 w e D A w M D B B O T k z X 3 B o e X N f M F 9 l b m d f O F 9 l b m d 0 e X B l X 1 Z S K V x c V X R p b G l 6 Y X R p b 2 4 g U G V y Y 2 V u d G F n Z S w x N T N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4 N T Z f b H V p Z F 8 w e D A w M D A w M D A w X z B 4 M D A w M E E 5 O T N f c G h 5 c 1 8 w X 2 V u Z 1 8 3 X 2 V u Z 3 R 5 c G V f V m l k Z W 9 F b m N v Z G U p X F x V d G l s a X p h d G l v b i B Q Z X J j Z W 5 0 Y W d l L D E 1 N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g 1 N l 9 s d W l k X z B 4 M D A w M D A w M D B f M H g w M D A w Q T k 5 M 1 9 w a H l z X z B f Z W 5 n X z Z f Z W 5 n d H l w Z V 9 T Z W N 1 c m l 0 e S l c X F V 0 a W x p e m F 0 a W 9 u I F B l c m N l b n R h Z 2 U s M T U 1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O D U 2 X 2 x 1 a W R f M H g w M D A w M D A w M F 8 w e D A w M D B B O T k z X 3 B o e X N f M F 9 l b m d f N V 9 l b m d 0 e X B l X 0 N v c H k p X F x V d G l s a X p h d G l v b i B Q Z X J j Z W 5 0 Y W d l L D E 1 N n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g 1 N l 9 s d W l k X z B 4 M D A w M D A w M D B f M H g w M D A w Q T k 5 M 1 9 w a H l z X z B f Z W 5 n X z R f Z W 5 n d H l w Z V 9 D b 3 B 5 K V x c V X R p b G l 6 Y X R p b 2 4 g U G V y Y 2 V u d G F n Z S w x N T d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4 N T Z f b H V p Z F 8 w e D A w M D A w M D A w X z B 4 M D A w M E E 5 O T N f c G h 5 c 1 8 w X 2 V u Z 1 8 z X 2 V u Z 3 R 5 c G V f Q 2 9 w e S l c X F V 0 a W x p e m F 0 a W 9 u I F B l c m N l b n R h Z 2 U s M T U 4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O D U 2 X 2 x 1 a W R f M H g w M D A w M D A w M F 8 w e D A w M D B B O T k z X 3 B o e X N f M F 9 l b m d f M l 9 l b m d 0 e X B l X 1 Z p Z G V v R G V j b 2 R l K V x c V X R p b G l 6 Y X R p b 2 4 g U G V y Y 2 V u d G F n Z S w x N T l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4 N T Z f b H V p Z F 8 w e D A w M D A w M D A w X z B 4 M D A w M E E 5 O T N f c G h 5 c 1 8 w X 2 V u Z 1 8 x X 2 V u Z 3 R 5 c G V f T G V n Y W N 5 T 3 Z l c m x h e S l c X F V 0 a W x p e m F 0 a W 9 u I F B l c m N l b n R h Z 2 U s M T Y w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O D U 2 X 2 x 1 a W R f M H g w M D A w M D A w M F 8 w e D A w M D B B O T k z X 3 B o e X N f M F 9 l b m d f M F 9 l b m d 0 e X B l X z N E K V x c V X R p b G l 6 Y X R p b 2 4 g U G V y Y 2 V u d G F n Z S w x N j F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2 M j B f b H V p Z F 8 w e D A w M D A w M D A w X z B 4 M D A w M E N E O D d f c G h 5 c 1 8 w X 2 V u Z 1 8 0 X 2 V u Z 3 R 5 c G V f M 0 Q p X F x V d G l s a X p h d G l v b i B Q Z X J j Z W 5 0 Y W d l L D E 2 M n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Y y M F 9 s d W l k X z B 4 M D A w M D A w M D B f M H g w M D A w Q 0 Q 4 N 1 9 w a H l z X z B f Z W 5 n X z N f Z W 5 n d H l w Z V 8 z R C l c X F V 0 a W x p e m F 0 a W 9 u I F B l c m N l b n R h Z 2 U s M T Y z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N j I w X 2 x 1 a W R f M H g w M D A w M D A w M F 8 w e D A w M D B D R D g 3 X 3 B o e X N f M F 9 l b m d f M l 9 l b m d 0 e X B l X z N E K V x c V X R p b G l 6 Y X R p b 2 4 g U G V y Y 2 V u d G F n Z S w x N j R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2 M j B f b H V p Z F 8 w e D A w M D A w M D A w X z B 4 M D A w M E N E O D d f c G h 5 c 1 8 w X 2 V u Z 1 8 x X 2 V u Z 3 R 5 c G V f M 0 Q p X F x V d G l s a X p h d G l v b i B Q Z X J j Z W 5 0 Y W d l L D E 2 N X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Y y M F 9 s d W l k X z B 4 M D A w M D A w M D B f M H g w M D A w Q 0 Q 4 N 1 9 w a H l z X z B f Z W 5 n X z B f Z W 5 n d H l w Z V 8 z R C l c X F V 0 a W x p e m F 0 a W 9 u I F B l c m N l b n R h Z 2 U s M T Y 2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N j I w X 2 x 1 a W R f M H g w M D A w M D A w M F 8 w e D A w M D B B O T k z X 3 B o e X N f M F 9 l b m d f O F 9 l b m d 0 e X B l X 1 Z S K V x c V X R p b G l 6 Y X R p b 2 4 g U G V y Y 2 V u d G F n Z S w x N j d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2 M j B f b H V p Z F 8 w e D A w M D A w M D A w X z B 4 M D A w M E E 5 O T N f c G h 5 c 1 8 w X 2 V u Z 1 8 3 X 2 V u Z 3 R 5 c G V f V m l k Z W 9 F b m N v Z G U p X F x V d G l s a X p h d G l v b i B Q Z X J j Z W 5 0 Y W d l L D E 2 O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Y y M F 9 s d W l k X z B 4 M D A w M D A w M D B f M H g w M D A w Q T k 5 M 1 9 w a H l z X z B f Z W 5 n X z Z f Z W 5 n d H l w Z V 9 T Z W N 1 c m l 0 e S l c X F V 0 a W x p e m F 0 a W 9 u I F B l c m N l b n R h Z 2 U s M T Y 5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N j I w X 2 x 1 a W R f M H g w M D A w M D A w M F 8 w e D A w M D B B O T k z X 3 B o e X N f M F 9 l b m d f N V 9 l b m d 0 e X B l X 0 N v c H k p X F x V d G l s a X p h d G l v b i B Q Z X J j Z W 5 0 Y W d l L D E 3 M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Y y M F 9 s d W l k X z B 4 M D A w M D A w M D B f M H g w M D A w Q T k 5 M 1 9 w a H l z X z B f Z W 5 n X z R f Z W 5 n d H l w Z V 9 D b 3 B 5 K V x c V X R p b G l 6 Y X R p b 2 4 g U G V y Y 2 V u d G F n Z S w x N z F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2 M j B f b H V p Z F 8 w e D A w M D A w M D A w X z B 4 M D A w M E E 5 O T N f c G h 5 c 1 8 w X 2 V u Z 1 8 z X 2 V u Z 3 R 5 c G V f Q 2 9 w e S l c X F V 0 a W x p e m F 0 a W 9 u I F B l c m N l b n R h Z 2 U s M T c y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N j I w X 2 x 1 a W R f M H g w M D A w M D A w M F 8 w e D A w M D B B O T k z X 3 B o e X N f M F 9 l b m d f M l 9 l b m d 0 e X B l X 1 Z p Z G V v R G V j b 2 R l K V x c V X R p b G l 6 Y X R p b 2 4 g U G V y Y 2 V u d G F n Z S w x N z N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2 M j B f b H V p Z F 8 w e D A w M D A w M D A w X z B 4 M D A w M E E 5 O T N f c G h 5 c 1 8 w X 2 V u Z 1 8 x X 2 V u Z 3 R 5 c G V f T G V n Y W N 5 T 3 Z l c m x h e S l c X F V 0 a W x p e m F 0 a W 9 u I F B l c m N l b n R h Z 2 U s M T c 0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N j I w X 2 x 1 a W R f M H g w M D A w M D A w M F 8 w e D A w M D B B O T k z X 3 B o e X N f M F 9 l b m d f M F 9 l b m d 0 e X B l X z N E K V x c V X R p b G l 6 Y X R p b 2 4 g U G V y Y 2 V u d G F n Z S w x N z V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y N D R f b H V p Z F 8 w e D A w M D A w M D A w X z B 4 M D A w M E N E O D d f c G h 5 c 1 8 w X 2 V u Z 1 8 0 X 2 V u Z 3 R 5 c G V f M 0 Q p X F x V d G l s a X p h d G l v b i B Q Z X J j Z W 5 0 Y W d l L D E 3 N n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I 0 N F 9 s d W l k X z B 4 M D A w M D A w M D B f M H g w M D A w Q 0 Q 4 N 1 9 w a H l z X z B f Z W 5 n X z N f Z W 5 n d H l w Z V 8 z R C l c X F V 0 a W x p e m F 0 a W 9 u I F B l c m N l b n R h Z 2 U s M T c 3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M j Q 0 X 2 x 1 a W R f M H g w M D A w M D A w M F 8 w e D A w M D B D R D g 3 X 3 B o e X N f M F 9 l b m d f M l 9 l b m d 0 e X B l X z N E K V x c V X R p b G l 6 Y X R p b 2 4 g U G V y Y 2 V u d G F n Z S w x N z h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y N D R f b H V p Z F 8 w e D A w M D A w M D A w X z B 4 M D A w M E N E O D d f c G h 5 c 1 8 w X 2 V u Z 1 8 x X 2 V u Z 3 R 5 c G V f M 0 Q p X F x V d G l s a X p h d G l v b i B Q Z X J j Z W 5 0 Y W d l L D E 3 O X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I 0 N F 9 s d W l k X z B 4 M D A w M D A w M D B f M H g w M D A w Q 0 Q 4 N 1 9 w a H l z X z B f Z W 5 n X z B f Z W 5 n d H l w Z V 8 z R C l c X F V 0 a W x p e m F 0 a W 9 u I F B l c m N l b n R h Z 2 U s M T g w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M j Q 0 X 2 x 1 a W R f M H g w M D A w M D A w M F 8 w e D A w M D B B O T k z X 3 B o e X N f M F 9 l b m d f O F 9 l b m d 0 e X B l X 1 Z S K V x c V X R p b G l 6 Y X R p b 2 4 g U G V y Y 2 V u d G F n Z S w x O D F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y N D R f b H V p Z F 8 w e D A w M D A w M D A w X z B 4 M D A w M E E 5 O T N f c G h 5 c 1 8 w X 2 V u Z 1 8 3 X 2 V u Z 3 R 5 c G V f V m l k Z W 9 F b m N v Z G U p X F x V d G l s a X p h d G l v b i B Q Z X J j Z W 5 0 Y W d l L D E 4 M n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I 0 N F 9 s d W l k X z B 4 M D A w M D A w M D B f M H g w M D A w Q T k 5 M 1 9 w a H l z X z B f Z W 5 n X z Z f Z W 5 n d H l w Z V 9 T Z W N 1 c m l 0 e S l c X F V 0 a W x p e m F 0 a W 9 u I F B l c m N l b n R h Z 2 U s M T g z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M j Q 0 X 2 x 1 a W R f M H g w M D A w M D A w M F 8 w e D A w M D B B O T k z X 3 B o e X N f M F 9 l b m d f N V 9 l b m d 0 e X B l X 0 N v c H k p X F x V d G l s a X p h d G l v b i B Q Z X J j Z W 5 0 Y W d l L D E 4 N H 0 m c X V v d D s s J n F 1 b 3 Q 7 U 2 V j d G l v b j E v Y m F i e W x v b i 1 i Y X R o c m 9 v b S 1 w Z X J m b W 9 u L 0 F 1 d G 9 S Z W 1 v d m V k Q 2 9 s d W 1 u c z E u e 1 x c X F x E R V N L V E 9 Q L U p V T E l B X F x H U F U g R W 5 n a W 5 l K H B p Z F 8 x N D I 0 N F 9 s d W l k X z B 4 M D A w M D A w M D B f M H g w M D A w Q T k 5 M 1 9 w a H l z X z B f Z W 5 n X z R f Z W 5 n d H l w Z V 9 D b 3 B 5 K V x c V X R p b G l 6 Y X R p b 2 4 g U G V y Y 2 V u d G F n Z S w x O D V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y N D R f b H V p Z F 8 w e D A w M D A w M D A w X z B 4 M D A w M E E 5 O T N f c G h 5 c 1 8 w X 2 V u Z 1 8 z X 2 V u Z 3 R 5 c G V f Q 2 9 w e S l c X F V 0 a W x p e m F 0 a W 9 u I F B l c m N l b n R h Z 2 U s M T g 2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M j Q 0 X 2 x 1 a W R f M H g w M D A w M D A w M F 8 w e D A w M D B B O T k z X 3 B o e X N f M F 9 l b m d f M l 9 l b m d 0 e X B l X 1 Z p Z G V v R G V j b 2 R l K V x c V X R p b G l 6 Y X R p b 2 4 g U G V y Y 2 V u d G F n Z S w x O D d 9 J n F 1 b 3 Q 7 L C Z x d W 9 0 O 1 N l Y 3 R p b 2 4 x L 2 J h Y n l s b 2 4 t Y m F 0 a H J v b 2 0 t c G V y Z m 1 v b i 9 B d X R v U m V t b 3 Z l Z E N v b H V t b n M x L n t c X F x c R E V T S 1 R P U C 1 K V U x J Q V x c R 1 B V I E V u Z 2 l u Z S h w a W R f M T Q y N D R f b H V p Z F 8 w e D A w M D A w M D A w X z B 4 M D A w M E E 5 O T N f c G h 5 c 1 8 w X 2 V u Z 1 8 x X 2 V u Z 3 R 5 c G V f T G V n Y W N 5 T 3 Z l c m x h e S l c X F V 0 a W x p e m F 0 a W 9 u I F B l c m N l b n R h Z 2 U s M T g 4 f S Z x d W 9 0 O y w m c X V v d D t T Z W N 0 a W 9 u M S 9 i Y W J 5 b G 9 u L W J h d G h y b 2 9 t L X B l c m Z t b 2 4 v Q X V 0 b 1 J l b W 9 2 Z W R D b 2 x 1 b W 5 z M S 5 7 X F x c X E R F U 0 t U T 1 A t S l V M S U F c X E d Q V S B F b m d p b m U o c G l k X z E 0 M j Q 0 X 2 x 1 a W R f M H g w M D A w M D A w M F 8 w e D A w M D B B O T k z X 3 B o e X N f M F 9 l b m d f M F 9 l b m d 0 e X B l X z N E K V x c V X R p b G l 6 Y X R p b 2 4 g U G V y Y 2 V u d G F n Z S w x O D l 9 J n F 1 b 3 Q 7 L C Z x d W 9 0 O 1 N l Y 3 R p b 2 4 x L 2 J h Y n l s b 2 4 t Y m F 0 a H J v b 2 0 t c G V y Z m 1 v b i 9 B d X R v U m V t b 3 Z l Z E N v b H V t b n M x L n t c X F x c R E V T S 1 R P U C 1 K V U x J Q V x c R 1 B V I E V u Z 2 l u Z S h w a W R f M T M 3 N D h f b H V p Z F 8 w e D A w M D A w M D A w X z B 4 M D A w M E E 5 O T N f c G h 5 c 1 8 w X 2 V u Z 1 8 4 X 2 V u Z 3 R 5 c G V f V l I p X F x V d G l s a X p h d G l v b i B Q Z X J j Z W 5 0 Y W d l L D E 5 M H 0 m c X V v d D s s J n F 1 b 3 Q 7 U 2 V j d G l v b j E v Y m F i e W x v b i 1 i Y X R o c m 9 v b S 1 w Z X J m b W 9 u L 0 F 1 d G 9 S Z W 1 v d m V k Q 2 9 s d W 1 u c z E u e 1 x c X F x E R V N L V E 9 Q L U p V T E l B X F x H U F U g R W 5 n a W 5 l K H B p Z F 8 x M z c 0 O F 9 s d W l k X z B 4 M D A w M D A w M D B f M H g w M D A w Q T k 5 M 1 9 w a H l z X z B f Z W 5 n X z d f Z W 5 n d H l w Z V 9 W a W R l b 0 V u Y 2 9 k Z S l c X F V 0 a W x p e m F 0 a W 9 u I F B l c m N l b n R h Z 2 U s M T k x f S Z x d W 9 0 O y w m c X V v d D t T Z W N 0 a W 9 u M S 9 i Y W J 5 b G 9 u L W J h d G h y b 2 9 t L X B l c m Z t b 2 4 v Q X V 0 b 1 J l b W 9 2 Z W R D b 2 x 1 b W 5 z M S 5 7 X F x c X E R F U 0 t U T 1 A t S l V M S U F c X E d Q V S B F b m d p b m U o c G l k X z E z N z Q 4 X 2 x 1 a W R f M H g w M D A w M D A w M F 8 w e D A w M D B B O T k z X 3 B o e X N f M F 9 l b m d f N l 9 l b m d 0 e X B l X 1 N l Y 3 V y a X R 5 K V x c V X R p b G l 6 Y X R p b 2 4 g U G V y Y 2 V u d G F n Z S w x O T J 9 J n F 1 b 3 Q 7 L C Z x d W 9 0 O 1 N l Y 3 R p b 2 4 x L 2 J h Y n l s b 2 4 t Y m F 0 a H J v b 2 0 t c G V y Z m 1 v b i 9 B d X R v U m V t b 3 Z l Z E N v b H V t b n M x L n t c X F x c R E V T S 1 R P U C 1 K V U x J Q V x c R 1 B V I E V u Z 2 l u Z S h w a W R f M T M 3 N D h f b H V p Z F 8 w e D A w M D A w M D A w X z B 4 M D A w M E E 5 O T N f c G h 5 c 1 8 w X 2 V u Z 1 8 1 X 2 V u Z 3 R 5 c G V f Q 2 9 w e S l c X F V 0 a W x p e m F 0 a W 9 u I F B l c m N l b n R h Z 2 U s M T k z f S Z x d W 9 0 O y w m c X V v d D t T Z W N 0 a W 9 u M S 9 i Y W J 5 b G 9 u L W J h d G h y b 2 9 t L X B l c m Z t b 2 4 v Q X V 0 b 1 J l b W 9 2 Z W R D b 2 x 1 b W 5 z M S 5 7 X F x c X E R F U 0 t U T 1 A t S l V M S U F c X E d Q V S B F b m d p b m U o c G l k X z E z N z Q 4 X 2 x 1 a W R f M H g w M D A w M D A w M F 8 w e D A w M D B B O T k z X 3 B o e X N f M F 9 l b m d f N F 9 l b m d 0 e X B l X 0 N v c H k p X F x V d G l s a X p h d G l v b i B Q Z X J j Z W 5 0 Y W d l L D E 5 N H 0 m c X V v d D s s J n F 1 b 3 Q 7 U 2 V j d G l v b j E v Y m F i e W x v b i 1 i Y X R o c m 9 v b S 1 w Z X J m b W 9 u L 0 F 1 d G 9 S Z W 1 v d m V k Q 2 9 s d W 1 u c z E u e 1 x c X F x E R V N L V E 9 Q L U p V T E l B X F x H U F U g R W 5 n a W 5 l K H B p Z F 8 x M z c 0 O F 9 s d W l k X z B 4 M D A w M D A w M D B f M H g w M D A w Q T k 5 M 1 9 w a H l z X z B f Z W 5 n X z N f Z W 5 n d H l w Z V 9 D b 3 B 5 K V x c V X R p b G l 6 Y X R p b 2 4 g U G V y Y 2 V u d G F n Z S w x O T V 9 J n F 1 b 3 Q 7 L C Z x d W 9 0 O 1 N l Y 3 R p b 2 4 x L 2 J h Y n l s b 2 4 t Y m F 0 a H J v b 2 0 t c G V y Z m 1 v b i 9 B d X R v U m V t b 3 Z l Z E N v b H V t b n M x L n t c X F x c R E V T S 1 R P U C 1 K V U x J Q V x c R 1 B V I E V u Z 2 l u Z S h w a W R f M T M 3 N D h f b H V p Z F 8 w e D A w M D A w M D A w X z B 4 M D A w M E E 5 O T N f c G h 5 c 1 8 w X 2 V u Z 1 8 y X 2 V u Z 3 R 5 c G V f V m l k Z W 9 E Z W N v Z G U p X F x V d G l s a X p h d G l v b i B Q Z X J j Z W 5 0 Y W d l L D E 5 N n 0 m c X V v d D s s J n F 1 b 3 Q 7 U 2 V j d G l v b j E v Y m F i e W x v b i 1 i Y X R o c m 9 v b S 1 w Z X J m b W 9 u L 0 F 1 d G 9 S Z W 1 v d m V k Q 2 9 s d W 1 u c z E u e 1 x c X F x E R V N L V E 9 Q L U p V T E l B X F x H U F U g R W 5 n a W 5 l K H B p Z F 8 x M z c 0 O F 9 s d W l k X z B 4 M D A w M D A w M D B f M H g w M D A w Q T k 5 M 1 9 w a H l z X z B f Z W 5 n X z F f Z W 5 n d H l w Z V 9 M Z W d h Y 3 l P d m V y b G F 5 K V x c V X R p b G l 6 Y X R p b 2 4 g U G V y Y 2 V u d G F n Z S w x O T d 9 J n F 1 b 3 Q 7 L C Z x d W 9 0 O 1 N l Y 3 R p b 2 4 x L 2 J h Y n l s b 2 4 t Y m F 0 a H J v b 2 0 t c G V y Z m 1 v b i 9 B d X R v U m V t b 3 Z l Z E N v b H V t b n M x L n t c X F x c R E V T S 1 R P U C 1 K V U x J Q V x c R 1 B V I E V u Z 2 l u Z S h w a W R f M T M 3 N D h f b H V p Z F 8 w e D A w M D A w M D A w X z B 4 M D A w M E E 5 O T N f c G h 5 c 1 8 w X 2 V u Z 1 8 w X 2 V u Z 3 R 5 c G V f M 0 Q p X F x V d G l s a X p h d G l v b i B Q Z X J j Z W 5 0 Y W d l L D E 5 O H 0 m c X V v d D s s J n F 1 b 3 Q 7 U 2 V j d G l v b j E v Y m F i e W x v b i 1 i Y X R o c m 9 v b S 1 w Z X J m b W 9 u L 0 F 1 d G 9 S Z W 1 v d m V k Q 2 9 s d W 1 u c z E u e 1 x c X F x E R V N L V E 9 Q L U p V T E l B X F x H U F U g R W 5 n a W 5 l K H B p Z F 8 x M j E y N F 9 s d W l k X z B 4 M D A w M D A w M D B f M H g w M D A w Q T k 5 M 1 9 w a H l z X z B f Z W 5 n X z h f Z W 5 n d H l w Z V 9 W U i l c X F V 0 a W x p e m F 0 a W 9 u I F B l c m N l b n R h Z 2 U s M T k 5 f S Z x d W 9 0 O y w m c X V v d D t T Z W N 0 a W 9 u M S 9 i Y W J 5 b G 9 u L W J h d G h y b 2 9 t L X B l c m Z t b 2 4 v Q X V 0 b 1 J l b W 9 2 Z W R D b 2 x 1 b W 5 z M S 5 7 X F x c X E R F U 0 t U T 1 A t S l V M S U F c X E d Q V S B F b m d p b m U o c G l k X z E y M T I 0 X 2 x 1 a W R f M H g w M D A w M D A w M F 8 w e D A w M D B B O T k z X 3 B o e X N f M F 9 l b m d f N 1 9 l b m d 0 e X B l X 1 Z p Z G V v R W 5 j b 2 R l K V x c V X R p b G l 6 Y X R p b 2 4 g U G V y Y 2 V u d G F n Z S w y M D B 9 J n F 1 b 3 Q 7 L C Z x d W 9 0 O 1 N l Y 3 R p b 2 4 x L 2 J h Y n l s b 2 4 t Y m F 0 a H J v b 2 0 t c G V y Z m 1 v b i 9 B d X R v U m V t b 3 Z l Z E N v b H V t b n M x L n t c X F x c R E V T S 1 R P U C 1 K V U x J Q V x c R 1 B V I E V u Z 2 l u Z S h w a W R f M T I x M j R f b H V p Z F 8 w e D A w M D A w M D A w X z B 4 M D A w M E E 5 O T N f c G h 5 c 1 8 w X 2 V u Z 1 8 2 X 2 V u Z 3 R 5 c G V f U 2 V j d X J p d H k p X F x V d G l s a X p h d G l v b i B Q Z X J j Z W 5 0 Y W d l L D I w M X 0 m c X V v d D s s J n F 1 b 3 Q 7 U 2 V j d G l v b j E v Y m F i e W x v b i 1 i Y X R o c m 9 v b S 1 w Z X J m b W 9 u L 0 F 1 d G 9 S Z W 1 v d m V k Q 2 9 s d W 1 u c z E u e 1 x c X F x E R V N L V E 9 Q L U p V T E l B X F x H U F U g R W 5 n a W 5 l K H B p Z F 8 x M j E y N F 9 s d W l k X z B 4 M D A w M D A w M D B f M H g w M D A w Q T k 5 M 1 9 w a H l z X z B f Z W 5 n X z V f Z W 5 n d H l w Z V 9 D b 3 B 5 K V x c V X R p b G l 6 Y X R p b 2 4 g U G V y Y 2 V u d G F n Z S w y M D J 9 J n F 1 b 3 Q 7 L C Z x d W 9 0 O 1 N l Y 3 R p b 2 4 x L 2 J h Y n l s b 2 4 t Y m F 0 a H J v b 2 0 t c G V y Z m 1 v b i 9 B d X R v U m V t b 3 Z l Z E N v b H V t b n M x L n t c X F x c R E V T S 1 R P U C 1 K V U x J Q V x c R 1 B V I E V u Z 2 l u Z S h w a W R f M T I x M j R f b H V p Z F 8 w e D A w M D A w M D A w X z B 4 M D A w M E E 5 O T N f c G h 5 c 1 8 w X 2 V u Z 1 8 0 X 2 V u Z 3 R 5 c G V f Q 2 9 w e S l c X F V 0 a W x p e m F 0 a W 9 u I F B l c m N l b n R h Z 2 U s M j A z f S Z x d W 9 0 O y w m c X V v d D t T Z W N 0 a W 9 u M S 9 i Y W J 5 b G 9 u L W J h d G h y b 2 9 t L X B l c m Z t b 2 4 v Q X V 0 b 1 J l b W 9 2 Z W R D b 2 x 1 b W 5 z M S 5 7 X F x c X E R F U 0 t U T 1 A t S l V M S U F c X E d Q V S B F b m d p b m U o c G l k X z E y M T I 0 X 2 x 1 a W R f M H g w M D A w M D A w M F 8 w e D A w M D B B O T k z X 3 B o e X N f M F 9 l b m d f M 1 9 l b m d 0 e X B l X 0 N v c H k p X F x V d G l s a X p h d G l v b i B Q Z X J j Z W 5 0 Y W d l L D I w N H 0 m c X V v d D s s J n F 1 b 3 Q 7 U 2 V j d G l v b j E v Y m F i e W x v b i 1 i Y X R o c m 9 v b S 1 w Z X J m b W 9 u L 0 F 1 d G 9 S Z W 1 v d m V k Q 2 9 s d W 1 u c z E u e 1 x c X F x E R V N L V E 9 Q L U p V T E l B X F x H U F U g R W 5 n a W 5 l K H B p Z F 8 x M j E y N F 9 s d W l k X z B 4 M D A w M D A w M D B f M H g w M D A w Q T k 5 M 1 9 w a H l z X z B f Z W 5 n X z J f Z W 5 n d H l w Z V 9 W a W R l b 0 R l Y 2 9 k Z S l c X F V 0 a W x p e m F 0 a W 9 u I F B l c m N l b n R h Z 2 U s M j A 1 f S Z x d W 9 0 O y w m c X V v d D t T Z W N 0 a W 9 u M S 9 i Y W J 5 b G 9 u L W J h d G h y b 2 9 t L X B l c m Z t b 2 4 v Q X V 0 b 1 J l b W 9 2 Z W R D b 2 x 1 b W 5 z M S 5 7 X F x c X E R F U 0 t U T 1 A t S l V M S U F c X E d Q V S B F b m d p b m U o c G l k X z E y M T I 0 X 2 x 1 a W R f M H g w M D A w M D A w M F 8 w e D A w M D B B O T k z X 3 B o e X N f M F 9 l b m d f M V 9 l b m d 0 e X B l X 0 x l Z 2 F j e U 9 2 Z X J s Y X k p X F x V d G l s a X p h d G l v b i B Q Z X J j Z W 5 0 Y W d l L D I w N n 0 m c X V v d D s s J n F 1 b 3 Q 7 U 2 V j d G l v b j E v Y m F i e W x v b i 1 i Y X R o c m 9 v b S 1 w Z X J m b W 9 u L 0 F 1 d G 9 S Z W 1 v d m V k Q 2 9 s d W 1 u c z E u e 1 x c X F x E R V N L V E 9 Q L U p V T E l B X F x H U F U g R W 5 n a W 5 l K H B p Z F 8 x M j E y N F 9 s d W l k X z B 4 M D A w M D A w M D B f M H g w M D A w Q T k 5 M 1 9 w a H l z X z B f Z W 5 n X z B f Z W 5 n d H l w Z V 8 z R C l c X F V 0 a W x p e m F 0 a W 9 u I F B l c m N l b n R h Z 2 U s M j A 3 f S Z x d W 9 0 O y w m c X V v d D t T Z W N 0 a W 9 u M S 9 i Y W J 5 b G 9 u L W J h d G h y b 2 9 t L X B l c m Z t b 2 4 v Q X V 0 b 1 J l b W 9 2 Z W R D b 2 x 1 b W 5 z M S 5 7 X F x c X E R F U 0 t U T 1 A t S l V M S U F c X E d Q V S B F b m d p b m U o c G l k X z E x M D Y 0 X 2 x 1 a W R f M H g w M D A w M D A w M F 8 w e D A w M D B B O T k z X 3 B o e X N f M F 9 l b m d f O F 9 l b m d 0 e X B l X 1 Z S K V x c V X R p b G l 6 Y X R p b 2 4 g U G V y Y 2 V u d G F n Z S w y M D h 9 J n F 1 b 3 Q 7 L C Z x d W 9 0 O 1 N l Y 3 R p b 2 4 x L 2 J h Y n l s b 2 4 t Y m F 0 a H J v b 2 0 t c G V y Z m 1 v b i 9 B d X R v U m V t b 3 Z l Z E N v b H V t b n M x L n t c X F x c R E V T S 1 R P U C 1 K V U x J Q V x c R 1 B V I E V u Z 2 l u Z S h w a W R f M T E w N j R f b H V p Z F 8 w e D A w M D A w M D A w X z B 4 M D A w M E E 5 O T N f c G h 5 c 1 8 w X 2 V u Z 1 8 3 X 2 V u Z 3 R 5 c G V f V m l k Z W 9 F b m N v Z G U p X F x V d G l s a X p h d G l v b i B Q Z X J j Z W 5 0 Y W d l L D I w O X 0 m c X V v d D s s J n F 1 b 3 Q 7 U 2 V j d G l v b j E v Y m F i e W x v b i 1 i Y X R o c m 9 v b S 1 w Z X J m b W 9 u L 0 F 1 d G 9 S Z W 1 v d m V k Q 2 9 s d W 1 u c z E u e 1 x c X F x E R V N L V E 9 Q L U p V T E l B X F x H U F U g R W 5 n a W 5 l K H B p Z F 8 x M T A 2 N F 9 s d W l k X z B 4 M D A w M D A w M D B f M H g w M D A w Q T k 5 M 1 9 w a H l z X z B f Z W 5 n X z Z f Z W 5 n d H l w Z V 9 T Z W N 1 c m l 0 e S l c X F V 0 a W x p e m F 0 a W 9 u I F B l c m N l b n R h Z 2 U s M j E w f S Z x d W 9 0 O y w m c X V v d D t T Z W N 0 a W 9 u M S 9 i Y W J 5 b G 9 u L W J h d G h y b 2 9 t L X B l c m Z t b 2 4 v Q X V 0 b 1 J l b W 9 2 Z W R D b 2 x 1 b W 5 z M S 5 7 X F x c X E R F U 0 t U T 1 A t S l V M S U F c X E d Q V S B F b m d p b m U o c G l k X z E x M D Y 0 X 2 x 1 a W R f M H g w M D A w M D A w M F 8 w e D A w M D B B O T k z X 3 B o e X N f M F 9 l b m d f N V 9 l b m d 0 e X B l X 0 N v c H k p X F x V d G l s a X p h d G l v b i B Q Z X J j Z W 5 0 Y W d l L D I x M X 0 m c X V v d D s s J n F 1 b 3 Q 7 U 2 V j d G l v b j E v Y m F i e W x v b i 1 i Y X R o c m 9 v b S 1 w Z X J m b W 9 u L 0 F 1 d G 9 S Z W 1 v d m V k Q 2 9 s d W 1 u c z E u e 1 x c X F x E R V N L V E 9 Q L U p V T E l B X F x H U F U g R W 5 n a W 5 l K H B p Z F 8 x M T A 2 N F 9 s d W l k X z B 4 M D A w M D A w M D B f M H g w M D A w Q T k 5 M 1 9 w a H l z X z B f Z W 5 n X z R f Z W 5 n d H l w Z V 9 D b 3 B 5 K V x c V X R p b G l 6 Y X R p b 2 4 g U G V y Y 2 V u d G F n Z S w y M T J 9 J n F 1 b 3 Q 7 L C Z x d W 9 0 O 1 N l Y 3 R p b 2 4 x L 2 J h Y n l s b 2 4 t Y m F 0 a H J v b 2 0 t c G V y Z m 1 v b i 9 B d X R v U m V t b 3 Z l Z E N v b H V t b n M x L n t c X F x c R E V T S 1 R P U C 1 K V U x J Q V x c R 1 B V I E V u Z 2 l u Z S h w a W R f M T E w N j R f b H V p Z F 8 w e D A w M D A w M D A w X z B 4 M D A w M E E 5 O T N f c G h 5 c 1 8 w X 2 V u Z 1 8 z X 2 V u Z 3 R 5 c G V f Q 2 9 w e S l c X F V 0 a W x p e m F 0 a W 9 u I F B l c m N l b n R h Z 2 U s M j E z f S Z x d W 9 0 O y w m c X V v d D t T Z W N 0 a W 9 u M S 9 i Y W J 5 b G 9 u L W J h d G h y b 2 9 t L X B l c m Z t b 2 4 v Q X V 0 b 1 J l b W 9 2 Z W R D b 2 x 1 b W 5 z M S 5 7 X F x c X E R F U 0 t U T 1 A t S l V M S U F c X E d Q V S B F b m d p b m U o c G l k X z E x M D Y 0 X 2 x 1 a W R f M H g w M D A w M D A w M F 8 w e D A w M D B B O T k z X 3 B o e X N f M F 9 l b m d f M l 9 l b m d 0 e X B l X 1 Z p Z G V v R G V j b 2 R l K V x c V X R p b G l 6 Y X R p b 2 4 g U G V y Y 2 V u d G F n Z S w y M T R 9 J n F 1 b 3 Q 7 L C Z x d W 9 0 O 1 N l Y 3 R p b 2 4 x L 2 J h Y n l s b 2 4 t Y m F 0 a H J v b 2 0 t c G V y Z m 1 v b i 9 B d X R v U m V t b 3 Z l Z E N v b H V t b n M x L n t c X F x c R E V T S 1 R P U C 1 K V U x J Q V x c R 1 B V I E V u Z 2 l u Z S h w a W R f M T E w N j R f b H V p Z F 8 w e D A w M D A w M D A w X z B 4 M D A w M E E 5 O T N f c G h 5 c 1 8 w X 2 V u Z 1 8 x X 2 V u Z 3 R 5 c G V f T G V n Y W N 5 T 3 Z l c m x h e S l c X F V 0 a W x p e m F 0 a W 9 u I F B l c m N l b n R h Z 2 U s M j E 1 f S Z x d W 9 0 O y w m c X V v d D t T Z W N 0 a W 9 u M S 9 i Y W J 5 b G 9 u L W J h d G h y b 2 9 t L X B l c m Z t b 2 4 v Q X V 0 b 1 J l b W 9 2 Z W R D b 2 x 1 b W 5 z M S 5 7 X F x c X E R F U 0 t U T 1 A t S l V M S U F c X E d Q V S B F b m d p b m U o c G l k X z E x M D Y 0 X 2 x 1 a W R f M H g w M D A w M D A w M F 8 w e D A w M D B B O T k z X 3 B o e X N f M F 9 l b m d f M F 9 l b m d 0 e X B l X z N E K V x c V X R p b G l 6 Y X R p b 2 4 g U G V y Y 2 V u d G F n Z S w y M T Z 9 J n F 1 b 3 Q 7 L C Z x d W 9 0 O 1 N l Y 3 R p b 2 4 x L 2 J h Y n l s b 2 4 t Y m F 0 a H J v b 2 0 t c G V y Z m 1 v b i 9 B d X R v U m V t b 3 Z l Z E N v b H V t b n M x L n t c X F x c R E V T S 1 R P U C 1 K V U x J Q V x c R 1 B V I E V u Z 2 l u Z S h w a W R f M T A 0 N j R f b H V p Z F 8 w e D A w M D A w M D A w X z B 4 M D A w M E E 5 O T N f c G h 5 c 1 8 w X 2 V u Z 1 8 4 X 2 V u Z 3 R 5 c G V f V l I p X F x V d G l s a X p h d G l v b i B Q Z X J j Z W 5 0 Y W d l L D I x N 3 0 m c X V v d D s s J n F 1 b 3 Q 7 U 2 V j d G l v b j E v Y m F i e W x v b i 1 i Y X R o c m 9 v b S 1 w Z X J m b W 9 u L 0 F 1 d G 9 S Z W 1 v d m V k Q 2 9 s d W 1 u c z E u e 1 x c X F x E R V N L V E 9 Q L U p V T E l B X F x H U F U g R W 5 n a W 5 l K H B p Z F 8 x M D Q 2 N F 9 s d W l k X z B 4 M D A w M D A w M D B f M H g w M D A w Q T k 5 M 1 9 w a H l z X z B f Z W 5 n X z d f Z W 5 n d H l w Z V 9 W a W R l b 0 V u Y 2 9 k Z S l c X F V 0 a W x p e m F 0 a W 9 u I F B l c m N l b n R h Z 2 U s M j E 4 f S Z x d W 9 0 O y w m c X V v d D t T Z W N 0 a W 9 u M S 9 i Y W J 5 b G 9 u L W J h d G h y b 2 9 t L X B l c m Z t b 2 4 v Q X V 0 b 1 J l b W 9 2 Z W R D b 2 x 1 b W 5 z M S 5 7 X F x c X E R F U 0 t U T 1 A t S l V M S U F c X E d Q V S B F b m d p b m U o c G l k X z E w N D Y 0 X 2 x 1 a W R f M H g w M D A w M D A w M F 8 w e D A w M D B B O T k z X 3 B o e X N f M F 9 l b m d f N l 9 l b m d 0 e X B l X 1 N l Y 3 V y a X R 5 K V x c V X R p b G l 6 Y X R p b 2 4 g U G V y Y 2 V u d G F n Z S w y M T l 9 J n F 1 b 3 Q 7 L C Z x d W 9 0 O 1 N l Y 3 R p b 2 4 x L 2 J h Y n l s b 2 4 t Y m F 0 a H J v b 2 0 t c G V y Z m 1 v b i 9 B d X R v U m V t b 3 Z l Z E N v b H V t b n M x L n t c X F x c R E V T S 1 R P U C 1 K V U x J Q V x c R 1 B V I E V u Z 2 l u Z S h w a W R f M T A 0 N j R f b H V p Z F 8 w e D A w M D A w M D A w X z B 4 M D A w M E E 5 O T N f c G h 5 c 1 8 w X 2 V u Z 1 8 1 X 2 V u Z 3 R 5 c G V f Q 2 9 w e S l c X F V 0 a W x p e m F 0 a W 9 u I F B l c m N l b n R h Z 2 U s M j I w f S Z x d W 9 0 O y w m c X V v d D t T Z W N 0 a W 9 u M S 9 i Y W J 5 b G 9 u L W J h d G h y b 2 9 t L X B l c m Z t b 2 4 v Q X V 0 b 1 J l b W 9 2 Z W R D b 2 x 1 b W 5 z M S 5 7 X F x c X E R F U 0 t U T 1 A t S l V M S U F c X E d Q V S B F b m d p b m U o c G l k X z E w N D Y 0 X 2 x 1 a W R f M H g w M D A w M D A w M F 8 w e D A w M D B B O T k z X 3 B o e X N f M F 9 l b m d f N F 9 l b m d 0 e X B l X 0 N v c H k p X F x V d G l s a X p h d G l v b i B Q Z X J j Z W 5 0 Y W d l L D I y M X 0 m c X V v d D s s J n F 1 b 3 Q 7 U 2 V j d G l v b j E v Y m F i e W x v b i 1 i Y X R o c m 9 v b S 1 w Z X J m b W 9 u L 0 F 1 d G 9 S Z W 1 v d m V k Q 2 9 s d W 1 u c z E u e 1 x c X F x E R V N L V E 9 Q L U p V T E l B X F x H U F U g R W 5 n a W 5 l K H B p Z F 8 x M D Q 2 N F 9 s d W l k X z B 4 M D A w M D A w M D B f M H g w M D A w Q T k 5 M 1 9 w a H l z X z B f Z W 5 n X z N f Z W 5 n d H l w Z V 9 D b 3 B 5 K V x c V X R p b G l 6 Y X R p b 2 4 g U G V y Y 2 V u d G F n Z S w y M j J 9 J n F 1 b 3 Q 7 L C Z x d W 9 0 O 1 N l Y 3 R p b 2 4 x L 2 J h Y n l s b 2 4 t Y m F 0 a H J v b 2 0 t c G V y Z m 1 v b i 9 B d X R v U m V t b 3 Z l Z E N v b H V t b n M x L n t c X F x c R E V T S 1 R P U C 1 K V U x J Q V x c R 1 B V I E V u Z 2 l u Z S h w a W R f M T A 0 N j R f b H V p Z F 8 w e D A w M D A w M D A w X z B 4 M D A w M E E 5 O T N f c G h 5 c 1 8 w X 2 V u Z 1 8 y X 2 V u Z 3 R 5 c G V f V m l k Z W 9 E Z W N v Z G U p X F x V d G l s a X p h d G l v b i B Q Z X J j Z W 5 0 Y W d l L D I y M 3 0 m c X V v d D s s J n F 1 b 3 Q 7 U 2 V j d G l v b j E v Y m F i e W x v b i 1 i Y X R o c m 9 v b S 1 w Z X J m b W 9 u L 0 F 1 d G 9 S Z W 1 v d m V k Q 2 9 s d W 1 u c z E u e 1 x c X F x E R V N L V E 9 Q L U p V T E l B X F x H U F U g R W 5 n a W 5 l K H B p Z F 8 x M D Q 2 N F 9 s d W l k X z B 4 M D A w M D A w M D B f M H g w M D A w Q T k 5 M 1 9 w a H l z X z B f Z W 5 n X z F f Z W 5 n d H l w Z V 9 M Z W d h Y 3 l P d m V y b G F 5 K V x c V X R p b G l 6 Y X R p b 2 4 g U G V y Y 2 V u d G F n Z S w y M j R 9 J n F 1 b 3 Q 7 L C Z x d W 9 0 O 1 N l Y 3 R p b 2 4 x L 2 J h Y n l s b 2 4 t Y m F 0 a H J v b 2 0 t c G V y Z m 1 v b i 9 B d X R v U m V t b 3 Z l Z E N v b H V t b n M x L n t c X F x c R E V T S 1 R P U C 1 K V U x J Q V x c R 1 B V I E V u Z 2 l u Z S h w a W R f M T A 0 N j R f b H V p Z F 8 w e D A w M D A w M D A w X z B 4 M D A w M E E 5 O T N f c G h 5 c 1 8 w X 2 V u Z 1 8 w X 2 V u Z 3 R 5 c G V f M 0 Q p X F x V d G l s a X p h d G l v b i B Q Z X J j Z W 5 0 Y W d l L D I y N X 0 m c X V v d D s s J n F 1 b 3 Q 7 U 2 V j d G l v b j E v Y m F i e W x v b i 1 i Y X R o c m 9 v b S 1 w Z X J m b W 9 u L 0 F 1 d G 9 S Z W 1 v d m V k Q 2 9 s d W 1 u c z E u e 1 x c X F x E R V N L V E 9 Q L U p V T E l B X F x H U F U g R W 5 n a W 5 l K H B p Z F 8 x M D A w M F 9 s d W l k X z B 4 M D A w M D A w M D B f M H g w M D A w Q T k 5 M 1 9 w a H l z X z B f Z W 5 n X z h f Z W 5 n d H l w Z V 9 W U i l c X F V 0 a W x p e m F 0 a W 9 u I F B l c m N l b n R h Z 2 U s M j I 2 f S Z x d W 9 0 O y w m c X V v d D t T Z W N 0 a W 9 u M S 9 i Y W J 5 b G 9 u L W J h d G h y b 2 9 t L X B l c m Z t b 2 4 v Q X V 0 b 1 J l b W 9 2 Z W R D b 2 x 1 b W 5 z M S 5 7 X F x c X E R F U 0 t U T 1 A t S l V M S U F c X E d Q V S B F b m d p b m U o c G l k X z E w M D A w X 2 x 1 a W R f M H g w M D A w M D A w M F 8 w e D A w M D B B O T k z X 3 B o e X N f M F 9 l b m d f N 1 9 l b m d 0 e X B l X 1 Z p Z G V v R W 5 j b 2 R l K V x c V X R p b G l 6 Y X R p b 2 4 g U G V y Y 2 V u d G F n Z S w y M j d 9 J n F 1 b 3 Q 7 L C Z x d W 9 0 O 1 N l Y 3 R p b 2 4 x L 2 J h Y n l s b 2 4 t Y m F 0 a H J v b 2 0 t c G V y Z m 1 v b i 9 B d X R v U m V t b 3 Z l Z E N v b H V t b n M x L n t c X F x c R E V T S 1 R P U C 1 K V U x J Q V x c R 1 B V I E V u Z 2 l u Z S h w a W R f M T A w M D B f b H V p Z F 8 w e D A w M D A w M D A w X z B 4 M D A w M E E 5 O T N f c G h 5 c 1 8 w X 2 V u Z 1 8 2 X 2 V u Z 3 R 5 c G V f U 2 V j d X J p d H k p X F x V d G l s a X p h d G l v b i B Q Z X J j Z W 5 0 Y W d l L D I y O H 0 m c X V v d D s s J n F 1 b 3 Q 7 U 2 V j d G l v b j E v Y m F i e W x v b i 1 i Y X R o c m 9 v b S 1 w Z X J m b W 9 u L 0 F 1 d G 9 S Z W 1 v d m V k Q 2 9 s d W 1 u c z E u e 1 x c X F x E R V N L V E 9 Q L U p V T E l B X F x H U F U g R W 5 n a W 5 l K H B p Z F 8 x M D A w M F 9 s d W l k X z B 4 M D A w M D A w M D B f M H g w M D A w Q T k 5 M 1 9 w a H l z X z B f Z W 5 n X z V f Z W 5 n d H l w Z V 9 D b 3 B 5 K V x c V X R p b G l 6 Y X R p b 2 4 g U G V y Y 2 V u d G F n Z S w y M j l 9 J n F 1 b 3 Q 7 L C Z x d W 9 0 O 1 N l Y 3 R p b 2 4 x L 2 J h Y n l s b 2 4 t Y m F 0 a H J v b 2 0 t c G V y Z m 1 v b i 9 B d X R v U m V t b 3 Z l Z E N v b H V t b n M x L n t c X F x c R E V T S 1 R P U C 1 K V U x J Q V x c R 1 B V I E V u Z 2 l u Z S h w a W R f M T A w M D B f b H V p Z F 8 w e D A w M D A w M D A w X z B 4 M D A w M E E 5 O T N f c G h 5 c 1 8 w X 2 V u Z 1 8 0 X 2 V u Z 3 R 5 c G V f Q 2 9 w e S l c X F V 0 a W x p e m F 0 a W 9 u I F B l c m N l b n R h Z 2 U s M j M w f S Z x d W 9 0 O y w m c X V v d D t T Z W N 0 a W 9 u M S 9 i Y W J 5 b G 9 u L W J h d G h y b 2 9 t L X B l c m Z t b 2 4 v Q X V 0 b 1 J l b W 9 2 Z W R D b 2 x 1 b W 5 z M S 5 7 X F x c X E R F U 0 t U T 1 A t S l V M S U F c X E d Q V S B F b m d p b m U o c G l k X z E w M D A w X 2 x 1 a W R f M H g w M D A w M D A w M F 8 w e D A w M D B B O T k z X 3 B o e X N f M F 9 l b m d f M 1 9 l b m d 0 e X B l X 0 N v c H k p X F x V d G l s a X p h d G l v b i B Q Z X J j Z W 5 0 Y W d l L D I z M X 0 m c X V v d D s s J n F 1 b 3 Q 7 U 2 V j d G l v b j E v Y m F i e W x v b i 1 i Y X R o c m 9 v b S 1 w Z X J m b W 9 u L 0 F 1 d G 9 S Z W 1 v d m V k Q 2 9 s d W 1 u c z E u e 1 x c X F x E R V N L V E 9 Q L U p V T E l B X F x H U F U g R W 5 n a W 5 l K H B p Z F 8 x M D A w M F 9 s d W l k X z B 4 M D A w M D A w M D B f M H g w M D A w Q T k 5 M 1 9 w a H l z X z B f Z W 5 n X z J f Z W 5 n d H l w Z V 9 W a W R l b 0 R l Y 2 9 k Z S l c X F V 0 a W x p e m F 0 a W 9 u I F B l c m N l b n R h Z 2 U s M j M y f S Z x d W 9 0 O y w m c X V v d D t T Z W N 0 a W 9 u M S 9 i Y W J 5 b G 9 u L W J h d G h y b 2 9 t L X B l c m Z t b 2 4 v Q X V 0 b 1 J l b W 9 2 Z W R D b 2 x 1 b W 5 z M S 5 7 X F x c X E R F U 0 t U T 1 A t S l V M S U F c X E d Q V S B F b m d p b m U o c G l k X z E w M D A w X 2 x 1 a W R f M H g w M D A w M D A w M F 8 w e D A w M D B B O T k z X 3 B o e X N f M F 9 l b m d f M V 9 l b m d 0 e X B l X 0 x l Z 2 F j e U 9 2 Z X J s Y X k p X F x V d G l s a X p h d G l v b i B Q Z X J j Z W 5 0 Y W d l L D I z M 3 0 m c X V v d D s s J n F 1 b 3 Q 7 U 2 V j d G l v b j E v Y m F i e W x v b i 1 i Y X R o c m 9 v b S 1 w Z X J m b W 9 u L 0 F 1 d G 9 S Z W 1 v d m V k Q 2 9 s d W 1 u c z E u e 1 x c X F x E R V N L V E 9 Q L U p V T E l B X F x H U F U g R W 5 n a W 5 l K H B p Z F 8 x M D A w M F 9 s d W l k X z B 4 M D A w M D A w M D B f M H g w M D A w Q T k 5 M 1 9 w a H l z X z B f Z W 5 n X z B f Z W 5 n d H l w Z V 8 z R C l c X F V 0 a W x p e m F 0 a W 9 u I F B l c m N l b n R h Z 2 U s M j M 0 f S Z x d W 9 0 O y w m c X V v d D t T Z W N 0 a W 9 u M S 9 i Y W J 5 b G 9 u L W J h d G h y b 2 9 t L X B l c m Z t b 2 4 v Q X V 0 b 1 J l b W 9 2 Z W R D b 2 x 1 b W 5 z M S 5 7 X F x c X E R F U 0 t U T 1 A t S l V M S U F c X E l u Z m 9 y b W F j a m U g b y B w c m 9 j Z X N v c n p l K F 9 U b 3 R h b C l c X C U g d 3 l k Y W p u b 8 W b Y 2 k g c H J v Y 2 V z b 3 J h L D I z N X 0 m c X V v d D s s J n F 1 b 3 Q 7 U 2 V j d G l v b j E v Y m F i e W x v b i 1 i Y X R o c m 9 v b S 1 w Z X J m b W 9 u L 0 F 1 d G 9 S Z W 1 v d m V k Q 2 9 s d W 1 u c z E u e 1 x c X F x E R V N L V E 9 Q L U p V T E l B X F x J b m Z v c m 1 h Y 2 p l I G 8 g c H J v Y 2 V z b 3 J 6 Z S h f V G 9 0 Y W w p X F w l I H d 5 a 2 9 y e n l z d G F u a W E g c H J v Y 2 V z b 3 J h L D I z N n 0 m c X V v d D s s J n F 1 b 3 Q 7 U 2 V j d G l v b j E v Y m F i e W x v b i 1 i Y X R o c m 9 v b S 1 w Z X J m b W 9 u L 0 F 1 d G 9 S Z W 1 v d m V k Q 2 9 s d W 1 u c z E u e 1 x c X F x E R V N L V E 9 Q L U p V T E l B X F x J b m Z v c m 1 h Y 2 p l I G 8 g c H J v Y 2 V z b 3 J 6 Z S h f V G 9 0 Y W w p X F w l I H d 5 a 2 9 y e n l z d G F u a W E g d X B y e n l 3 a W x l a m 9 3 Y W 5 l Z 2 8 s M j M 3 f S Z x d W 9 0 O y w m c X V v d D t T Z W N 0 a W 9 u M S 9 i Y W J 5 b G 9 u L W J h d G h y b 2 9 t L X B l c m Z t b 2 4 v Q X V 0 b 1 J l b W 9 2 Z W R D b 2 x 1 b W 5 z M S 5 7 X F x c X E R F U 0 t U T 1 A t S l V M S U F c X E l u Z m 9 y b W F j a m U g b y B w c m 9 j Z X N v c n p l K F 9 U b 3 R h b C l c X E N 6 Y X M g Y m V 6 Y 3 p 5 b m 5 v x Z t j a S A o J S k s M j M 4 f S Z x d W 9 0 O y w m c X V v d D t T Z W N 0 a W 9 u M S 9 i Y W J 5 b G 9 u L W J h d G h y b 2 9 t L X B l c m Z t b 2 4 v Q X V 0 b 1 J l b W 9 2 Z W R D b 2 x 1 b W 5 z M S 5 7 X F x c X E R F U 0 t U T 1 A t S l V M S U F c X E l u Z m 9 y b W F j a m U g b y B w c m 9 j Z X N v c n p l K F 9 U b 3 R h b C l c X E N 6 Y X M g c H J p b 3 J 5 d G V 0 b 3 d 5 I C g l K S w y M z l 9 J n F 1 b 3 Q 7 L C Z x d W 9 0 O 1 N l Y 3 R p b 2 4 x L 2 J h Y n l s b 2 4 t Y m F 0 a H J v b 2 0 t c G V y Z m 1 v b i 9 B d X R v U m V t b 3 Z l Z E N v b H V t b n M x L n t c X F x c R E V T S 1 R P U C 1 K V U x J Q V x c S W 5 m b 3 J t Y W N q Z S B v I H B y b 2 N l c 2 9 y e m U o X 1 R v d G F s K V x c Q 3 p h c y B w c m 9 j Z X N v c m E g K C U p L D I 0 M H 0 m c X V v d D s s J n F 1 b 3 Q 7 U 2 V j d G l v b j E v Y m F i e W x v b i 1 i Y X R o c m 9 v b S 1 w Z X J m b W 9 u L 0 F 1 d G 9 S Z W 1 v d m V k Q 2 9 s d W 1 u c z E u e 1 x c X F x E R V N L V E 9 Q L U p V T E l B X F x J b m Z v c m 1 h Y 2 p l I G 8 g c H J v Y 2 V z b 3 J 6 Z S h f V G 9 0 Y W w p X F x D e m F z I H B y e m V y d 2 H F h C A o J S k s M j Q x f S Z x d W 9 0 O y w m c X V v d D t T Z W N 0 a W 9 u M S 9 i Y W J 5 b G 9 u L W J h d G h y b 2 9 t L X B l c m Z t b 2 4 v Q X V 0 b 1 J l b W 9 2 Z W R D b 2 x 1 b W 5 z M S 5 7 X F x c X E R F U 0 t U T 1 A t S l V M S U F c X E l u Z m 9 y b W F j a m U g b y B w c m 9 j Z X N v c n p l K F 9 U b 3 R h b C l c X E N 6 Y X M g d X B y e n l 3 a W x l a m 9 3 Y W 5 5 I C g l K S w y N D J 9 J n F 1 b 3 Q 7 L C Z x d W 9 0 O 1 N l Y 3 R p b 2 4 x L 2 J h Y n l s b 2 4 t Y m F 0 a H J v b 2 0 t c G V y Z m 1 v b i 9 B d X R v U m V t b 3 Z l Z E N v b H V t b n M x L n t c X F x c R E V T S 1 R P U C 1 K V U x J Q V x c S W 5 m b 3 J t Y W N q Z S B v I H B y b 2 N l c 2 9 y e m U o X 1 R v d G F s K V x c Q 3 p h c y B 1 x b x 5 d G t v d 2 5 p a 2 E g K C U p L D I 0 M 3 0 m c X V v d D s s J n F 1 b 3 Q 7 U 2 V j d G l v b j E v Y m F i e W x v b i 1 i Y X R o c m 9 v b S 1 w Z X J m b W 9 u L 0 F 1 d G 9 S Z W 1 v d m V k Q 2 9 s d W 1 u c z E u e 1 x c X F x E R V N L V E 9 Q L U p V T E l B X F x Q Y W 1 p x J n E h 1 x c Q m F q d H k g c G F t a c S Z Y 2 k g c G 9 k c s S Z Y 3 p u Z W o s M j Q 0 f S Z x d W 9 0 O y w m c X V v d D t T Z W N 0 a W 9 u M S 9 i Y W J 5 b G 9 u L W J h d G h y b 2 9 t L X B l c m Z t b 2 4 v Q X V 0 b 1 J l b W 9 2 Z W R D b 2 x 1 b W 5 z M S 5 7 X F x c X E R F U 0 t U T 1 A t S l V M S U F c X F B h b W n E m c S H X F x E b 3 N 0 x J l w b m E g c G F t a c S Z x I c g K E t C K S w y N D V 9 J n F 1 b 3 Q 7 L C Z x d W 9 0 O 1 N l Y 3 R p b 2 4 x L 2 J h Y n l s b 2 4 t Y m F 0 a H J v b 2 0 t c G V y Z m 1 v b i 9 B d X R v U m V t b 3 Z l Z E N v b H V t b n M x L n t c X F x c R E V T S 1 R P U C 1 K V U x J Q V x c U G F t a c S Z x I d c X E R v c 3 T E m X B u Y S B w Y W 1 p x J n E h y A o T U I p L D I 0 N n 0 m c X V v d D s s J n F 1 b 3 Q 7 U 2 V j d G l v b j E v Y m F i e W x v b i 1 i Y X R o c m 9 v b S 1 w Z X J m b W 9 u L 0 F 1 d G 9 S Z W 1 v d m V k Q 2 9 s d W 1 u c z E u e 1 x c X F x E R V N L V E 9 Q L U p V T E l B X F x Q Y W 1 p x J n E h 1 x c R G 9 z d M S Z c G 5 l I G J h a n R 5 L D I 0 N 3 0 m c X V v d D s s J n F 1 b 3 Q 7 U 2 V j d G l v b j E v Y m F i e W x v b i 1 i Y X R o c m 9 v b S 1 w Z X J m b W 9 u L 0 F 1 d G 9 S Z W 1 v d m V k Q 2 9 s d W 1 u c z E u e 1 x c X F x E R V N L V E 9 Q L U p V T E l B X F x Q Y W 1 p x J n E h 1 x c T 2 R j e n l 0 e S B z d H J v b i 9 z L D I 0 O H 0 m c X V v d D s s J n F 1 b 3 Q 7 U 2 V j d G l v b j E v Y m F i e W x v b i 1 i Y X R o c m 9 v b S 1 w Z X J m b W 9 u L 0 F 1 d G 9 S Z W 1 v d m V k Q 2 9 s d W 1 u c z E u e 1 x c X F x E R V N L V E 9 Q L U p V T E l B X F x Q Y W 1 p x J n E h 1 x c W m F k Z W t s Y X J v d 2 F u Z S B i Y W p 0 e S w y N D l 9 J n F 1 b 3 Q 7 L C Z x d W 9 0 O 1 N l Y 3 R p b 2 4 x L 2 J h Y n l s b 2 4 t Y m F 0 a H J v b 2 0 t c G V y Z m 1 v b i 9 B d X R v U m V t b 3 Z l Z E N v b H V t b n M x L n t c X F x c R E V T S 1 R P U C 1 K V U x J Q V x c U G F t a c S Z x I d c X F p h Z G V r b G F y b 3 d h b m U g Y m F q d H k g d y B 1 x b x 5 Y 2 l 1 I C g l K S w y N T B 9 J n F 1 b 3 Q 7 L C Z x d W 9 0 O 1 N l Y 3 R p b 2 4 x L 2 J h Y n l s b 2 4 t Y m F 0 a H J v b 2 0 t c G V y Z m 1 v b i 9 B d X R v U m V t b 3 Z l Z E N v b H V t b n M x L n t c X F x c R E V T S 1 R P U C 1 K V U x J Q V x c U H J v Y 2 V z K G N o c m 9 t Z S M 3 K V x c Q 3 p h c y B w c m 9 j Z X N v c m E g K C U p L D I 1 M X 0 m c X V v d D s s J n F 1 b 3 Q 7 U 2 V j d G l v b j E v Y m F i e W x v b i 1 i Y X R o c m 9 v b S 1 w Z X J m b W 9 u L 0 F 1 d G 9 S Z W 1 v d m V k Q 2 9 s d W 1 u c z E u e 1 x c X F x E R V N L V E 9 Q L U p V T E l B X F x Q c m 9 j Z X M o Y 2 h y b 2 1 l I z Y p X F x D e m F z I H B y b 2 N l c 2 9 y Y S A o J S k s M j U y f S Z x d W 9 0 O y w m c X V v d D t T Z W N 0 a W 9 u M S 9 i Y W J 5 b G 9 u L W J h d G h y b 2 9 t L X B l c m Z t b 2 4 v Q X V 0 b 1 J l b W 9 2 Z W R D b 2 x 1 b W 5 z M S 5 7 X F x c X E R F U 0 t U T 1 A t S l V M S U F c X F B y b 2 N l c y h j a H J v b W U j N S l c X E N 6 Y X M g c H J v Y 2 V z b 3 J h I C g l K S w y N T N 9 J n F 1 b 3 Q 7 L C Z x d W 9 0 O 1 N l Y 3 R p b 2 4 x L 2 J h Y n l s b 2 4 t Y m F 0 a H J v b 2 0 t c G V y Z m 1 v b i 9 B d X R v U m V t b 3 Z l Z E N v b H V t b n M x L n t c X F x c R E V T S 1 R P U C 1 K V U x J Q V x c U H J v Y 2 V z K G N o c m 9 t Z S M 0 K V x c Q 3 p h c y B w c m 9 j Z X N v c m E g K C U p L D I 1 N H 0 m c X V v d D s s J n F 1 b 3 Q 7 U 2 V j d G l v b j E v Y m F i e W x v b i 1 i Y X R o c m 9 v b S 1 w Z X J m b W 9 u L 0 F 1 d G 9 S Z W 1 v d m V k Q 2 9 s d W 1 u c z E u e 1 x c X F x E R V N L V E 9 Q L U p V T E l B X F x Q c m 9 j Z X M o Y 2 h y b 2 1 l I z M p X F x D e m F z I H B y b 2 N l c 2 9 y Y S A o J S k s M j U 1 f S Z x d W 9 0 O y w m c X V v d D t T Z W N 0 a W 9 u M S 9 i Y W J 5 b G 9 u L W J h d G h y b 2 9 t L X B l c m Z t b 2 4 v Q X V 0 b 1 J l b W 9 2 Z W R D b 2 x 1 b W 5 z M S 5 7 X F x c X E R F U 0 t U T 1 A t S l V M S U F c X F B y b 2 N l c y h j a H J v b W U j M i l c X E N 6 Y X M g c H J v Y 2 V z b 3 J h I C g l K S w y N T Z 9 J n F 1 b 3 Q 7 L C Z x d W 9 0 O 1 N l Y 3 R p b 2 4 x L 2 J h Y n l s b 2 4 t Y m F 0 a H J v b 2 0 t c G V y Z m 1 v b i 9 B d X R v U m V t b 3 Z l Z E N v b H V t b n M x L n t c X F x c R E V T S 1 R P U C 1 K V U x J Q V x c U H J v Y 2 V z K G N o c m 9 t Z S M x K V x c Q 3 p h c y B w c m 9 j Z X N v c m E g K C U p L D I 1 N 3 0 m c X V v d D s s J n F 1 b 3 Q 7 U 2 V j d G l v b j E v Y m F i e W x v b i 1 i Y X R o c m 9 v b S 1 w Z X J m b W 9 u L 0 F 1 d G 9 S Z W 1 v d m V k Q 2 9 s d W 1 u c z E u e 1 x c X F x E R V N L V E 9 Q L U p V T E l B X F x Q c m 9 j Z X M o Y 2 h y b 2 1 l K V x c Q 3 p h c y B w c m 9 j Z X N v c m E g K C U p L D I 1 O H 0 m c X V v d D s s J n F 1 b 3 Q 7 U 2 V j d G l v b j E v Y m F i e W x v b i 1 i Y X R o c m 9 v b S 1 w Z X J m b W 9 u L 0 F 1 d G 9 S Z W 1 v d m V k Q 2 9 s d W 1 u c z E u e 1 x c X F x E R V N L V E 9 Q L U p V T E l B X F x Q c m 9 j Z X N v c i h f V G 9 0 Y W w p X F x D e m F z I G J l e m N 6 e W 5 u b 8 W b Y 2 k g K C U p L D I 1 O X 0 m c X V v d D s s J n F 1 b 3 Q 7 U 2 V j d G l v b j E v Y m F i e W x v b i 1 i Y X R o c m 9 v b S 1 w Z X J m b W 9 u L 0 F 1 d G 9 S Z W 1 v d m V k Q 2 9 s d W 1 u c z E u e 1 x c X F x E R V N L V E 9 Q L U p V T E l B X F x Q c m 9 j Z X N v c i h f V G 9 0 Y W w p X F x D e m F z I H B y b 2 N l c 2 9 y Y S A o J S k s M j Y w f S Z x d W 9 0 O y w m c X V v d D t T Z W N 0 a W 9 u M S 9 i Y W J 5 b G 9 u L W J h d G h y b 2 9 t L X B l c m Z t b 2 4 v Q X V 0 b 1 J l b W 9 2 Z W R D b 2 x 1 b W 5 z M S 5 7 X F x c X E R F U 0 t U T 1 A t S l V M S U F c X F B y b 2 N l c 2 9 y K F 9 U b 3 R h b C l c X E N 6 Y X M g d X B y e n l 3 a W x l a m 9 3 Y W 5 5 I C g l K S w y N j F 9 J n F 1 b 3 Q 7 L C Z x d W 9 0 O 1 N l Y 3 R p b 2 4 x L 2 J h Y n l s b 2 4 t Y m F 0 a H J v b 2 0 t c G V y Z m 1 v b i 9 B d X R v U m V t b 3 Z l Z E N v b H V t b n M x L n t c X F x c R E V T S 1 R P U C 1 K V U x J Q V x c U H J v Y 2 V z b 3 I o X 1 R v d G F s K V x c Q 3 p h c y B 1 x b x 5 d G t v d 2 5 p a 2 E g K C U p L D I 2 M n 0 m c X V v d D s s J n F 1 b 3 Q 7 U 2 V j d G l v b j E v Y m F i e W x v b i 1 i Y X R o c m 9 v b S 1 w Z X J m b W 9 u L 0 F 1 d G 9 S Z W 1 v d m V k Q 2 9 s d W 1 u c z E u e 1 x c X F x E R V N L V E 9 Q L U p V T E l B X F x Q c m 9 j Z X N z b 3 I g U G V y Z m 9 y b W F u Y 2 U o U F B N X 1 B y b 2 N l c 3 N v c l 8 z K V x c J S B v Z i B N Y X h p b X V t I E Z y Z X F 1 Z W 5 j e S w y N j N 9 J n F 1 b 3 Q 7 L C Z x d W 9 0 O 1 N l Y 3 R p b 2 4 x L 2 J h Y n l s b 2 4 t Y m F 0 a H J v b 2 0 t c G V y Z m 1 v b i 9 B d X R v U m V t b 3 Z l Z E N v b H V t b n M x L n t c X F x c R E V T S 1 R P U C 1 K V U x J Q V x c U H J v Y 2 V z c 2 9 y I F B l c m Z v c m 1 h b m N l K F B Q T V 9 Q c m 9 j Z X N z b 3 J f M i l c X C U g b 2 Y g T W F 4 a W 1 1 b S B G c m V x d W V u Y 3 k s M j Y 0 f S Z x d W 9 0 O y w m c X V v d D t T Z W N 0 a W 9 u M S 9 i Y W J 5 b G 9 u L W J h d G h y b 2 9 t L X B l c m Z t b 2 4 v Q X V 0 b 1 J l b W 9 2 Z W R D b 2 x 1 b W 5 z M S 5 7 X F x c X E R F U 0 t U T 1 A t S l V M S U F c X F B y b 2 N l c 3 N v c i B Q Z X J m b 3 J t Y W 5 j Z S h Q U E 1 f U H J v Y 2 V z c 2 9 y X z E p X F w l I G 9 m I E 1 h e G l t d W 0 g R n J l c X V l b m N 5 L D I 2 N X 0 m c X V v d D s s J n F 1 b 3 Q 7 U 2 V j d G l v b j E v Y m F i e W x v b i 1 i Y X R o c m 9 v b S 1 w Z X J m b W 9 u L 0 F 1 d G 9 S Z W 1 v d m V k Q 2 9 s d W 1 u c z E u e 1 x c X F x E R V N L V E 9 Q L U p V T E l B X F x Q c m 9 j Z X N z b 3 I g U G V y Z m 9 y b W F u Y 2 U o U F B N X 1 B y b 2 N l c 3 N v c l 8 w K V x c J S B v Z i B N Y X h p b X V t I E Z y Z X F 1 Z W 5 j e S w y N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W J 5 b G 9 u L W J h d G h y b 2 9 t L X B l c m Z t b 2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i e W x v b i 1 i Y X R o c m 9 v b S 1 w Z X J m b W 9 u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i e W x v b i 1 i Y X R o c m 9 v b S 1 w Z X J m b W 9 u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0 a H J l Z V 9 i Y X R o c m 9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m N m Y z Y T Q y L W Q 3 N z U t N D A 1 Z S 1 h N W Q 4 L W R h M W Y w Y 2 Q 4 Y j c y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d G h y Z W V f Y m F 0 a H J v b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4 V D E 2 O j M y O j M w L j Y z M z c 2 N j l a I i A v P j x F b n R y e S B U e X B l P S J G a W x s Q 2 9 s d W 1 u V H l w Z X M i I F Z h b H V l P S J z Q m d Z R 0 J n W U R B d 0 1 E Q X d N R 0 J n P T 0 i I C 8 + P E V u d H J 5 I F R 5 c G U 9 I k Z p b G x D b 2 x 1 b W 5 O Y W 1 l c y I g V m F s d W U 9 I n N b J n F 1 b 3 Q 7 Z n B z J n F 1 b 3 Q 7 L C Z x d W 9 0 O 2 Z y Y W 1 l I H R p b W U m c X V v d D s s J n F 1 b 3 Q 7 b W V t b 3 J 5 I H V z Z W Q m c X V v d D s s J n F 1 b 3 Q 7 I G 1 l b W 9 y e S B h b G x v Y 2 F 0 Z W Q m c X V v d D s s J n F 1 b 3 Q 7 d G l t Z X N 0 Y W 1 w J n F 1 b 3 Q 7 L C Z x d W 9 0 O 2 Z w c 1 8 x J n F 1 b 3 Q 7 L C Z x d W 9 0 O 2 Z y Y W 1 l U m V u Z G V y V G l t Z S Z x d W 9 0 O y w m c X V v d D t k c m F 3 Q 2 F s b H M m c X V v d D s s J n F 1 b 3 Q 7 d H J p Y W 5 n b G V z J n F 1 b 3 Q 7 L C Z x d W 9 0 O 2 x p b m V z J n F 1 b 3 Q 7 L C Z x d W 9 0 O 3 B v a W 5 0 c y Z x d W 9 0 O y w m c X V v d D t n Z W 9 t Z X R y a W V z J n F 1 b 3 Q 7 L C Z x d W 9 0 O 3 R l e H R 1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0 a H J l Z V 9 i Y X R o c m 9 v b S 9 B d X R v U m V t b 3 Z l Z E N v b H V t b n M x L n t m c H M s M H 0 m c X V v d D s s J n F 1 b 3 Q 7 U 2 V j d G l v b j E v X 3 R o c m V l X 2 J h d G h y b 2 9 t L 0 F 1 d G 9 S Z W 1 v d m V k Q 2 9 s d W 1 u c z E u e 2 Z y Y W 1 l I H R p b W U s M X 0 m c X V v d D s s J n F 1 b 3 Q 7 U 2 V j d G l v b j E v X 3 R o c m V l X 2 J h d G h y b 2 9 t L 0 F 1 d G 9 S Z W 1 v d m V k Q 2 9 s d W 1 u c z E u e 2 1 l b W 9 y e S B 1 c 2 V k L D J 9 J n F 1 b 3 Q 7 L C Z x d W 9 0 O 1 N l Y 3 R p b 2 4 x L 1 9 0 a H J l Z V 9 i Y X R o c m 9 v b S 9 B d X R v U m V t b 3 Z l Z E N v b H V t b n M x L n s g b W V t b 3 J 5 I G F s b G 9 j Y X R l Z C w z f S Z x d W 9 0 O y w m c X V v d D t T Z W N 0 a W 9 u M S 9 f d G h y Z W V f Y m F 0 a H J v b 2 0 v Q X V 0 b 1 J l b W 9 2 Z W R D b 2 x 1 b W 5 z M S 5 7 d G l t Z X N 0 Y W 1 w L D R 9 J n F 1 b 3 Q 7 L C Z x d W 9 0 O 1 N l Y 3 R p b 2 4 x L 1 9 0 a H J l Z V 9 i Y X R o c m 9 v b S 9 B d X R v U m V t b 3 Z l Z E N v b H V t b n M x L n t m c H N f M S w 1 f S Z x d W 9 0 O y w m c X V v d D t T Z W N 0 a W 9 u M S 9 f d G h y Z W V f Y m F 0 a H J v b 2 0 v Q X V 0 b 1 J l b W 9 2 Z W R D b 2 x 1 b W 5 z M S 5 7 Z n J h b W V S Z W 5 k Z X J U a W 1 l L D Z 9 J n F 1 b 3 Q 7 L C Z x d W 9 0 O 1 N l Y 3 R p b 2 4 x L 1 9 0 a H J l Z V 9 i Y X R o c m 9 v b S 9 B d X R v U m V t b 3 Z l Z E N v b H V t b n M x L n t k c m F 3 Q 2 F s b H M s N 3 0 m c X V v d D s s J n F 1 b 3 Q 7 U 2 V j d G l v b j E v X 3 R o c m V l X 2 J h d G h y b 2 9 t L 0 F 1 d G 9 S Z W 1 v d m V k Q 2 9 s d W 1 u c z E u e 3 R y a W F u Z 2 x l c y w 4 f S Z x d W 9 0 O y w m c X V v d D t T Z W N 0 a W 9 u M S 9 f d G h y Z W V f Y m F 0 a H J v b 2 0 v Q X V 0 b 1 J l b W 9 2 Z W R D b 2 x 1 b W 5 z M S 5 7 b G l u Z X M s O X 0 m c X V v d D s s J n F 1 b 3 Q 7 U 2 V j d G l v b j E v X 3 R o c m V l X 2 J h d G h y b 2 9 t L 0 F 1 d G 9 S Z W 1 v d m V k Q 2 9 s d W 1 u c z E u e 3 B v a W 5 0 c y w x M H 0 m c X V v d D s s J n F 1 b 3 Q 7 U 2 V j d G l v b j E v X 3 R o c m V l X 2 J h d G h y b 2 9 t L 0 F 1 d G 9 S Z W 1 v d m V k Q 2 9 s d W 1 u c z E u e 2 d l b 2 1 l d H J p Z X M s M T F 9 J n F 1 b 3 Q 7 L C Z x d W 9 0 O 1 N l Y 3 R p b 2 4 x L 1 9 0 a H J l Z V 9 i Y X R o c m 9 v b S 9 B d X R v U m V t b 3 Z l Z E N v b H V t b n M x L n t 0 Z X h 0 d X J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9 0 a H J l Z V 9 i Y X R o c m 9 v b S 9 B d X R v U m V t b 3 Z l Z E N v b H V t b n M x L n t m c H M s M H 0 m c X V v d D s s J n F 1 b 3 Q 7 U 2 V j d G l v b j E v X 3 R o c m V l X 2 J h d G h y b 2 9 t L 0 F 1 d G 9 S Z W 1 v d m V k Q 2 9 s d W 1 u c z E u e 2 Z y Y W 1 l I H R p b W U s M X 0 m c X V v d D s s J n F 1 b 3 Q 7 U 2 V j d G l v b j E v X 3 R o c m V l X 2 J h d G h y b 2 9 t L 0 F 1 d G 9 S Z W 1 v d m V k Q 2 9 s d W 1 u c z E u e 2 1 l b W 9 y e S B 1 c 2 V k L D J 9 J n F 1 b 3 Q 7 L C Z x d W 9 0 O 1 N l Y 3 R p b 2 4 x L 1 9 0 a H J l Z V 9 i Y X R o c m 9 v b S 9 B d X R v U m V t b 3 Z l Z E N v b H V t b n M x L n s g b W V t b 3 J 5 I G F s b G 9 j Y X R l Z C w z f S Z x d W 9 0 O y w m c X V v d D t T Z W N 0 a W 9 u M S 9 f d G h y Z W V f Y m F 0 a H J v b 2 0 v Q X V 0 b 1 J l b W 9 2 Z W R D b 2 x 1 b W 5 z M S 5 7 d G l t Z X N 0 Y W 1 w L D R 9 J n F 1 b 3 Q 7 L C Z x d W 9 0 O 1 N l Y 3 R p b 2 4 x L 1 9 0 a H J l Z V 9 i Y X R o c m 9 v b S 9 B d X R v U m V t b 3 Z l Z E N v b H V t b n M x L n t m c H N f M S w 1 f S Z x d W 9 0 O y w m c X V v d D t T Z W N 0 a W 9 u M S 9 f d G h y Z W V f Y m F 0 a H J v b 2 0 v Q X V 0 b 1 J l b W 9 2 Z W R D b 2 x 1 b W 5 z M S 5 7 Z n J h b W V S Z W 5 k Z X J U a W 1 l L D Z 9 J n F 1 b 3 Q 7 L C Z x d W 9 0 O 1 N l Y 3 R p b 2 4 x L 1 9 0 a H J l Z V 9 i Y X R o c m 9 v b S 9 B d X R v U m V t b 3 Z l Z E N v b H V t b n M x L n t k c m F 3 Q 2 F s b H M s N 3 0 m c X V v d D s s J n F 1 b 3 Q 7 U 2 V j d G l v b j E v X 3 R o c m V l X 2 J h d G h y b 2 9 t L 0 F 1 d G 9 S Z W 1 v d m V k Q 2 9 s d W 1 u c z E u e 3 R y a W F u Z 2 x l c y w 4 f S Z x d W 9 0 O y w m c X V v d D t T Z W N 0 a W 9 u M S 9 f d G h y Z W V f Y m F 0 a H J v b 2 0 v Q X V 0 b 1 J l b W 9 2 Z W R D b 2 x 1 b W 5 z M S 5 7 b G l u Z X M s O X 0 m c X V v d D s s J n F 1 b 3 Q 7 U 2 V j d G l v b j E v X 3 R o c m V l X 2 J h d G h y b 2 9 t L 0 F 1 d G 9 S Z W 1 v d m V k Q 2 9 s d W 1 u c z E u e 3 B v a W 5 0 c y w x M H 0 m c X V v d D s s J n F 1 b 3 Q 7 U 2 V j d G l v b j E v X 3 R o c m V l X 2 J h d G h y b 2 9 t L 0 F 1 d G 9 S Z W 1 v d m V k Q 2 9 s d W 1 u c z E u e 2 d l b 2 1 l d H J p Z X M s M T F 9 J n F 1 b 3 Q 7 L C Z x d W 9 0 O 1 N l Y 3 R p b 2 4 x L 1 9 0 a H J l Z V 9 i Y X R o c m 9 v b S 9 B d X R v U m V t b 3 Z l Z E N v b H V t b n M x L n t 0 Z X h 0 d X J l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0 a H J l Z V 9 i Y X R o c m 9 v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G h y Z W V f Y m F 0 a H J v b 2 0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G h y Z W V f Y m F 0 a H J v b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J h Y n l s b 2 5 f Y m F 0 a H J v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T Q 1 Z D Y 0 M y 0 w N m U y L T R l M j E t Y j R j N i 0 5 N j k y Y z l i N j Y 2 Y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J h Y n l s b 2 5 f Y m F 0 a H J v b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4 V D E 2 O j M z O j E 0 L j I 5 N z Q z N D Z a I i A v P j x F b n R y e S B U e X B l P S J G a W x s Q 2 9 s d W 1 u V H l w Z X M i I F Z h b H V l P S J z Q m d Z R 0 J n W U d B d 0 1 E Q m d Z P S I g L z 4 8 R W 5 0 c n k g V H l w Z T 0 i R m l s b E N v b H V t b k 5 h b W V z I i B W Y W x 1 Z T 0 i c 1 s m c X V v d D t 0 a W 1 l c 3 R h b X A m c X V v d D s s J n F 1 b 3 Q 7 Z n B z J n F 1 b 3 Q 7 L C Z x d W 9 0 O 2 Z y Y W 1 l I H R p b W U m c X V v d D s s J n F 1 b 3 Q 7 b W V t b 3 J 5 I H V z Z W Q m c X V v d D s s J n F 1 b 3 Q 7 I G 1 l b W 9 y e S B h b G x v Y 2 F 0 Z W Q m c X V v d D s s J n F 1 b 3 Q 7 Z n B z X z E m c X V v d D s s J n F 1 b 3 Q 7 Z H J h d 0 N h b G x z J n F 1 b 3 Q 7 L C Z x d W 9 0 O 2 Z y Y W 1 l V G l t Z S Z x d W 9 0 O y w m c X V v d D t y Z W 5 k Z X J U a W 1 l J n F 1 b 3 Q 7 L C Z x d W 9 0 O 2 d w d U Z y Y W 1 l V G l t Z U N v d W 5 0 Z X I m c X V v d D s s J n F 1 b 3 Q 7 Y X Z l c m F n Z U d w d U Z y Y W 1 l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Y m F i e W x v b l 9 i Y X R o c m 9 v b S 9 B d X R v U m V t b 3 Z l Z E N v b H V t b n M x L n t 0 a W 1 l c 3 R h b X A s M H 0 m c X V v d D s s J n F 1 b 3 Q 7 U 2 V j d G l v b j E v X 2 J h Y n l s b 2 5 f Y m F 0 a H J v b 2 0 v Q X V 0 b 1 J l b W 9 2 Z W R D b 2 x 1 b W 5 z M S 5 7 Z n B z L D F 9 J n F 1 b 3 Q 7 L C Z x d W 9 0 O 1 N l Y 3 R p b 2 4 x L 1 9 i Y W J 5 b G 9 u X 2 J h d G h y b 2 9 t L 0 F 1 d G 9 S Z W 1 v d m V k Q 2 9 s d W 1 u c z E u e 2 Z y Y W 1 l I H R p b W U s M n 0 m c X V v d D s s J n F 1 b 3 Q 7 U 2 V j d G l v b j E v X 2 J h Y n l s b 2 5 f Y m F 0 a H J v b 2 0 v Q X V 0 b 1 J l b W 9 2 Z W R D b 2 x 1 b W 5 z M S 5 7 b W V t b 3 J 5 I H V z Z W Q s M 3 0 m c X V v d D s s J n F 1 b 3 Q 7 U 2 V j d G l v b j E v X 2 J h Y n l s b 2 5 f Y m F 0 a H J v b 2 0 v Q X V 0 b 1 J l b W 9 2 Z W R D b 2 x 1 b W 5 z M S 5 7 I G 1 l b W 9 y e S B h b G x v Y 2 F 0 Z W Q s N H 0 m c X V v d D s s J n F 1 b 3 Q 7 U 2 V j d G l v b j E v X 2 J h Y n l s b 2 5 f Y m F 0 a H J v b 2 0 v Q X V 0 b 1 J l b W 9 2 Z W R D b 2 x 1 b W 5 z M S 5 7 Z n B z X z E s N X 0 m c X V v d D s s J n F 1 b 3 Q 7 U 2 V j d G l v b j E v X 2 J h Y n l s b 2 5 f Y m F 0 a H J v b 2 0 v Q X V 0 b 1 J l b W 9 2 Z W R D b 2 x 1 b W 5 z M S 5 7 Z H J h d 0 N h b G x z L D Z 9 J n F 1 b 3 Q 7 L C Z x d W 9 0 O 1 N l Y 3 R p b 2 4 x L 1 9 i Y W J 5 b G 9 u X 2 J h d G h y b 2 9 t L 0 F 1 d G 9 S Z W 1 v d m V k Q 2 9 s d W 1 u c z E u e 2 Z y Y W 1 l V G l t Z S w 3 f S Z x d W 9 0 O y w m c X V v d D t T Z W N 0 a W 9 u M S 9 f Y m F i e W x v b l 9 i Y X R o c m 9 v b S 9 B d X R v U m V t b 3 Z l Z E N v b H V t b n M x L n t y Z W 5 k Z X J U a W 1 l L D h 9 J n F 1 b 3 Q 7 L C Z x d W 9 0 O 1 N l Y 3 R p b 2 4 x L 1 9 i Y W J 5 b G 9 u X 2 J h d G h y b 2 9 t L 0 F 1 d G 9 S Z W 1 v d m V k Q 2 9 s d W 1 u c z E u e 2 d w d U Z y Y W 1 l V G l t Z U N v d W 5 0 Z X I s O X 0 m c X V v d D s s J n F 1 b 3 Q 7 U 2 V j d G l v b j E v X 2 J h Y n l s b 2 5 f Y m F 0 a H J v b 2 0 v Q X V 0 b 1 J l b W 9 2 Z W R D b 2 x 1 b W 5 z M S 5 7 Y X Z l c m F n Z U d w d U Z y Y W 1 l V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i Y W J 5 b G 9 u X 2 J h d G h y b 2 9 t L 0 F 1 d G 9 S Z W 1 v d m V k Q 2 9 s d W 1 u c z E u e 3 R p b W V z d G F t c C w w f S Z x d W 9 0 O y w m c X V v d D t T Z W N 0 a W 9 u M S 9 f Y m F i e W x v b l 9 i Y X R o c m 9 v b S 9 B d X R v U m V t b 3 Z l Z E N v b H V t b n M x L n t m c H M s M X 0 m c X V v d D s s J n F 1 b 3 Q 7 U 2 V j d G l v b j E v X 2 J h Y n l s b 2 5 f Y m F 0 a H J v b 2 0 v Q X V 0 b 1 J l b W 9 2 Z W R D b 2 x 1 b W 5 z M S 5 7 Z n J h b W U g d G l t Z S w y f S Z x d W 9 0 O y w m c X V v d D t T Z W N 0 a W 9 u M S 9 f Y m F i e W x v b l 9 i Y X R o c m 9 v b S 9 B d X R v U m V t b 3 Z l Z E N v b H V t b n M x L n t t Z W 1 v c n k g d X N l Z C w z f S Z x d W 9 0 O y w m c X V v d D t T Z W N 0 a W 9 u M S 9 f Y m F i e W x v b l 9 i Y X R o c m 9 v b S 9 B d X R v U m V t b 3 Z l Z E N v b H V t b n M x L n s g b W V t b 3 J 5 I G F s b G 9 j Y X R l Z C w 0 f S Z x d W 9 0 O y w m c X V v d D t T Z W N 0 a W 9 u M S 9 f Y m F i e W x v b l 9 i Y X R o c m 9 v b S 9 B d X R v U m V t b 3 Z l Z E N v b H V t b n M x L n t m c H N f M S w 1 f S Z x d W 9 0 O y w m c X V v d D t T Z W N 0 a W 9 u M S 9 f Y m F i e W x v b l 9 i Y X R o c m 9 v b S 9 B d X R v U m V t b 3 Z l Z E N v b H V t b n M x L n t k c m F 3 Q 2 F s b H M s N n 0 m c X V v d D s s J n F 1 b 3 Q 7 U 2 V j d G l v b j E v X 2 J h Y n l s b 2 5 f Y m F 0 a H J v b 2 0 v Q X V 0 b 1 J l b W 9 2 Z W R D b 2 x 1 b W 5 z M S 5 7 Z n J h b W V U a W 1 l L D d 9 J n F 1 b 3 Q 7 L C Z x d W 9 0 O 1 N l Y 3 R p b 2 4 x L 1 9 i Y W J 5 b G 9 u X 2 J h d G h y b 2 9 t L 0 F 1 d G 9 S Z W 1 v d m V k Q 2 9 s d W 1 u c z E u e 3 J l b m R l c l R p b W U s O H 0 m c X V v d D s s J n F 1 b 3 Q 7 U 2 V j d G l v b j E v X 2 J h Y n l s b 2 5 f Y m F 0 a H J v b 2 0 v Q X V 0 b 1 J l b W 9 2 Z W R D b 2 x 1 b W 5 z M S 5 7 Z 3 B 1 R n J h b W V U a W 1 l Q 2 9 1 b n R l c i w 5 f S Z x d W 9 0 O y w m c X V v d D t T Z W N 0 a W 9 u M S 9 f Y m F i e W x v b l 9 i Y X R o c m 9 v b S 9 B d X R v U m V t b 3 Z l Z E N v b H V t b n M x L n t h d m V y Y W d l R 3 B 1 R n J h b W V U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2 J h Y n l s b 2 5 f Y m F 0 a H J v b 2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J h Y n l s b 2 5 f Y m F 0 a H J v b 2 0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m F i e W x v b l 9 i Y X R o c m 9 v b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i L P 1 G P 1 B E S f c I m Z S 0 T 3 D g A A A A A C A A A A A A A Q Z g A A A A E A A C A A A A D 2 L F X i f i I u g U S g U D k s K E D k g E e e 3 B u p 8 S / n D J Y u E L A s w w A A A A A O g A A A A A I A A C A A A A C 8 0 c c 9 h s N D n m t R i v + g P x X C S M v p 7 M S f w 2 a E k Y i 7 5 I e + 9 1 A A A A C 7 p B 2 s Z x y q e 9 a w A v q B x R x d I E n M 4 S S b W 8 t r k g A v e V n 3 s c A O M J 7 3 b T p H + m v n d F E Q Y 8 n 7 C 2 b j K I k q z t q u R C c 0 J R k m b 0 O T i B E 4 i V A x r X 8 c e A t y e 0 A A A A C w 3 s F p 4 2 Z S x 1 J N 5 4 I d Y c Z s f S C k e C l g Z i C v s X z b 8 e s k 9 G 5 S d z 6 Q D f 2 h 1 p D 4 r c C Q F B Q Z l h 4 o 0 t o I j n d q 9 9 m s x Q 4 p < / D a t a M a s h u p > 
</file>

<file path=customXml/itemProps1.xml><?xml version="1.0" encoding="utf-8"?>
<ds:datastoreItem xmlns:ds="http://schemas.openxmlformats.org/officeDocument/2006/customXml" ds:itemID="{06FBB778-8CED-4320-B90C-DC4DA8D7C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_babylon_bathroom</vt:lpstr>
      <vt:lpstr>_three_bathroom</vt:lpstr>
      <vt:lpstr>babylon-bathroom-perfmon</vt:lpstr>
      <vt:lpstr>three-bathroom-perfmon</vt:lpstr>
      <vt:lpstr>Arkusz4</vt:lpstr>
      <vt:lpstr>Arkusz5</vt:lpstr>
      <vt:lpstr>FPS</vt:lpstr>
      <vt:lpstr>MEMORY</vt:lpstr>
      <vt:lpstr>FRAME_TIME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Bielecka</dc:creator>
  <cp:lastModifiedBy>Julia Bielecka</cp:lastModifiedBy>
  <dcterms:created xsi:type="dcterms:W3CDTF">2024-08-18T16:30:32Z</dcterms:created>
  <dcterms:modified xsi:type="dcterms:W3CDTF">2024-08-18T17:41:19Z</dcterms:modified>
</cp:coreProperties>
</file>