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activeTab="4"/>
  </bookViews>
  <sheets>
    <sheet name="controle de vendas por loja" sheetId="1" r:id="rId1"/>
    <sheet name="gestão de estoque" sheetId="2" r:id="rId2"/>
    <sheet name="desempenho de funcionários" sheetId="3" r:id="rId3"/>
    <sheet name="planejamento financeiro" sheetId="4" r:id="rId4"/>
    <sheet name="análise de desemp. acadêmico" sheetId="5" r:id="rId5"/>
  </sheets>
  <calcPr calcId="191029"/>
  <pivotCaches>
    <pivotCache cacheId="0" r:id="rId6"/>
    <pivotCache cacheId="1" r:id="rId7"/>
    <pivotCache cacheId="2" r:id="rId8"/>
    <pivotCache cacheId="3" r:id="rId9"/>
    <pivotCache cacheId="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<sst xmlns="http://schemas.openxmlformats.org/spreadsheetml/2006/main" count="792" uniqueCount="236">
  <si>
    <t>LOJAS DE VESTUÁRIO</t>
  </si>
  <si>
    <t>dta de venda</t>
  </si>
  <si>
    <t>loja</t>
  </si>
  <si>
    <t>produto</t>
  </si>
  <si>
    <t>qnt. vendida</t>
  </si>
  <si>
    <t>valor total</t>
  </si>
  <si>
    <t>Valor total de vendas por Loja e Produto</t>
  </si>
  <si>
    <t>Média de vendas de Lojas acima de 500,00</t>
  </si>
  <si>
    <t>Loja Sol Nascente</t>
  </si>
  <si>
    <t>Camiseta</t>
  </si>
  <si>
    <t>Soma de valor total</t>
  </si>
  <si>
    <t>Média de valor total</t>
  </si>
  <si>
    <t>Loja Estrela do Norte</t>
  </si>
  <si>
    <t>Calça</t>
  </si>
  <si>
    <t>Loja Bella Vista</t>
  </si>
  <si>
    <t>Loja Horizonte Azul</t>
  </si>
  <si>
    <t>Tênis</t>
  </si>
  <si>
    <t>Loja Ponto Central</t>
  </si>
  <si>
    <t>Mochila</t>
  </si>
  <si>
    <t>Jaqueta</t>
  </si>
  <si>
    <t>Cinto</t>
  </si>
  <si>
    <t>Total geral</t>
  </si>
  <si>
    <t>Boné</t>
  </si>
  <si>
    <t>Cafeteria saveur splendide</t>
  </si>
  <si>
    <t>Produto</t>
  </si>
  <si>
    <t>Categoria</t>
  </si>
  <si>
    <t>Quantidade em Estoque</t>
  </si>
  <si>
    <t>Quantidade Vendida</t>
  </si>
  <si>
    <t>Preço Unitário (R$)</t>
  </si>
  <si>
    <t>Qnt. de produtos por categoria</t>
  </si>
  <si>
    <t>Café Expresso</t>
  </si>
  <si>
    <t>Bebidas</t>
  </si>
  <si>
    <t>Contagem de Quantidade em Estoque</t>
  </si>
  <si>
    <t>Cappuccino</t>
  </si>
  <si>
    <t>Latte</t>
  </si>
  <si>
    <t>Alimentos</t>
  </si>
  <si>
    <t>Chá Verde</t>
  </si>
  <si>
    <t>Sobremesas</t>
  </si>
  <si>
    <t>Chá Preto</t>
  </si>
  <si>
    <t>Muffin de Chocolate</t>
  </si>
  <si>
    <t>Muffin de Mirtilo</t>
  </si>
  <si>
    <t>Croissant Simples</t>
  </si>
  <si>
    <t>Croissant com Queijo</t>
  </si>
  <si>
    <t>Donut de Chocolate</t>
  </si>
  <si>
    <t>Donut de Morango</t>
  </si>
  <si>
    <t>Suco de Laranja</t>
  </si>
  <si>
    <t>Suco de Maçã</t>
  </si>
  <si>
    <t>Frappuccino Chocolate</t>
  </si>
  <si>
    <t>Frappuccino Baunilha</t>
  </si>
  <si>
    <t>Torta de Limão</t>
  </si>
  <si>
    <t>Torta de Maçã</t>
  </si>
  <si>
    <t>Cheesecake Morango</t>
  </si>
  <si>
    <t>Sanduíche Natural</t>
  </si>
  <si>
    <t>Pão de Queijo</t>
  </si>
  <si>
    <t>Café Mocha</t>
  </si>
  <si>
    <t>Brownie de Chocolate</t>
  </si>
  <si>
    <t>Café Americano</t>
  </si>
  <si>
    <t>Água Mineral</t>
  </si>
  <si>
    <t>Chá de Camomila</t>
  </si>
  <si>
    <t>Cookie de Chocolate</t>
  </si>
  <si>
    <t>Cookie de Aveia</t>
  </si>
  <si>
    <t>Bolo de Cenoura</t>
  </si>
  <si>
    <t>Bolo de Chocolate</t>
  </si>
  <si>
    <t>Torrada com Geleia</t>
  </si>
  <si>
    <t>Panqueca Simples</t>
  </si>
  <si>
    <t>Chá de Frutas Vermelhas</t>
  </si>
  <si>
    <t>Espresso Macchiato</t>
  </si>
  <si>
    <t>Croissant com Presunto</t>
  </si>
  <si>
    <t>Smoothie de Morango</t>
  </si>
  <si>
    <t>Smoothie de Banana</t>
  </si>
  <si>
    <t>Wrap de Frango</t>
  </si>
  <si>
    <t>Wrap Vegetariano</t>
  </si>
  <si>
    <t>Chá de Hortelã</t>
  </si>
  <si>
    <t>Chocolate Quente</t>
  </si>
  <si>
    <t>Qnt. no Estoque menor que 10 foi destacado em amarelo</t>
  </si>
  <si>
    <t>Varejo Radical</t>
  </si>
  <si>
    <t>Maiores desempenhos por Categoria</t>
  </si>
  <si>
    <t>Nome do Funcionário</t>
  </si>
  <si>
    <t>Departamento</t>
  </si>
  <si>
    <t>Horas Trabalhadas</t>
  </si>
  <si>
    <t>Tarefas Concluídas</t>
  </si>
  <si>
    <t>Avaliação do Superior (0-10)</t>
  </si>
  <si>
    <t>Soma de Tarefas Concluídas</t>
  </si>
  <si>
    <t>Ana Silva</t>
  </si>
  <si>
    <t>Vendas</t>
  </si>
  <si>
    <t>João Costa</t>
  </si>
  <si>
    <t>Leonardo Moraes</t>
  </si>
  <si>
    <t>Carla Souza</t>
  </si>
  <si>
    <t>Estoque</t>
  </si>
  <si>
    <t>Letícia Oliveira</t>
  </si>
  <si>
    <t>Pedro Martins</t>
  </si>
  <si>
    <t>Bianca Teixeira</t>
  </si>
  <si>
    <t>Marcos Almeida</t>
  </si>
  <si>
    <t>Administrativo</t>
  </si>
  <si>
    <t>Camila Nogueira</t>
  </si>
  <si>
    <t>Hugo Oliveira</t>
  </si>
  <si>
    <t>Fernanda Santos</t>
  </si>
  <si>
    <t>Marketing</t>
  </si>
  <si>
    <t>Matheus Duarte</t>
  </si>
  <si>
    <t>Lucas Rocha</t>
  </si>
  <si>
    <t>Diego Santana</t>
  </si>
  <si>
    <t>Tatiana Ribeiro</t>
  </si>
  <si>
    <t>Eduardo Barros</t>
  </si>
  <si>
    <t>Atenção</t>
  </si>
  <si>
    <t>Felipe Gonçalves</t>
  </si>
  <si>
    <t>Roberto Lima</t>
  </si>
  <si>
    <t>Paula Ferreira</t>
  </si>
  <si>
    <t>Rafael Almeida</t>
  </si>
  <si>
    <t>Renata Teixeira</t>
  </si>
  <si>
    <t>Gabriela Costa</t>
  </si>
  <si>
    <t>Fábio Cardoso</t>
  </si>
  <si>
    <t>Beatriz Fonseca</t>
  </si>
  <si>
    <t>Carolina Borges</t>
  </si>
  <si>
    <t>Juliana Mendes</t>
  </si>
  <si>
    <t>Mariana Andrade</t>
  </si>
  <si>
    <t>André Ribeiro</t>
  </si>
  <si>
    <t>Vanessa Pereira</t>
  </si>
  <si>
    <t>Thiago Lopes</t>
  </si>
  <si>
    <t>Ingrid Farias</t>
  </si>
  <si>
    <t>Alice Machado</t>
  </si>
  <si>
    <t>Renan Azevedo</t>
  </si>
  <si>
    <t>Larissa Silva</t>
  </si>
  <si>
    <t>Eduardo Nunes</t>
  </si>
  <si>
    <t>Bruna Carvalho</t>
  </si>
  <si>
    <t>Lucas Moreira</t>
  </si>
  <si>
    <t>Samuel Tavares</t>
  </si>
  <si>
    <t>Rafaela Martins</t>
  </si>
  <si>
    <t>Wagner Barbosa</t>
  </si>
  <si>
    <t>Os três funcionários mais produtivos de cada depart. foram destacados</t>
  </si>
  <si>
    <t>PLANEJAMENTO FINANCEIRO -  EUROPA 2026  | DESPESAS DE 2024</t>
  </si>
  <si>
    <t>Mês</t>
  </si>
  <si>
    <t>Categoria de Despesa</t>
  </si>
  <si>
    <t>Valor Planejado (R$)</t>
  </si>
  <si>
    <t>Valor Gasto (R$)</t>
  </si>
  <si>
    <t>Diferença (R$)</t>
  </si>
  <si>
    <t>Categorias com Maiores gastos</t>
  </si>
  <si>
    <t>Janeiro</t>
  </si>
  <si>
    <t>Aluguel</t>
  </si>
  <si>
    <t>Soma de Valor Gasto (R$)</t>
  </si>
  <si>
    <t>Energia</t>
  </si>
  <si>
    <t>Internet</t>
  </si>
  <si>
    <t>Alimentação</t>
  </si>
  <si>
    <t>Viagem</t>
  </si>
  <si>
    <t>Transporte</t>
  </si>
  <si>
    <t>Fevereiro</t>
  </si>
  <si>
    <t>Educação</t>
  </si>
  <si>
    <t>Saúde</t>
  </si>
  <si>
    <t>Lazer</t>
  </si>
  <si>
    <t>Presentes</t>
  </si>
  <si>
    <t>Março</t>
  </si>
  <si>
    <t>Meses de Maiores Gastos</t>
  </si>
  <si>
    <t>Abril</t>
  </si>
  <si>
    <t>Dezembro</t>
  </si>
  <si>
    <t>Julho</t>
  </si>
  <si>
    <t>Agosto</t>
  </si>
  <si>
    <t>Setembro</t>
  </si>
  <si>
    <t>Maio</t>
  </si>
  <si>
    <t>Junho</t>
  </si>
  <si>
    <t>Outubro</t>
  </si>
  <si>
    <t>Novembro</t>
  </si>
  <si>
    <t>Meses que Houve Maior Desequilibrio</t>
  </si>
  <si>
    <t>Soma de Diferença (R$)</t>
  </si>
  <si>
    <t>Planejado</t>
  </si>
  <si>
    <t>Gasto</t>
  </si>
  <si>
    <t>Diferença de R$850,00</t>
  </si>
  <si>
    <t>DESEMPENHO - 3°A</t>
  </si>
  <si>
    <t>Nome</t>
  </si>
  <si>
    <t>Disciplina</t>
  </si>
  <si>
    <t>Nota 1</t>
  </si>
  <si>
    <t>Nota 2</t>
  </si>
  <si>
    <t>Nota 3</t>
  </si>
  <si>
    <t>Média Final</t>
  </si>
  <si>
    <t>Ana Souza</t>
  </si>
  <si>
    <t>Matemática</t>
  </si>
  <si>
    <t>Ranking de Melhores alunos em cada Matéria</t>
  </si>
  <si>
    <t>Bruno Almeida</t>
  </si>
  <si>
    <t>7.0</t>
  </si>
  <si>
    <t>6.5</t>
  </si>
  <si>
    <t>8.0</t>
  </si>
  <si>
    <t>Média de Média Final</t>
  </si>
  <si>
    <t>Carla Pereira</t>
  </si>
  <si>
    <t>Português</t>
  </si>
  <si>
    <t>9.0</t>
  </si>
  <si>
    <t>8.5</t>
  </si>
  <si>
    <t>Biologia</t>
  </si>
  <si>
    <t>Daniel Costa</t>
  </si>
  <si>
    <t>Física</t>
  </si>
  <si>
    <t>7.5</t>
  </si>
  <si>
    <t>Fernanda Silva</t>
  </si>
  <si>
    <t>Eduardo Lima</t>
  </si>
  <si>
    <t>Química</t>
  </si>
  <si>
    <t>Gabriela Lima</t>
  </si>
  <si>
    <t>9.5</t>
  </si>
  <si>
    <t>Amanda Santos</t>
  </si>
  <si>
    <t>Gabriel Martins</t>
  </si>
  <si>
    <t>História</t>
  </si>
  <si>
    <t>6.0</t>
  </si>
  <si>
    <t>Mariana Costa</t>
  </si>
  <si>
    <t>Helena Rocha</t>
  </si>
  <si>
    <t>Rafael Lima</t>
  </si>
  <si>
    <t>Igor Santos</t>
  </si>
  <si>
    <t>Mariana Silva</t>
  </si>
  <si>
    <t>Juliana Oliveira</t>
  </si>
  <si>
    <t>Inglês</t>
  </si>
  <si>
    <t>Filosofia</t>
  </si>
  <si>
    <t>Karla Pimentel</t>
  </si>
  <si>
    <t>João Souza</t>
  </si>
  <si>
    <t>Lucas Ferreira</t>
  </si>
  <si>
    <t>Uéliton Rocha</t>
  </si>
  <si>
    <t>Natália Santos</t>
  </si>
  <si>
    <t>Zilda Pereira</t>
  </si>
  <si>
    <t>Otávio Souza</t>
  </si>
  <si>
    <t>Felipe Silva</t>
  </si>
  <si>
    <t>Paula Almeida</t>
  </si>
  <si>
    <t>Quésia Pereira</t>
  </si>
  <si>
    <t>Olivia Costa</t>
  </si>
  <si>
    <t>Samuel Silva</t>
  </si>
  <si>
    <t>Xuxa Lima</t>
  </si>
  <si>
    <t>Tânia Costa</t>
  </si>
  <si>
    <t>Luiz Pimentel</t>
  </si>
  <si>
    <t>Vanessa Almeida</t>
  </si>
  <si>
    <t>Carolina Rocha</t>
  </si>
  <si>
    <t>Wellington Oliveira</t>
  </si>
  <si>
    <t>Yago Costa</t>
  </si>
  <si>
    <t>5.5</t>
  </si>
  <si>
    <t>Quênia Lima</t>
  </si>
  <si>
    <t>Eliane Costa</t>
  </si>
  <si>
    <t>Bruno Ferreira</t>
  </si>
  <si>
    <t>Karina Almeida</t>
  </si>
  <si>
    <t>Diego Almeida</t>
  </si>
  <si>
    <t>Hugo Santos</t>
  </si>
  <si>
    <t>Ingrid Oliveira</t>
  </si>
  <si>
    <t>Natan Oliveira</t>
  </si>
  <si>
    <t>Pedro Santos</t>
  </si>
  <si>
    <t>Média Geral de cada Nota</t>
  </si>
  <si>
    <t>O desempenho dos alunos 
decairam.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</si>
</sst>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);[Red]\(0.00\)"/>
    <numFmt numFmtId="181" formatCode="&quot;R$&quot;\ #,##0.00_);[Red]\(&quot;R$&quot;\ #,###.00\)"/>
    <numFmt numFmtId="182" formatCode="0_);[Red]\(0\)"/>
  </numFmts>
  <fonts count="30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B1C3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7E7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2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4" borderId="32" applyNumberFormat="0" applyAlignment="0" applyProtection="0">
      <alignment vertical="center"/>
    </xf>
    <xf numFmtId="0" fontId="20" fillId="25" borderId="33" applyNumberFormat="0" applyAlignment="0" applyProtection="0">
      <alignment vertical="center"/>
    </xf>
    <xf numFmtId="0" fontId="21" fillId="25" borderId="32" applyNumberFormat="0" applyAlignment="0" applyProtection="0">
      <alignment vertical="center"/>
    </xf>
    <xf numFmtId="0" fontId="22" fillId="26" borderId="34" applyNumberFormat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4" xfId="0" applyBorder="1" applyAlignment="1">
      <alignment vertical="center"/>
    </xf>
    <xf numFmtId="180" fontId="0" fillId="0" borderId="4" xfId="0" applyNumberFormat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0" borderId="5" xfId="0" applyBorder="1" applyAlignment="1">
      <alignment vertical="center"/>
    </xf>
    <xf numFmtId="180" fontId="0" fillId="0" borderId="5" xfId="0" applyNumberFormat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0" borderId="6" xfId="0" applyBorder="1" applyAlignment="1">
      <alignment vertical="center"/>
    </xf>
    <xf numFmtId="180" fontId="0" fillId="0" borderId="6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8" borderId="0" xfId="0" applyFill="1" applyBorder="1">
      <alignment vertical="center"/>
    </xf>
    <xf numFmtId="0" fontId="0" fillId="8" borderId="17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181" fontId="0" fillId="0" borderId="8" xfId="2" applyNumberFormat="1" applyBorder="1" applyAlignment="1">
      <alignment horizontal="center" vertical="center"/>
    </xf>
    <xf numFmtId="177" fontId="0" fillId="0" borderId="8" xfId="2" applyNumberFormat="1" applyBorder="1" applyAlignment="1">
      <alignment horizontal="center" vertical="center"/>
    </xf>
    <xf numFmtId="0" fontId="0" fillId="12" borderId="0" xfId="0" applyFill="1">
      <alignment vertical="center"/>
    </xf>
    <xf numFmtId="177" fontId="0" fillId="12" borderId="0" xfId="2" applyFill="1">
      <alignment vertical="center"/>
    </xf>
    <xf numFmtId="177" fontId="0" fillId="0" borderId="0" xfId="2">
      <alignment vertical="center"/>
    </xf>
    <xf numFmtId="0" fontId="0" fillId="13" borderId="0" xfId="0" applyFill="1">
      <alignment vertical="center"/>
    </xf>
    <xf numFmtId="180" fontId="0" fillId="13" borderId="0" xfId="0" applyNumberFormat="1" applyFill="1">
      <alignment vertical="center"/>
    </xf>
    <xf numFmtId="180" fontId="0" fillId="0" borderId="0" xfId="0" applyNumberFormat="1">
      <alignment vertical="center"/>
    </xf>
    <xf numFmtId="0" fontId="0" fillId="14" borderId="0" xfId="0" applyFill="1">
      <alignment vertical="center"/>
    </xf>
    <xf numFmtId="177" fontId="0" fillId="8" borderId="0" xfId="2" applyFill="1">
      <alignment vertical="center"/>
    </xf>
    <xf numFmtId="177" fontId="0" fillId="14" borderId="0" xfId="2" applyFill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4" fillId="17" borderId="13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13" borderId="17" xfId="0" applyFill="1" applyBorder="1">
      <alignment vertical="center"/>
    </xf>
    <xf numFmtId="0" fontId="0" fillId="0" borderId="0" xfId="0" applyBorder="1">
      <alignment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2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2" fillId="19" borderId="7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2" applyNumberFormat="1" applyBorder="1" applyAlignment="1">
      <alignment horizontal="center" vertical="center"/>
    </xf>
    <xf numFmtId="177" fontId="0" fillId="0" borderId="9" xfId="2" applyBorder="1" applyAlignment="1">
      <alignment vertical="center"/>
    </xf>
    <xf numFmtId="0" fontId="0" fillId="0" borderId="9" xfId="0" applyBorder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5" xfId="2" applyNumberFormat="1" applyBorder="1" applyAlignment="1">
      <alignment horizontal="center" vertical="center"/>
    </xf>
    <xf numFmtId="177" fontId="0" fillId="0" borderId="26" xfId="2" applyBorder="1" applyAlignment="1">
      <alignment vertical="center"/>
    </xf>
    <xf numFmtId="0" fontId="10" fillId="19" borderId="23" xfId="0" applyFont="1" applyFill="1" applyBorder="1" applyAlignment="1">
      <alignment vertical="center" wrapText="1"/>
    </xf>
    <xf numFmtId="18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10" fillId="21" borderId="26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0" fontId="10" fillId="21" borderId="2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77" fontId="0" fillId="0" borderId="0" xfId="2" applyAlignment="1">
      <alignment horizontal="center" vertical="center"/>
    </xf>
    <xf numFmtId="0" fontId="0" fillId="0" borderId="17" xfId="0" applyBorder="1">
      <alignment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16" xfId="0" applyBorder="1">
      <alignment vertical="center"/>
    </xf>
    <xf numFmtId="177" fontId="0" fillId="0" borderId="16" xfId="2" applyBorder="1">
      <alignment vertical="center"/>
    </xf>
    <xf numFmtId="177" fontId="2" fillId="22" borderId="0" xfId="2" applyFont="1" applyFill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64">
    <dxf>
      <border>
        <top/>
      </border>
    </dxf>
    <dxf>
      <border>
        <top/>
      </border>
    </dxf>
    <dxf>
      <border>
        <left style="medium">
          <color auto="1"/>
        </left>
        <right style="medium">
          <color auto="1"/>
        </right>
      </border>
    </dxf>
    <dxf>
      <border>
        <top/>
      </border>
    </dxf>
    <dxf>
      <border>
        <top/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 val="1"/>
      </font>
    </dxf>
    <dxf>
      <font>
        <b val="1"/>
      </font>
    </dxf>
    <dxf>
      <font>
        <b val="1"/>
      </font>
    </dxf>
    <dxf>
      <border>
        <top/>
      </border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3" formatCode="0.0_);[Red]\(0.0\)"/>
    </dxf>
    <dxf>
      <numFmt numFmtId="184" formatCode="0.0_);[Red]\(0.0\)"/>
    </dxf>
    <dxf>
      <numFmt numFmtId="185" formatCode="0.0_);[Red]\(0.0\)"/>
    </dxf>
    <dxf>
      <numFmt numFmtId="182" formatCode="0_);[Red]\(0\)"/>
    </dxf>
    <dxf>
      <numFmt numFmtId="182" formatCode="0_);[Red]\(0\)"/>
    </dxf>
    <dxf>
      <numFmt numFmtId="182" formatCode="0_);[Red]\(0\)"/>
    </dxf>
    <dxf>
      <alignment horizontal="center"/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border>
        <right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fill>
        <patternFill patternType="solid">
          <bgColor theme="9" tint="0.8"/>
        </patternFill>
      </fill>
    </dxf>
    <dxf>
      <border>
        <right/>
      </border>
    </dxf>
    <dxf>
      <border>
        <left/>
      </border>
    </dxf>
    <dxf>
      <border>
        <bottom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ill>
        <patternFill patternType="solid">
          <bgColor theme="9" tint="0.8"/>
        </patternFill>
      </fill>
    </dxf>
    <dxf>
      <border>
        <right/>
      </border>
    </dxf>
    <dxf>
      <border>
        <left/>
      </border>
    </dxf>
    <dxf>
      <border>
        <bottom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right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/>
    <dxf/>
    <dxf>
      <border>
        <right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right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/>
    <dxf/>
    <dxf>
      <border>
        <left/>
        <right/>
        <top/>
        <bottom/>
      </border>
    </dxf>
    <dxf>
      <border>
        <left/>
        <right/>
        <top/>
        <bottom/>
      </border>
    </dxf>
    <dxf/>
    <dxf/>
    <dxf>
      <border>
        <right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fill>
        <patternFill patternType="solid">
          <bgColor theme="0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fill>
        <patternFill patternType="solid">
          <bgColor theme="0"/>
        </patternFill>
      </fill>
    </dxf>
    <dxf>
      <fill>
        <patternFill patternType="solid">
          <bgColor rgb="FFF87E74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border>
        <left/>
        <right/>
        <top/>
        <bottom/>
      </border>
    </dxf>
    <dxf>
      <border>
        <diagonal/>
      </border>
    </dxf>
    <dxf>
      <fill>
        <patternFill patternType="solid">
          <bgColor theme="7" tint="0.8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53"/>
      <tableStyleElement type="headerRow" dxfId="152"/>
      <tableStyleElement type="totalRow" dxfId="151"/>
      <tableStyleElement type="firstColumn" dxfId="150"/>
      <tableStyleElement type="lastColumn" dxfId="149"/>
      <tableStyleElement type="firstRowStripe" dxfId="148"/>
      <tableStyleElement type="firstColumnStripe" dxfId="147"/>
    </tableStyle>
    <tableStyle name="PivotStylePreset2_Accent1" table="0" count="10" xr9:uid="{267968C8-6FFD-4C36-ACC1-9EA1FD1885CA}">
      <tableStyleElement type="headerRow" dxfId="163"/>
      <tableStyleElement type="totalRow" dxfId="162"/>
      <tableStyleElement type="firstRowStripe" dxfId="161"/>
      <tableStyleElement type="firstColumnStripe" dxfId="160"/>
      <tableStyleElement type="firstSubtotalRow" dxfId="159"/>
      <tableStyleElement type="secondSubtotalRow" dxfId="158"/>
      <tableStyleElement type="firstRowSubheading" dxfId="157"/>
      <tableStyleElement type="secondRowSubheading" dxfId="156"/>
      <tableStyleElement type="pageFieldLabels" dxfId="155"/>
      <tableStyleElement type="pageFieldValues" dxfId="154"/>
    </tableStyle>
  </tableStyles>
  <colors>
    <mruColors>
      <color rgb="00F2B1C3"/>
      <color rgb="00F87E7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4.xml"/><Relationship Id="rId8" Type="http://schemas.openxmlformats.org/officeDocument/2006/relationships/pivotCacheDefinition" Target="pivotCache/pivotCacheDefinition3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98157894736842"/>
          <c:y val="0.326388888888889"/>
          <c:w val="0.906236842105263"/>
          <c:h val="0.6056481481481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'análise de desemp. acadêmico'!$C$47:$E$47</c:f>
              <c:numCache>
                <c:formatCode>General</c:formatCode>
                <c:ptCount val="3"/>
                <c:pt idx="0">
                  <c:v>8.5</c:v>
                </c:pt>
                <c:pt idx="1">
                  <c:v>9</c:v>
                </c:pt>
                <c:pt idx="2">
                  <c:v>7.5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13747469"/>
        <c:axId val="106595336"/>
      </c:lineChart>
      <c:catAx>
        <c:axId val="41374746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595336"/>
        <c:crosses val="autoZero"/>
        <c:auto val="1"/>
        <c:lblAlgn val="ctr"/>
        <c:lblOffset val="100"/>
        <c:noMultiLvlLbl val="0"/>
      </c:catAx>
      <c:valAx>
        <c:axId val="106595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7474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692150</xdr:colOff>
      <xdr:row>49</xdr:row>
      <xdr:rowOff>111125</xdr:rowOff>
    </xdr:from>
    <xdr:to>
      <xdr:col>4</xdr:col>
      <xdr:colOff>413385</xdr:colOff>
      <xdr:row>55</xdr:row>
      <xdr:rowOff>92075</xdr:rowOff>
    </xdr:to>
    <xdr:graphicFrame>
      <xdr:nvGraphicFramePr>
        <xdr:cNvPr id="2" name="Gráfico 1"/>
        <xdr:cNvGraphicFramePr/>
      </xdr:nvGraphicFramePr>
      <xdr:xfrm>
        <a:off x="692150" y="8423275"/>
        <a:ext cx="2883535" cy="952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25.4262384259" refreshedBy="Eustaquio" recordCount="35">
  <cacheSource type="worksheet">
    <worksheetSource ref="A2:E37" sheet="controle de vendas por loja"/>
  </cacheSource>
  <cacheFields count="5">
    <cacheField name="dta de venda" numFmtId="58">
      <sharedItems containsSemiMixedTypes="0" containsString="0" containsNonDate="0" containsDate="1" minDate="2024-11-01T00:00:00" maxDate="2024-12-02T00:00:00" count="32"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</sharedItems>
    </cacheField>
    <cacheField name="loja" numFmtId="0">
      <sharedItems count="5">
        <s v="Loja Sol Nascente"/>
        <s v="Loja Estrela do Norte"/>
        <s v="Loja Horizonte Azul"/>
        <s v="Loja Ponto Central"/>
        <s v="Loja Bella Vista"/>
      </sharedItems>
    </cacheField>
    <cacheField name="produto" numFmtId="0">
      <sharedItems count="7">
        <s v="Camiseta"/>
        <s v="Calça"/>
        <s v="Tênis"/>
        <s v="Mochila"/>
        <s v="Jaqueta"/>
        <s v="Cinto"/>
        <s v="Boné"/>
      </sharedItems>
    </cacheField>
    <cacheField name="qnt. vendida" numFmtId="0">
      <sharedItems containsSemiMixedTypes="0" containsString="0" containsNumber="1" containsInteger="1" minValue="0" maxValue="30" count="16">
        <n v="20"/>
        <n v="15"/>
        <n v="8"/>
        <n v="12"/>
        <n v="5"/>
        <n v="18"/>
        <n v="25"/>
        <n v="10"/>
        <n v="30"/>
        <n v="3"/>
        <n v="7"/>
        <n v="4"/>
        <n v="6"/>
        <n v="9"/>
        <n v="11"/>
        <n v="2"/>
      </sharedItems>
    </cacheField>
    <cacheField name="valor total" numFmtId="177">
      <sharedItems containsSemiMixedTypes="0" containsString="0" containsNumber="1" containsInteger="1" minValue="0" maxValue="1050" count="22">
        <n v="400"/>
        <n v="600"/>
        <n v="800"/>
        <n v="840"/>
        <n v="1000"/>
        <n v="360"/>
        <n v="375"/>
        <n v="450"/>
        <n v="700"/>
        <n v="240"/>
        <n v="500"/>
        <n v="490"/>
        <n v="300"/>
        <n v="270"/>
        <n v="200"/>
        <n v="900"/>
        <n v="770"/>
        <n v="225"/>
        <n v="320"/>
        <n v="630"/>
        <n v="180"/>
        <n v="105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25.4326041667" refreshedBy="Eustaquio" recordCount="40">
  <cacheSource type="worksheet">
    <worksheetSource ref="A2:E42" sheet="gestão de estoque"/>
  </cacheSource>
  <cacheFields count="5">
    <cacheField name="Produto" numFmtId="0">
      <sharedItems count="40">
        <s v="Café Expresso"/>
        <s v="Cappuccino"/>
        <s v="Latte"/>
        <s v="Chá Verde"/>
        <s v="Chá Preto"/>
        <s v="Muffin de Chocolate"/>
        <s v="Muffin de Mirtilo"/>
        <s v="Croissant Simples"/>
        <s v="Croissant com Queijo"/>
        <s v="Donut de Chocolate"/>
        <s v="Donut de Morango"/>
        <s v="Suco de Laranja"/>
        <s v="Suco de Maçã"/>
        <s v="Frappuccino Chocolate"/>
        <s v="Frappuccino Baunilha"/>
        <s v="Torta de Limão"/>
        <s v="Torta de Maçã"/>
        <s v="Cheesecake Morango"/>
        <s v="Sanduíche Natural"/>
        <s v="Pão de Queijo"/>
        <s v="Café Mocha"/>
        <s v="Brownie de Chocolate"/>
        <s v="Café Americano"/>
        <s v="Água Mineral"/>
        <s v="Chá de Camomila"/>
        <s v="Cookie de Chocolate"/>
        <s v="Cookie de Aveia"/>
        <s v="Bolo de Cenoura"/>
        <s v="Bolo de Chocolate"/>
        <s v="Torrada com Geleia"/>
        <s v="Panqueca Simples"/>
        <s v="Chá de Frutas Vermelhas"/>
        <s v="Espresso Macchiato"/>
        <s v="Croissant com Presunto"/>
        <s v="Smoothie de Morango"/>
        <s v="Smoothie de Banana"/>
        <s v="Wrap de Frango"/>
        <s v="Wrap Vegetariano"/>
        <s v="Chá de Hortelã"/>
        <s v="Chocolate Quente"/>
      </sharedItems>
    </cacheField>
    <cacheField name="Categoria" numFmtId="0">
      <sharedItems count="3">
        <s v="Bebidas"/>
        <s v="Alimentos"/>
        <s v="Sobremesas"/>
      </sharedItems>
    </cacheField>
    <cacheField name="Quantidade em Estoque" numFmtId="0">
      <sharedItems containsSemiMixedTypes="0" containsString="0" containsNumber="1" containsInteger="1" minValue="0" maxValue="150" count="19">
        <n v="150"/>
        <n v="8"/>
        <n v="120"/>
        <n v="60"/>
        <n v="6"/>
        <n v="50"/>
        <n v="4"/>
        <n v="9"/>
        <n v="70"/>
        <n v="80"/>
        <n v="75"/>
        <n v="7"/>
        <n v="40"/>
        <n v="20"/>
        <n v="90"/>
        <n v="100"/>
        <n v="5"/>
        <n v="30"/>
        <n v="85"/>
      </sharedItems>
    </cacheField>
    <cacheField name="Quantidade Vendida" numFmtId="0">
      <sharedItems containsSemiMixedTypes="0" containsString="0" containsNumber="1" containsInteger="1" minValue="0" maxValue="120" count="18">
        <n v="120"/>
        <n v="80"/>
        <n v="95"/>
        <n v="40"/>
        <n v="50"/>
        <n v="45"/>
        <n v="30"/>
        <n v="55"/>
        <n v="48"/>
        <n v="65"/>
        <n v="70"/>
        <n v="35"/>
        <n v="25"/>
        <n v="15"/>
        <n v="60"/>
        <n v="85"/>
        <n v="90"/>
        <n v="75"/>
      </sharedItems>
    </cacheField>
    <cacheField name="Preço Unitário (R$)" numFmtId="177">
      <sharedItems containsSemiMixedTypes="0" containsString="0" containsNumber="1" minValue="0" maxValue="14" count="18">
        <n v="5"/>
        <n v="8"/>
        <n v="7.5"/>
        <n v="6"/>
        <n v="6.5"/>
        <n v="4.5"/>
        <n v="7"/>
        <n v="4"/>
        <n v="9.5"/>
        <n v="9"/>
        <n v="12"/>
        <n v="11"/>
        <n v="14"/>
        <n v="3.5"/>
        <n v="2.5"/>
        <n v="5.5"/>
        <n v="10"/>
        <n v="8.5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25.4502430556" refreshedBy="Eustaquio" recordCount="40">
  <cacheSource type="worksheet">
    <worksheetSource ref="A2:E42" sheet="desempenho de funcionários"/>
  </cacheSource>
  <cacheFields count="5">
    <cacheField name="Nome do Funcionário" numFmtId="0">
      <sharedItems count="40">
        <s v="Ana Silva"/>
        <s v="João Costa"/>
        <s v="Carla Souza"/>
        <s v="Pedro Martins"/>
        <s v="Marcos Almeida"/>
        <s v="Letícia Oliveira"/>
        <s v="Fernanda Santos"/>
        <s v="Lucas Rocha"/>
        <s v="Tatiana Ribeiro"/>
        <s v="Eduardo Barros"/>
        <s v="Camila Nogueira"/>
        <s v="Roberto Lima"/>
        <s v="Paula Ferreira"/>
        <s v="Renata Teixeira"/>
        <s v="Fábio Cardoso"/>
        <s v="Beatriz Fonseca"/>
        <s v="Diego Santana"/>
        <s v="Juliana Mendes"/>
        <s v="Felipe Gonçalves"/>
        <s v="Mariana Andrade"/>
        <s v="Rafael Almeida"/>
        <s v="Vanessa Pereira"/>
        <s v="Thiago Lopes"/>
        <s v="Alice Machado"/>
        <s v="Hugo Oliveira"/>
        <s v="Larissa Silva"/>
        <s v="André Ribeiro"/>
        <s v="Gabriela Costa"/>
        <s v="Eduardo Nunes"/>
        <s v="Carolina Borges"/>
        <s v="Leonardo Moraes"/>
        <s v="Bruna Carvalho"/>
        <s v="Samuel Tavares"/>
        <s v="Ingrid Farias"/>
        <s v="Matheus Duarte"/>
        <s v="Rafaela Martins"/>
        <s v="Wagner Barbosa"/>
        <s v="Renan Azevedo"/>
        <s v="Bianca Teixeira"/>
        <s v="Lucas Moreira"/>
      </sharedItems>
    </cacheField>
    <cacheField name="Departamento" numFmtId="0">
      <sharedItems count="4">
        <s v="Vendas"/>
        <s v="Estoque"/>
        <s v="Administrativo"/>
        <s v="Marketing"/>
      </sharedItems>
    </cacheField>
    <cacheField name="Horas Trabalhadas" numFmtId="0">
      <sharedItems containsSemiMixedTypes="0" containsString="0" containsNumber="1" containsInteger="1" minValue="0" maxValue="180" count="9">
        <n v="160"/>
        <n v="150"/>
        <n v="170"/>
        <n v="140"/>
        <n v="155"/>
        <n v="180"/>
        <n v="165"/>
        <n v="145"/>
        <n v="175"/>
      </sharedItems>
    </cacheField>
    <cacheField name="Tarefas Concluídas" numFmtId="0">
      <sharedItems containsSemiMixedTypes="0" containsString="0" containsNumber="1" containsInteger="1" minValue="0" maxValue="115" count="24">
        <n v="95"/>
        <n v="88"/>
        <n v="100"/>
        <n v="80"/>
        <n v="90"/>
        <n v="110"/>
        <n v="85"/>
        <n v="75"/>
        <n v="105"/>
        <n v="87"/>
        <n v="70"/>
        <n v="72"/>
        <n v="92"/>
        <n v="98"/>
        <n v="94"/>
        <n v="78"/>
        <n v="93"/>
        <n v="102"/>
        <n v="82"/>
        <n v="115"/>
        <n v="89"/>
        <n v="83"/>
        <n v="73"/>
        <n v="68"/>
      </sharedItems>
    </cacheField>
    <cacheField name="Avaliação do Superior (0-10)" numFmtId="0">
      <sharedItems containsSemiMixedTypes="0" containsString="0" containsNumber="1" minValue="0" maxValue="9.5" count="23">
        <n v="8.5"/>
        <n v="7.8"/>
        <n v="9"/>
        <n v="7.5"/>
        <n v="8"/>
        <n v="9.2"/>
        <n v="8.8"/>
        <n v="7.9"/>
        <n v="8.7"/>
        <n v="7.4"/>
        <n v="9.3"/>
        <n v="8.1"/>
        <n v="7.6"/>
        <n v="7.2"/>
        <n v="8.3"/>
        <n v="8.6"/>
        <n v="8.9"/>
        <n v="8.4"/>
        <n v="8.2"/>
        <n v="9.1"/>
        <n v="7.3"/>
        <n v="9.5"/>
        <n v="7.7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25.6045949074" refreshedBy="Eustaquio" recordCount="43">
  <cacheSource type="worksheet">
    <worksheetSource ref="A2:F45" sheet="análise de desemp. acadêmico"/>
  </cacheSource>
  <cacheFields count="6">
    <cacheField name="Nome" numFmtId="0">
      <sharedItems count="43">
        <s v="Ana Souza"/>
        <s v="Bruno Almeida"/>
        <s v="Carla Pereira"/>
        <s v="Daniel Costa"/>
        <s v="Eduardo Lima"/>
        <s v="Fernanda Silva"/>
        <s v="Gabriel Martins"/>
        <s v="Helena Rocha"/>
        <s v="Igor Santos"/>
        <s v="Juliana Oliveira"/>
        <s v="Karla Pimentel"/>
        <s v="Lucas Ferreira"/>
        <s v="Mariana Costa"/>
        <s v="Natália Santos"/>
        <s v="Otávio Souza"/>
        <s v="Paula Almeida"/>
        <s v="Quésia Pereira"/>
        <s v="Rafael Lima"/>
        <s v="Samuel Silva"/>
        <s v="Tânia Costa"/>
        <s v="Uéliton Rocha"/>
        <s v="Vanessa Almeida"/>
        <s v="Wellington Oliveira"/>
        <s v="Xuxa Lima"/>
        <s v="Yago Costa"/>
        <s v="Zilda Pereira"/>
        <s v="Amanda Santos"/>
        <s v="Bruno Ferreira"/>
        <s v="Carolina Rocha"/>
        <s v="Diego Almeida"/>
        <s v="Eliane Costa"/>
        <s v="Felipe Silva"/>
        <s v="Gabriela Lima"/>
        <s v="Hugo Santos"/>
        <s v="Ingrid Oliveira"/>
        <s v="João Souza"/>
        <s v="Karina Almeida"/>
        <s v="Luiz Pimentel"/>
        <s v="Mariana Silva"/>
        <s v="Natan Oliveira"/>
        <s v="Olivia Costa"/>
        <s v="Pedro Santos"/>
        <s v="Quênia Lima"/>
      </sharedItems>
    </cacheField>
    <cacheField name="Disciplina" numFmtId="0">
      <sharedItems count="8">
        <s v="Matemática"/>
        <s v="Português"/>
        <s v="Física"/>
        <s v="Química"/>
        <s v="Biologia"/>
        <s v="História"/>
        <s v="Inglês"/>
        <s v="Filosofia"/>
      </sharedItems>
    </cacheField>
    <cacheField name="Nota 1" numFmtId="180">
      <sharedItems containsNumber="1" containsMixedTypes="1" count="9">
        <n v="8.5"/>
        <s v="7.0"/>
        <s v="9.0"/>
        <s v="7.5"/>
        <s v="8.0"/>
        <s v="9.5"/>
        <s v="6.0"/>
        <s v="8.5"/>
        <s v="6.5"/>
      </sharedItems>
    </cacheField>
    <cacheField name="Nota 2" numFmtId="180">
      <sharedItems containsNumber="1" containsInteger="1" containsMixedTypes="1" count="10">
        <n v="9"/>
        <s v="6.5"/>
        <s v="8.5"/>
        <s v="7.0"/>
        <s v="7.5"/>
        <s v="9.0"/>
        <s v="8.0"/>
        <s v="9.5"/>
        <s v="6.0"/>
        <s v="5.5"/>
      </sharedItems>
    </cacheField>
    <cacheField name="Nota 3" numFmtId="180">
      <sharedItems containsNumber="1" containsMixedTypes="1" count="10">
        <n v="7.5"/>
        <s v="8.0"/>
        <s v="9.0"/>
        <s v="6.5"/>
        <s v="8.5"/>
        <s v="6.0"/>
        <s v="7.5"/>
        <s v="7.0"/>
        <s v="9.5"/>
        <s v="5.5"/>
      </sharedItems>
    </cacheField>
    <cacheField name="Média Final" numFmtId="180">
      <sharedItems containsNumber="1" containsMixedTypes="1" count="22">
        <s v="8,33"/>
        <n v="7.17"/>
        <n v="8.83"/>
        <n v="7"/>
        <n v="8"/>
        <n v="9"/>
        <n v="6.33"/>
        <n v="8.17"/>
        <n v="6.17"/>
        <n v="9.17"/>
        <n v="7.67"/>
        <n v="7.5"/>
        <n v="7.83"/>
        <n v="8.67"/>
        <n v="6.83"/>
        <n v="6.5"/>
        <n v="5.83"/>
        <n v="5.67"/>
        <n v="8.33"/>
        <n v="7.33"/>
        <n v="8.5"/>
        <n v="6.67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25.618599537" refreshedBy="Eustaquio" recordCount="53">
  <cacheSource type="worksheet">
    <worksheetSource ref="A2:E55" sheet="planejamento financeiro"/>
  </cacheSource>
  <cacheFields count="5"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Categoria de Despesa" numFmtId="0">
      <sharedItems count="10">
        <s v="Aluguel"/>
        <s v="Energia"/>
        <s v="Internet"/>
        <s v="Alimentação"/>
        <s v="Transporte"/>
        <s v="Educação"/>
        <s v="Lazer"/>
        <s v="Viagem"/>
        <s v="Saúde"/>
        <s v="Presentes"/>
      </sharedItems>
    </cacheField>
    <cacheField name="Valor Planejado (R$)" numFmtId="0">
      <sharedItems containsSemiMixedTypes="0" containsString="0" containsNumber="1" containsInteger="1" minValue="120" maxValue="2500" count="18">
        <n v="2500"/>
        <n v="300"/>
        <n v="120"/>
        <n v="800"/>
        <n v="500"/>
        <n v="320"/>
        <n v="850"/>
        <n v="450"/>
        <n v="310"/>
        <n v="900"/>
        <n v="1200"/>
        <n v="1000"/>
        <n v="400"/>
        <n v="600"/>
        <n v="950"/>
        <n v="750"/>
        <n v="1500"/>
        <n v="700"/>
      </sharedItems>
    </cacheField>
    <cacheField name="Valor Gasto (R$)" numFmtId="181">
      <sharedItems containsSemiMixedTypes="0" containsString="0" containsNumber="1" containsInteger="1" minValue="100" maxValue="2500" count="31">
        <n v="2500"/>
        <n v="350"/>
        <n v="100"/>
        <n v="750"/>
        <n v="450"/>
        <n v="310"/>
        <n v="120"/>
        <n v="900"/>
        <n v="470"/>
        <n v="290"/>
        <n v="820"/>
        <n v="480"/>
        <n v="320"/>
        <n v="850"/>
        <n v="550"/>
        <n v="300"/>
        <n v="110"/>
        <n v="460"/>
        <n v="890"/>
        <n v="1500"/>
        <n v="950"/>
        <n v="380"/>
        <n v="700"/>
        <n v="1000"/>
        <n v="1050"/>
        <n v="330"/>
        <n v="600"/>
        <n v="650"/>
        <n v="1800"/>
        <n v="800"/>
        <n v="1250"/>
      </sharedItems>
    </cacheField>
    <cacheField name="Diferença (R$)" numFmtId="181">
      <sharedItems containsSemiMixedTypes="0" containsString="0" containsNumber="1" containsInteger="1" minValue="-300" maxValue="100" count="10">
        <n v="0"/>
        <n v="-50"/>
        <n v="20"/>
        <n v="50"/>
        <n v="10"/>
        <n v="-20"/>
        <n v="-10"/>
        <n v="-300"/>
        <n v="-100"/>
        <n v="1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x v="0"/>
    <x v="0"/>
    <x v="0"/>
  </r>
  <r>
    <x v="0"/>
    <x v="1"/>
    <x v="1"/>
    <x v="1"/>
    <x v="1"/>
  </r>
  <r>
    <x v="1"/>
    <x v="2"/>
    <x v="2"/>
    <x v="2"/>
    <x v="2"/>
  </r>
  <r>
    <x v="1"/>
    <x v="3"/>
    <x v="3"/>
    <x v="3"/>
    <x v="3"/>
  </r>
  <r>
    <x v="2"/>
    <x v="4"/>
    <x v="4"/>
    <x v="4"/>
    <x v="4"/>
  </r>
  <r>
    <x v="3"/>
    <x v="0"/>
    <x v="0"/>
    <x v="5"/>
    <x v="5"/>
  </r>
  <r>
    <x v="4"/>
    <x v="1"/>
    <x v="5"/>
    <x v="6"/>
    <x v="6"/>
  </r>
  <r>
    <x v="5"/>
    <x v="2"/>
    <x v="2"/>
    <x v="7"/>
    <x v="4"/>
  </r>
  <r>
    <x v="5"/>
    <x v="3"/>
    <x v="6"/>
    <x v="8"/>
    <x v="7"/>
  </r>
  <r>
    <x v="6"/>
    <x v="4"/>
    <x v="3"/>
    <x v="7"/>
    <x v="8"/>
  </r>
  <r>
    <x v="7"/>
    <x v="0"/>
    <x v="4"/>
    <x v="9"/>
    <x v="1"/>
  </r>
  <r>
    <x v="8"/>
    <x v="1"/>
    <x v="0"/>
    <x v="3"/>
    <x v="9"/>
  </r>
  <r>
    <x v="9"/>
    <x v="2"/>
    <x v="2"/>
    <x v="4"/>
    <x v="10"/>
  </r>
  <r>
    <x v="10"/>
    <x v="3"/>
    <x v="3"/>
    <x v="10"/>
    <x v="11"/>
  </r>
  <r>
    <x v="11"/>
    <x v="4"/>
    <x v="4"/>
    <x v="11"/>
    <x v="2"/>
  </r>
  <r>
    <x v="12"/>
    <x v="0"/>
    <x v="5"/>
    <x v="0"/>
    <x v="12"/>
  </r>
  <r>
    <x v="13"/>
    <x v="1"/>
    <x v="6"/>
    <x v="5"/>
    <x v="13"/>
  </r>
  <r>
    <x v="14"/>
    <x v="2"/>
    <x v="1"/>
    <x v="12"/>
    <x v="9"/>
  </r>
  <r>
    <x v="15"/>
    <x v="3"/>
    <x v="0"/>
    <x v="7"/>
    <x v="14"/>
  </r>
  <r>
    <x v="16"/>
    <x v="4"/>
    <x v="2"/>
    <x v="13"/>
    <x v="15"/>
  </r>
  <r>
    <x v="17"/>
    <x v="0"/>
    <x v="3"/>
    <x v="14"/>
    <x v="16"/>
  </r>
  <r>
    <x v="18"/>
    <x v="1"/>
    <x v="4"/>
    <x v="15"/>
    <x v="0"/>
  </r>
  <r>
    <x v="19"/>
    <x v="2"/>
    <x v="5"/>
    <x v="1"/>
    <x v="17"/>
  </r>
  <r>
    <x v="20"/>
    <x v="3"/>
    <x v="6"/>
    <x v="6"/>
    <x v="6"/>
  </r>
  <r>
    <x v="21"/>
    <x v="4"/>
    <x v="1"/>
    <x v="2"/>
    <x v="18"/>
  </r>
  <r>
    <x v="22"/>
    <x v="0"/>
    <x v="6"/>
    <x v="1"/>
    <x v="17"/>
  </r>
  <r>
    <x v="23"/>
    <x v="1"/>
    <x v="2"/>
    <x v="12"/>
    <x v="1"/>
  </r>
  <r>
    <x v="24"/>
    <x v="2"/>
    <x v="4"/>
    <x v="9"/>
    <x v="1"/>
  </r>
  <r>
    <x v="25"/>
    <x v="3"/>
    <x v="1"/>
    <x v="2"/>
    <x v="18"/>
  </r>
  <r>
    <x v="26"/>
    <x v="4"/>
    <x v="3"/>
    <x v="13"/>
    <x v="19"/>
  </r>
  <r>
    <x v="27"/>
    <x v="0"/>
    <x v="5"/>
    <x v="3"/>
    <x v="20"/>
  </r>
  <r>
    <x v="28"/>
    <x v="1"/>
    <x v="0"/>
    <x v="5"/>
    <x v="5"/>
  </r>
  <r>
    <x v="29"/>
    <x v="2"/>
    <x v="6"/>
    <x v="0"/>
    <x v="12"/>
  </r>
  <r>
    <x v="30"/>
    <x v="3"/>
    <x v="3"/>
    <x v="1"/>
    <x v="21"/>
  </r>
  <r>
    <x v="31"/>
    <x v="4"/>
    <x v="2"/>
    <x v="10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x v="0"/>
  </r>
  <r>
    <x v="1"/>
    <x v="0"/>
    <x v="1"/>
    <x v="1"/>
    <x v="1"/>
  </r>
  <r>
    <x v="2"/>
    <x v="0"/>
    <x v="2"/>
    <x v="2"/>
    <x v="2"/>
  </r>
  <r>
    <x v="3"/>
    <x v="0"/>
    <x v="3"/>
    <x v="3"/>
    <x v="3"/>
  </r>
  <r>
    <x v="4"/>
    <x v="0"/>
    <x v="4"/>
    <x v="4"/>
    <x v="4"/>
  </r>
  <r>
    <x v="5"/>
    <x v="1"/>
    <x v="5"/>
    <x v="5"/>
    <x v="5"/>
  </r>
  <r>
    <x v="6"/>
    <x v="1"/>
    <x v="6"/>
    <x v="6"/>
    <x v="0"/>
  </r>
  <r>
    <x v="7"/>
    <x v="1"/>
    <x v="3"/>
    <x v="7"/>
    <x v="3"/>
  </r>
  <r>
    <x v="8"/>
    <x v="1"/>
    <x v="7"/>
    <x v="8"/>
    <x v="6"/>
  </r>
  <r>
    <x v="9"/>
    <x v="1"/>
    <x v="8"/>
    <x v="9"/>
    <x v="7"/>
  </r>
  <r>
    <x v="10"/>
    <x v="1"/>
    <x v="3"/>
    <x v="4"/>
    <x v="5"/>
  </r>
  <r>
    <x v="11"/>
    <x v="0"/>
    <x v="9"/>
    <x v="10"/>
    <x v="4"/>
  </r>
  <r>
    <x v="12"/>
    <x v="0"/>
    <x v="10"/>
    <x v="9"/>
    <x v="3"/>
  </r>
  <r>
    <x v="13"/>
    <x v="0"/>
    <x v="5"/>
    <x v="5"/>
    <x v="8"/>
  </r>
  <r>
    <x v="14"/>
    <x v="0"/>
    <x v="11"/>
    <x v="4"/>
    <x v="9"/>
  </r>
  <r>
    <x v="15"/>
    <x v="2"/>
    <x v="12"/>
    <x v="11"/>
    <x v="10"/>
  </r>
  <r>
    <x v="16"/>
    <x v="2"/>
    <x v="4"/>
    <x v="12"/>
    <x v="11"/>
  </r>
  <r>
    <x v="17"/>
    <x v="2"/>
    <x v="13"/>
    <x v="13"/>
    <x v="12"/>
  </r>
  <r>
    <x v="18"/>
    <x v="1"/>
    <x v="5"/>
    <x v="5"/>
    <x v="1"/>
  </r>
  <r>
    <x v="19"/>
    <x v="1"/>
    <x v="1"/>
    <x v="10"/>
    <x v="13"/>
  </r>
  <r>
    <x v="20"/>
    <x v="0"/>
    <x v="8"/>
    <x v="14"/>
    <x v="6"/>
  </r>
  <r>
    <x v="21"/>
    <x v="2"/>
    <x v="12"/>
    <x v="6"/>
    <x v="3"/>
  </r>
  <r>
    <x v="22"/>
    <x v="0"/>
    <x v="14"/>
    <x v="15"/>
    <x v="5"/>
  </r>
  <r>
    <x v="23"/>
    <x v="0"/>
    <x v="15"/>
    <x v="16"/>
    <x v="14"/>
  </r>
  <r>
    <x v="24"/>
    <x v="0"/>
    <x v="7"/>
    <x v="7"/>
    <x v="15"/>
  </r>
  <r>
    <x v="25"/>
    <x v="2"/>
    <x v="8"/>
    <x v="14"/>
    <x v="5"/>
  </r>
  <r>
    <x v="26"/>
    <x v="2"/>
    <x v="16"/>
    <x v="7"/>
    <x v="7"/>
  </r>
  <r>
    <x v="27"/>
    <x v="2"/>
    <x v="17"/>
    <x v="12"/>
    <x v="16"/>
  </r>
  <r>
    <x v="28"/>
    <x v="2"/>
    <x v="7"/>
    <x v="6"/>
    <x v="10"/>
  </r>
  <r>
    <x v="29"/>
    <x v="1"/>
    <x v="12"/>
    <x v="11"/>
    <x v="4"/>
  </r>
  <r>
    <x v="30"/>
    <x v="1"/>
    <x v="5"/>
    <x v="3"/>
    <x v="2"/>
  </r>
  <r>
    <x v="31"/>
    <x v="0"/>
    <x v="8"/>
    <x v="14"/>
    <x v="3"/>
  </r>
  <r>
    <x v="32"/>
    <x v="0"/>
    <x v="9"/>
    <x v="10"/>
    <x v="15"/>
  </r>
  <r>
    <x v="33"/>
    <x v="1"/>
    <x v="4"/>
    <x v="3"/>
    <x v="2"/>
  </r>
  <r>
    <x v="34"/>
    <x v="0"/>
    <x v="5"/>
    <x v="5"/>
    <x v="17"/>
  </r>
  <r>
    <x v="35"/>
    <x v="0"/>
    <x v="7"/>
    <x v="4"/>
    <x v="1"/>
  </r>
  <r>
    <x v="36"/>
    <x v="1"/>
    <x v="12"/>
    <x v="11"/>
    <x v="9"/>
  </r>
  <r>
    <x v="37"/>
    <x v="1"/>
    <x v="4"/>
    <x v="6"/>
    <x v="17"/>
  </r>
  <r>
    <x v="38"/>
    <x v="0"/>
    <x v="3"/>
    <x v="4"/>
    <x v="15"/>
  </r>
  <r>
    <x v="39"/>
    <x v="0"/>
    <x v="18"/>
    <x v="17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x v="0"/>
  </r>
  <r>
    <x v="1"/>
    <x v="0"/>
    <x v="1"/>
    <x v="1"/>
    <x v="1"/>
  </r>
  <r>
    <x v="2"/>
    <x v="1"/>
    <x v="2"/>
    <x v="2"/>
    <x v="2"/>
  </r>
  <r>
    <x v="3"/>
    <x v="1"/>
    <x v="3"/>
    <x v="3"/>
    <x v="3"/>
  </r>
  <r>
    <x v="4"/>
    <x v="2"/>
    <x v="4"/>
    <x v="4"/>
    <x v="4"/>
  </r>
  <r>
    <x v="5"/>
    <x v="0"/>
    <x v="5"/>
    <x v="5"/>
    <x v="5"/>
  </r>
  <r>
    <x v="6"/>
    <x v="3"/>
    <x v="0"/>
    <x v="6"/>
    <x v="6"/>
  </r>
  <r>
    <x v="7"/>
    <x v="3"/>
    <x v="1"/>
    <x v="3"/>
    <x v="7"/>
  </r>
  <r>
    <x v="8"/>
    <x v="1"/>
    <x v="6"/>
    <x v="0"/>
    <x v="8"/>
  </r>
  <r>
    <x v="9"/>
    <x v="2"/>
    <x v="7"/>
    <x v="7"/>
    <x v="9"/>
  </r>
  <r>
    <x v="10"/>
    <x v="0"/>
    <x v="8"/>
    <x v="8"/>
    <x v="10"/>
  </r>
  <r>
    <x v="11"/>
    <x v="0"/>
    <x v="4"/>
    <x v="4"/>
    <x v="11"/>
  </r>
  <r>
    <x v="12"/>
    <x v="3"/>
    <x v="0"/>
    <x v="9"/>
    <x v="0"/>
  </r>
  <r>
    <x v="13"/>
    <x v="1"/>
    <x v="7"/>
    <x v="10"/>
    <x v="12"/>
  </r>
  <r>
    <x v="14"/>
    <x v="2"/>
    <x v="3"/>
    <x v="11"/>
    <x v="13"/>
  </r>
  <r>
    <x v="15"/>
    <x v="1"/>
    <x v="4"/>
    <x v="12"/>
    <x v="14"/>
  </r>
  <r>
    <x v="16"/>
    <x v="0"/>
    <x v="6"/>
    <x v="13"/>
    <x v="15"/>
  </r>
  <r>
    <x v="17"/>
    <x v="3"/>
    <x v="2"/>
    <x v="4"/>
    <x v="16"/>
  </r>
  <r>
    <x v="18"/>
    <x v="0"/>
    <x v="0"/>
    <x v="14"/>
    <x v="17"/>
  </r>
  <r>
    <x v="19"/>
    <x v="2"/>
    <x v="1"/>
    <x v="3"/>
    <x v="1"/>
  </r>
  <r>
    <x v="20"/>
    <x v="0"/>
    <x v="1"/>
    <x v="6"/>
    <x v="4"/>
  </r>
  <r>
    <x v="21"/>
    <x v="1"/>
    <x v="3"/>
    <x v="15"/>
    <x v="3"/>
  </r>
  <r>
    <x v="22"/>
    <x v="3"/>
    <x v="6"/>
    <x v="16"/>
    <x v="15"/>
  </r>
  <r>
    <x v="23"/>
    <x v="2"/>
    <x v="4"/>
    <x v="1"/>
    <x v="18"/>
  </r>
  <r>
    <x v="24"/>
    <x v="0"/>
    <x v="2"/>
    <x v="17"/>
    <x v="19"/>
  </r>
  <r>
    <x v="25"/>
    <x v="3"/>
    <x v="7"/>
    <x v="7"/>
    <x v="1"/>
  </r>
  <r>
    <x v="26"/>
    <x v="1"/>
    <x v="0"/>
    <x v="4"/>
    <x v="17"/>
  </r>
  <r>
    <x v="27"/>
    <x v="0"/>
    <x v="1"/>
    <x v="18"/>
    <x v="4"/>
  </r>
  <r>
    <x v="28"/>
    <x v="2"/>
    <x v="3"/>
    <x v="10"/>
    <x v="20"/>
  </r>
  <r>
    <x v="29"/>
    <x v="1"/>
    <x v="8"/>
    <x v="13"/>
    <x v="2"/>
  </r>
  <r>
    <x v="30"/>
    <x v="0"/>
    <x v="5"/>
    <x v="19"/>
    <x v="21"/>
  </r>
  <r>
    <x v="31"/>
    <x v="3"/>
    <x v="6"/>
    <x v="20"/>
    <x v="8"/>
  </r>
  <r>
    <x v="32"/>
    <x v="2"/>
    <x v="4"/>
    <x v="21"/>
    <x v="7"/>
  </r>
  <r>
    <x v="33"/>
    <x v="1"/>
    <x v="7"/>
    <x v="22"/>
    <x v="9"/>
  </r>
  <r>
    <x v="34"/>
    <x v="0"/>
    <x v="2"/>
    <x v="2"/>
    <x v="2"/>
  </r>
  <r>
    <x v="35"/>
    <x v="3"/>
    <x v="1"/>
    <x v="15"/>
    <x v="22"/>
  </r>
  <r>
    <x v="36"/>
    <x v="2"/>
    <x v="0"/>
    <x v="6"/>
    <x v="14"/>
  </r>
  <r>
    <x v="37"/>
    <x v="1"/>
    <x v="3"/>
    <x v="23"/>
    <x v="13"/>
  </r>
  <r>
    <x v="38"/>
    <x v="0"/>
    <x v="8"/>
    <x v="5"/>
    <x v="10"/>
  </r>
  <r>
    <x v="39"/>
    <x v="3"/>
    <x v="0"/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3">
  <r>
    <x v="0"/>
    <x v="0"/>
    <x v="0"/>
    <x v="0"/>
    <x v="0"/>
    <x v="0"/>
  </r>
  <r>
    <x v="1"/>
    <x v="0"/>
    <x v="1"/>
    <x v="1"/>
    <x v="1"/>
    <x v="1"/>
  </r>
  <r>
    <x v="2"/>
    <x v="1"/>
    <x v="2"/>
    <x v="2"/>
    <x v="2"/>
    <x v="2"/>
  </r>
  <r>
    <x v="3"/>
    <x v="2"/>
    <x v="3"/>
    <x v="3"/>
    <x v="3"/>
    <x v="3"/>
  </r>
  <r>
    <x v="4"/>
    <x v="3"/>
    <x v="4"/>
    <x v="4"/>
    <x v="4"/>
    <x v="4"/>
  </r>
  <r>
    <x v="5"/>
    <x v="4"/>
    <x v="5"/>
    <x v="5"/>
    <x v="4"/>
    <x v="5"/>
  </r>
  <r>
    <x v="6"/>
    <x v="5"/>
    <x v="6"/>
    <x v="4"/>
    <x v="3"/>
    <x v="6"/>
  </r>
  <r>
    <x v="7"/>
    <x v="5"/>
    <x v="7"/>
    <x v="6"/>
    <x v="1"/>
    <x v="7"/>
  </r>
  <r>
    <x v="8"/>
    <x v="0"/>
    <x v="8"/>
    <x v="3"/>
    <x v="5"/>
    <x v="8"/>
  </r>
  <r>
    <x v="9"/>
    <x v="6"/>
    <x v="2"/>
    <x v="7"/>
    <x v="2"/>
    <x v="9"/>
  </r>
  <r>
    <x v="10"/>
    <x v="3"/>
    <x v="3"/>
    <x v="6"/>
    <x v="6"/>
    <x v="10"/>
  </r>
  <r>
    <x v="11"/>
    <x v="2"/>
    <x v="1"/>
    <x v="4"/>
    <x v="1"/>
    <x v="11"/>
  </r>
  <r>
    <x v="12"/>
    <x v="4"/>
    <x v="4"/>
    <x v="6"/>
    <x v="6"/>
    <x v="12"/>
  </r>
  <r>
    <x v="13"/>
    <x v="7"/>
    <x v="7"/>
    <x v="5"/>
    <x v="4"/>
    <x v="13"/>
  </r>
  <r>
    <x v="14"/>
    <x v="7"/>
    <x v="1"/>
    <x v="4"/>
    <x v="5"/>
    <x v="14"/>
  </r>
  <r>
    <x v="15"/>
    <x v="0"/>
    <x v="8"/>
    <x v="8"/>
    <x v="7"/>
    <x v="15"/>
  </r>
  <r>
    <x v="16"/>
    <x v="5"/>
    <x v="2"/>
    <x v="7"/>
    <x v="2"/>
    <x v="9"/>
  </r>
  <r>
    <x v="17"/>
    <x v="4"/>
    <x v="1"/>
    <x v="4"/>
    <x v="7"/>
    <x v="1"/>
  </r>
  <r>
    <x v="18"/>
    <x v="6"/>
    <x v="4"/>
    <x v="4"/>
    <x v="1"/>
    <x v="12"/>
  </r>
  <r>
    <x v="19"/>
    <x v="3"/>
    <x v="3"/>
    <x v="3"/>
    <x v="3"/>
    <x v="3"/>
  </r>
  <r>
    <x v="20"/>
    <x v="7"/>
    <x v="7"/>
    <x v="5"/>
    <x v="2"/>
    <x v="2"/>
  </r>
  <r>
    <x v="21"/>
    <x v="0"/>
    <x v="2"/>
    <x v="5"/>
    <x v="8"/>
    <x v="9"/>
  </r>
  <r>
    <x v="22"/>
    <x v="6"/>
    <x v="1"/>
    <x v="4"/>
    <x v="3"/>
    <x v="3"/>
  </r>
  <r>
    <x v="23"/>
    <x v="2"/>
    <x v="5"/>
    <x v="5"/>
    <x v="4"/>
    <x v="5"/>
  </r>
  <r>
    <x v="24"/>
    <x v="5"/>
    <x v="6"/>
    <x v="9"/>
    <x v="5"/>
    <x v="16"/>
  </r>
  <r>
    <x v="25"/>
    <x v="7"/>
    <x v="3"/>
    <x v="6"/>
    <x v="4"/>
    <x v="4"/>
  </r>
  <r>
    <x v="26"/>
    <x v="4"/>
    <x v="7"/>
    <x v="6"/>
    <x v="6"/>
    <x v="4"/>
  </r>
  <r>
    <x v="27"/>
    <x v="3"/>
    <x v="4"/>
    <x v="2"/>
    <x v="1"/>
    <x v="7"/>
  </r>
  <r>
    <x v="28"/>
    <x v="2"/>
    <x v="1"/>
    <x v="4"/>
    <x v="1"/>
    <x v="11"/>
  </r>
  <r>
    <x v="29"/>
    <x v="0"/>
    <x v="6"/>
    <x v="9"/>
    <x v="9"/>
    <x v="17"/>
  </r>
  <r>
    <x v="30"/>
    <x v="5"/>
    <x v="4"/>
    <x v="2"/>
    <x v="4"/>
    <x v="18"/>
  </r>
  <r>
    <x v="31"/>
    <x v="7"/>
    <x v="3"/>
    <x v="3"/>
    <x v="6"/>
    <x v="19"/>
  </r>
  <r>
    <x v="32"/>
    <x v="4"/>
    <x v="2"/>
    <x v="2"/>
    <x v="1"/>
    <x v="20"/>
  </r>
  <r>
    <x v="33"/>
    <x v="3"/>
    <x v="4"/>
    <x v="2"/>
    <x v="1"/>
    <x v="7"/>
  </r>
  <r>
    <x v="34"/>
    <x v="0"/>
    <x v="3"/>
    <x v="6"/>
    <x v="7"/>
    <x v="11"/>
  </r>
  <r>
    <x v="35"/>
    <x v="7"/>
    <x v="2"/>
    <x v="5"/>
    <x v="2"/>
    <x v="5"/>
  </r>
  <r>
    <x v="36"/>
    <x v="5"/>
    <x v="1"/>
    <x v="4"/>
    <x v="1"/>
    <x v="11"/>
  </r>
  <r>
    <x v="37"/>
    <x v="2"/>
    <x v="7"/>
    <x v="6"/>
    <x v="4"/>
    <x v="18"/>
  </r>
  <r>
    <x v="38"/>
    <x v="4"/>
    <x v="8"/>
    <x v="3"/>
    <x v="3"/>
    <x v="21"/>
  </r>
  <r>
    <x v="39"/>
    <x v="0"/>
    <x v="7"/>
    <x v="2"/>
    <x v="1"/>
    <x v="18"/>
  </r>
  <r>
    <x v="40"/>
    <x v="7"/>
    <x v="1"/>
    <x v="1"/>
    <x v="7"/>
    <x v="14"/>
  </r>
  <r>
    <x v="41"/>
    <x v="3"/>
    <x v="4"/>
    <x v="4"/>
    <x v="4"/>
    <x v="4"/>
  </r>
  <r>
    <x v="42"/>
    <x v="5"/>
    <x v="5"/>
    <x v="5"/>
    <x v="1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3">
  <r>
    <x v="0"/>
    <x v="0"/>
    <x v="0"/>
    <x v="0"/>
    <x v="0"/>
  </r>
  <r>
    <x v="0"/>
    <x v="1"/>
    <x v="1"/>
    <x v="1"/>
    <x v="1"/>
  </r>
  <r>
    <x v="0"/>
    <x v="2"/>
    <x v="2"/>
    <x v="2"/>
    <x v="2"/>
  </r>
  <r>
    <x v="0"/>
    <x v="3"/>
    <x v="3"/>
    <x v="3"/>
    <x v="3"/>
  </r>
  <r>
    <x v="0"/>
    <x v="4"/>
    <x v="4"/>
    <x v="4"/>
    <x v="3"/>
  </r>
  <r>
    <x v="1"/>
    <x v="0"/>
    <x v="0"/>
    <x v="0"/>
    <x v="0"/>
  </r>
  <r>
    <x v="1"/>
    <x v="1"/>
    <x v="5"/>
    <x v="5"/>
    <x v="4"/>
  </r>
  <r>
    <x v="1"/>
    <x v="2"/>
    <x v="2"/>
    <x v="6"/>
    <x v="0"/>
  </r>
  <r>
    <x v="1"/>
    <x v="3"/>
    <x v="6"/>
    <x v="7"/>
    <x v="1"/>
  </r>
  <r>
    <x v="1"/>
    <x v="4"/>
    <x v="7"/>
    <x v="8"/>
    <x v="5"/>
  </r>
  <r>
    <x v="2"/>
    <x v="0"/>
    <x v="0"/>
    <x v="0"/>
    <x v="0"/>
  </r>
  <r>
    <x v="2"/>
    <x v="1"/>
    <x v="8"/>
    <x v="9"/>
    <x v="2"/>
  </r>
  <r>
    <x v="2"/>
    <x v="2"/>
    <x v="2"/>
    <x v="6"/>
    <x v="0"/>
  </r>
  <r>
    <x v="2"/>
    <x v="3"/>
    <x v="3"/>
    <x v="10"/>
    <x v="5"/>
  </r>
  <r>
    <x v="2"/>
    <x v="4"/>
    <x v="4"/>
    <x v="11"/>
    <x v="2"/>
  </r>
  <r>
    <x v="3"/>
    <x v="0"/>
    <x v="0"/>
    <x v="0"/>
    <x v="0"/>
  </r>
  <r>
    <x v="3"/>
    <x v="1"/>
    <x v="1"/>
    <x v="12"/>
    <x v="5"/>
  </r>
  <r>
    <x v="3"/>
    <x v="2"/>
    <x v="2"/>
    <x v="6"/>
    <x v="0"/>
  </r>
  <r>
    <x v="3"/>
    <x v="3"/>
    <x v="9"/>
    <x v="13"/>
    <x v="3"/>
  </r>
  <r>
    <x v="3"/>
    <x v="4"/>
    <x v="4"/>
    <x v="14"/>
    <x v="1"/>
  </r>
  <r>
    <x v="4"/>
    <x v="0"/>
    <x v="0"/>
    <x v="0"/>
    <x v="0"/>
  </r>
  <r>
    <x v="4"/>
    <x v="1"/>
    <x v="8"/>
    <x v="15"/>
    <x v="4"/>
  </r>
  <r>
    <x v="4"/>
    <x v="2"/>
    <x v="2"/>
    <x v="16"/>
    <x v="4"/>
  </r>
  <r>
    <x v="4"/>
    <x v="3"/>
    <x v="6"/>
    <x v="7"/>
    <x v="1"/>
  </r>
  <r>
    <x v="4"/>
    <x v="4"/>
    <x v="7"/>
    <x v="17"/>
    <x v="6"/>
  </r>
  <r>
    <x v="5"/>
    <x v="0"/>
    <x v="0"/>
    <x v="0"/>
    <x v="0"/>
  </r>
  <r>
    <x v="5"/>
    <x v="5"/>
    <x v="4"/>
    <x v="4"/>
    <x v="3"/>
  </r>
  <r>
    <x v="5"/>
    <x v="6"/>
    <x v="1"/>
    <x v="1"/>
    <x v="1"/>
  </r>
  <r>
    <x v="5"/>
    <x v="3"/>
    <x v="9"/>
    <x v="18"/>
    <x v="4"/>
  </r>
  <r>
    <x v="6"/>
    <x v="0"/>
    <x v="0"/>
    <x v="0"/>
    <x v="0"/>
  </r>
  <r>
    <x v="6"/>
    <x v="7"/>
    <x v="10"/>
    <x v="19"/>
    <x v="7"/>
  </r>
  <r>
    <x v="6"/>
    <x v="3"/>
    <x v="11"/>
    <x v="20"/>
    <x v="3"/>
  </r>
  <r>
    <x v="6"/>
    <x v="4"/>
    <x v="12"/>
    <x v="21"/>
    <x v="2"/>
  </r>
  <r>
    <x v="7"/>
    <x v="0"/>
    <x v="0"/>
    <x v="0"/>
    <x v="0"/>
  </r>
  <r>
    <x v="7"/>
    <x v="1"/>
    <x v="5"/>
    <x v="5"/>
    <x v="4"/>
  </r>
  <r>
    <x v="7"/>
    <x v="8"/>
    <x v="13"/>
    <x v="22"/>
    <x v="8"/>
  </r>
  <r>
    <x v="7"/>
    <x v="3"/>
    <x v="14"/>
    <x v="23"/>
    <x v="1"/>
  </r>
  <r>
    <x v="8"/>
    <x v="0"/>
    <x v="0"/>
    <x v="0"/>
    <x v="0"/>
  </r>
  <r>
    <x v="8"/>
    <x v="5"/>
    <x v="3"/>
    <x v="22"/>
    <x v="9"/>
  </r>
  <r>
    <x v="8"/>
    <x v="2"/>
    <x v="2"/>
    <x v="6"/>
    <x v="0"/>
  </r>
  <r>
    <x v="8"/>
    <x v="3"/>
    <x v="11"/>
    <x v="24"/>
    <x v="1"/>
  </r>
  <r>
    <x v="9"/>
    <x v="0"/>
    <x v="0"/>
    <x v="0"/>
    <x v="0"/>
  </r>
  <r>
    <x v="9"/>
    <x v="1"/>
    <x v="8"/>
    <x v="25"/>
    <x v="5"/>
  </r>
  <r>
    <x v="9"/>
    <x v="5"/>
    <x v="15"/>
    <x v="22"/>
    <x v="3"/>
  </r>
  <r>
    <x v="9"/>
    <x v="8"/>
    <x v="4"/>
    <x v="26"/>
    <x v="8"/>
  </r>
  <r>
    <x v="10"/>
    <x v="0"/>
    <x v="0"/>
    <x v="0"/>
    <x v="0"/>
  </r>
  <r>
    <x v="10"/>
    <x v="2"/>
    <x v="2"/>
    <x v="16"/>
    <x v="4"/>
  </r>
  <r>
    <x v="10"/>
    <x v="6"/>
    <x v="13"/>
    <x v="27"/>
    <x v="1"/>
  </r>
  <r>
    <x v="10"/>
    <x v="3"/>
    <x v="9"/>
    <x v="13"/>
    <x v="3"/>
  </r>
  <r>
    <x v="11"/>
    <x v="0"/>
    <x v="0"/>
    <x v="0"/>
    <x v="0"/>
  </r>
  <r>
    <x v="11"/>
    <x v="7"/>
    <x v="16"/>
    <x v="28"/>
    <x v="7"/>
  </r>
  <r>
    <x v="11"/>
    <x v="9"/>
    <x v="17"/>
    <x v="29"/>
    <x v="8"/>
  </r>
  <r>
    <x v="11"/>
    <x v="3"/>
    <x v="10"/>
    <x v="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a _x000a_Dinâmica1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H3:J33" firstHeaderRow="1" firstDataRow="1" firstDataCol="2"/>
  <pivotFields count="5">
    <pivotField compact="0" numFmtId="58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compact="0" sortType="descending" showAll="0">
      <items count="6">
        <item x="4"/>
        <item x="1"/>
        <item x="2"/>
        <item x="3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>
      <items count="8">
        <item x="6"/>
        <item x="1"/>
        <item x="0"/>
        <item x="5"/>
        <item x="4"/>
        <item x="3"/>
        <item x="2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compact="0" numFmtId="177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2">
    <field x="1"/>
    <field x="2"/>
  </rowFields>
  <rowItems count="30">
    <i>
      <x/>
    </i>
    <i r="1">
      <x v="1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5"/>
    </i>
    <i>
      <x v="2"/>
    </i>
    <i r="1">
      <x/>
    </i>
    <i r="1">
      <x v="1"/>
    </i>
    <i r="1">
      <x v="3"/>
    </i>
    <i r="1">
      <x v="4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>
      <x v="4"/>
    </i>
    <i r="1">
      <x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oma de valor total" fld="4" baseField="0" baseItem="0"/>
  </dataFields>
  <formats count="3">
    <format dxfId="0">
      <pivotArea field="1" type="button" dataOnly="0" labelOnly="1" outline="0" fieldPosition="0"/>
    </format>
    <format dxfId="1">
      <pivotArea field="2" type="button" dataOnly="0" labelOnly="1" outline="0" fieldPosition="0"/>
    </format>
    <format dxfId="2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_x000a_Dinâmica2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L3:M9" firstHeaderRow="1" firstDataRow="1" firstDataCol="1"/>
  <pivotFields count="5">
    <pivotField compact="0" numFmtId="58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compact="0" sortType="descending" showAll="0">
      <items count="6">
        <item x="4"/>
        <item x="1"/>
        <item x="2"/>
        <item x="3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8">
        <item x="6"/>
        <item x="1"/>
        <item x="0"/>
        <item x="5"/>
        <item x="4"/>
        <item x="3"/>
        <item x="2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compact="0" numFmtId="177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1"/>
  </rowFields>
  <rowItems count="6">
    <i>
      <x/>
    </i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Média de valor total" fld="4" subtotal="average" baseField="0" baseItem="0"/>
  </dataFields>
  <formats count="9">
    <format dxfId="3">
      <pivotArea field="1" type="button" dataOnly="0" labelOnly="1" outline="0" fieldPosition="0"/>
    </format>
    <format dxfId="4">
      <pivotArea field="2" type="button" dataOnly="0" labelOnly="1" outline="0" fieldPosition="0"/>
    </format>
    <format dxfId="5">
      <pivotArea collapsedLevelsAreSubtotals="1" fieldPosition="0">
        <references count="1">
          <reference field="1" count="1" selected="0">
            <x v="0"/>
          </reference>
        </references>
      </pivotArea>
    </format>
    <format dxfId="6">
      <pivotArea collapsedLevelsAreSubtotals="1" fieldPosition="0">
        <references count="1">
          <reference field="1" count="1" selected="0">
            <x v="3"/>
          </reference>
        </references>
      </pivotArea>
    </format>
    <format dxfId="7">
      <pivotArea collapsedLevelsAreSubtotals="1" fieldPosition="0">
        <references count="1">
          <reference field="1" count="1" selected="0">
            <x v="2"/>
          </reference>
        </references>
      </pivotArea>
    </format>
    <format dxfId="8">
      <pivotArea collapsedLevelsAreSubtotals="1" fieldPosition="0">
        <references count="1">
          <reference field="1" count="1" selected="0">
            <x v="0"/>
          </reference>
        </references>
      </pivotArea>
    </format>
    <format dxfId="9">
      <pivotArea collapsedLevelsAreSubtotals="1" fieldPosition="0">
        <references count="1">
          <reference field="1" count="1" selected="0">
            <x v="3"/>
          </reference>
        </references>
      </pivotArea>
    </format>
    <format dxfId="10">
      <pivotArea collapsedLevelsAreSubtotals="1" fieldPosition="0">
        <references count="1">
          <reference field="1" count="1" selected="0">
            <x v="2"/>
          </reference>
        </references>
      </pivotArea>
    </format>
    <format dxfId="11">
      <pivotArea field="1" type="button" dataOnly="0" labelOnly="1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_x000a_Dinâmica3" cacheId="1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H3:I7" firstHeaderRow="1" firstDataRow="1" firstDataCol="1"/>
  <pivotFields count="5">
    <pivotField compact="0" showAll="0">
      <items count="41">
        <item x="23"/>
        <item x="27"/>
        <item x="28"/>
        <item x="21"/>
        <item x="22"/>
        <item x="0"/>
        <item x="20"/>
        <item x="1"/>
        <item x="24"/>
        <item x="31"/>
        <item x="38"/>
        <item x="4"/>
        <item x="3"/>
        <item x="17"/>
        <item x="39"/>
        <item x="26"/>
        <item x="25"/>
        <item x="33"/>
        <item x="8"/>
        <item x="7"/>
        <item x="9"/>
        <item x="10"/>
        <item x="32"/>
        <item x="14"/>
        <item x="13"/>
        <item x="2"/>
        <item x="5"/>
        <item x="6"/>
        <item x="30"/>
        <item x="19"/>
        <item x="18"/>
        <item x="35"/>
        <item x="34"/>
        <item x="11"/>
        <item x="12"/>
        <item x="29"/>
        <item x="15"/>
        <item x="16"/>
        <item x="36"/>
        <item x="37"/>
        <item t="default"/>
      </items>
    </pivotField>
    <pivotField axis="axisRow" compact="0" sortType="descending" showAll="0">
      <items count="4">
        <item x="1"/>
        <item x="0"/>
        <item x="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20">
        <item x="6"/>
        <item x="16"/>
        <item x="4"/>
        <item x="11"/>
        <item x="1"/>
        <item x="7"/>
        <item x="13"/>
        <item x="17"/>
        <item x="12"/>
        <item x="5"/>
        <item x="3"/>
        <item x="8"/>
        <item x="10"/>
        <item x="9"/>
        <item x="18"/>
        <item x="14"/>
        <item x="15"/>
        <item x="2"/>
        <item x="0"/>
        <item t="default"/>
      </items>
    </pivotField>
    <pivotField compact="0" showAll="0"/>
    <pivotField compact="0" numFmtId="177" showAll="0"/>
  </pivotFields>
  <rowFields count="1">
    <field x="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ntagem de Quantidade em Estoque" fld="2" subtotal="count" baseField="0" baseItem="0"/>
  </dataFields>
  <formats count="10">
    <format dxfId="12">
      <pivotArea collapsedLevelsAreSubtotals="1" fieldPosition="0">
        <references count="1">
          <reference field="1" count="1" selected="0">
            <x v="0"/>
          </reference>
        </references>
      </pivotArea>
    </format>
    <format dxfId="13">
      <pivotArea collapsedLevelsAreSubtotals="1" fieldPosition="0">
        <references count="1">
          <reference field="1" count="1" selected="0">
            <x v="1"/>
          </reference>
        </references>
      </pivotArea>
    </format>
    <format dxfId="14">
      <pivotArea collapsedLevelsAreSubtotals="1" fieldPosition="0">
        <references count="1">
          <reference field="1" count="1" selected="0">
            <x v="2"/>
          </reference>
        </references>
      </pivotArea>
    </format>
    <format dxfId="15">
      <pivotArea collapsedLevelsAreSubtotals="1" fieldPosition="0">
        <references count="1">
          <reference field="1" count="1" selected="0">
            <x v="0"/>
          </reference>
        </references>
      </pivotArea>
    </format>
    <format dxfId="16">
      <pivotArea collapsedLevelsAreSubtotals="1" fieldPosition="0">
        <references count="1">
          <reference field="1" count="1" selected="0">
            <x v="1"/>
          </reference>
        </references>
      </pivotArea>
    </format>
    <format dxfId="17">
      <pivotArea collapsedLevelsAreSubtotals="1" fieldPosition="0">
        <references count="1">
          <reference field="1" count="1" selected="0">
            <x v="2"/>
          </reference>
        </references>
      </pivotArea>
    </format>
    <format dxfId="18">
      <pivotArea collapsedLevelsAreSubtotals="1" fieldPosition="0">
        <references count="1">
          <reference field="1" count="1" selected="0">
            <x v="0"/>
          </reference>
        </references>
      </pivotArea>
    </format>
    <format dxfId="19">
      <pivotArea collapsedLevelsAreSubtotals="1" fieldPosition="0">
        <references count="1">
          <reference field="1" count="1" selected="0">
            <x v="1"/>
          </reference>
        </references>
      </pivotArea>
    </format>
    <format dxfId="20">
      <pivotArea collapsedLevelsAreSubtotals="1" fieldPosition="0">
        <references count="1">
          <reference field="1" count="1" selected="0">
            <x v="2"/>
          </reference>
        </references>
      </pivotArea>
    </format>
    <format dxfId="21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_x000a_Dinâmica4" cacheId="2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I2:K47" firstHeaderRow="1" firstDataRow="1" firstDataCol="2"/>
  <pivotFields count="5">
    <pivotField axis="axisRow" compact="0" sortType="descending" showAll="0">
      <items count="41">
        <item x="23"/>
        <item x="0"/>
        <item x="26"/>
        <item x="15"/>
        <item x="38"/>
        <item x="31"/>
        <item x="10"/>
        <item x="2"/>
        <item x="29"/>
        <item x="16"/>
        <item x="9"/>
        <item x="28"/>
        <item x="14"/>
        <item x="18"/>
        <item x="6"/>
        <item x="27"/>
        <item x="24"/>
        <item x="33"/>
        <item x="1"/>
        <item x="17"/>
        <item x="25"/>
        <item x="30"/>
        <item x="5"/>
        <item x="39"/>
        <item x="7"/>
        <item x="4"/>
        <item x="19"/>
        <item x="34"/>
        <item x="12"/>
        <item x="3"/>
        <item x="20"/>
        <item x="35"/>
        <item x="37"/>
        <item x="13"/>
        <item x="11"/>
        <item x="32"/>
        <item x="8"/>
        <item x="22"/>
        <item x="21"/>
        <item x="3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ortType="descending" showAll="0">
      <items count="5">
        <item x="2"/>
        <item x="1"/>
        <item x="3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dataField="1" compact="0" showAll="0">
      <items count="25">
        <item x="23"/>
        <item x="10"/>
        <item x="11"/>
        <item x="22"/>
        <item x="7"/>
        <item x="15"/>
        <item x="3"/>
        <item x="18"/>
        <item x="21"/>
        <item x="6"/>
        <item x="9"/>
        <item x="1"/>
        <item x="20"/>
        <item x="4"/>
        <item x="12"/>
        <item x="16"/>
        <item x="14"/>
        <item x="0"/>
        <item x="13"/>
        <item x="2"/>
        <item x="17"/>
        <item x="8"/>
        <item x="5"/>
        <item x="19"/>
        <item t="default"/>
      </items>
    </pivotField>
    <pivotField compact="0" showAll="0"/>
  </pivotFields>
  <rowFields count="2">
    <field x="1"/>
    <field x="0"/>
  </rowFields>
  <rowItems count="45">
    <i>
      <x v="3"/>
    </i>
    <i r="1">
      <x v="21"/>
    </i>
    <i r="1">
      <x v="22"/>
    </i>
    <i r="1">
      <x v="4"/>
    </i>
    <i r="1">
      <x v="6"/>
    </i>
    <i r="1">
      <x v="16"/>
    </i>
    <i r="1">
      <x v="27"/>
    </i>
    <i r="1">
      <x v="9"/>
    </i>
    <i r="1">
      <x v="1"/>
    </i>
    <i r="1">
      <x v="13"/>
    </i>
    <i r="1">
      <x v="34"/>
    </i>
    <i r="1">
      <x v="18"/>
    </i>
    <i r="1">
      <x v="30"/>
    </i>
    <i r="1">
      <x v="15"/>
    </i>
    <i>
      <x v="1"/>
    </i>
    <i r="1">
      <x v="7"/>
    </i>
    <i r="1">
      <x v="8"/>
    </i>
    <i r="1">
      <x v="36"/>
    </i>
    <i r="1">
      <x v="3"/>
    </i>
    <i r="1">
      <x v="2"/>
    </i>
    <i r="1">
      <x v="29"/>
    </i>
    <i r="1">
      <x v="38"/>
    </i>
    <i r="1">
      <x v="17"/>
    </i>
    <i r="1">
      <x v="33"/>
    </i>
    <i r="1">
      <x v="32"/>
    </i>
    <i>
      <x v="2"/>
    </i>
    <i r="1">
      <x v="37"/>
    </i>
    <i r="1">
      <x v="19"/>
    </i>
    <i r="1">
      <x v="5"/>
    </i>
    <i r="1">
      <x v="23"/>
    </i>
    <i r="1">
      <x v="28"/>
    </i>
    <i r="1">
      <x v="14"/>
    </i>
    <i r="1">
      <x v="24"/>
    </i>
    <i r="1">
      <x v="31"/>
    </i>
    <i r="1">
      <x v="20"/>
    </i>
    <i>
      <x/>
    </i>
    <i r="1">
      <x v="25"/>
    </i>
    <i r="1">
      <x/>
    </i>
    <i r="1">
      <x v="39"/>
    </i>
    <i r="1">
      <x v="35"/>
    </i>
    <i r="1">
      <x v="26"/>
    </i>
    <i r="1">
      <x v="10"/>
    </i>
    <i r="1">
      <x v="12"/>
    </i>
    <i r="1">
      <x v="11"/>
    </i>
    <i t="grand">
      <x/>
    </i>
  </rowItems>
  <colItems count="1">
    <i/>
  </colItems>
  <dataFields count="1">
    <dataField name="Soma de Tarefas Concluídas" fld="3" baseField="0" baseItem="0"/>
  </dataFields>
  <formats count="64">
    <format dxfId="22">
      <pivotArea collapsedLevelsAreSubtotals="1" fieldPosition="0">
        <references count="2">
          <reference field="0" count="1" selected="0">
            <x v="21"/>
          </reference>
          <reference field="1" count="1" selected="0">
            <x v="3"/>
          </reference>
        </references>
      </pivotArea>
    </format>
    <format dxfId="23">
      <pivotArea collapsedLevelsAreSubtotals="1" fieldPosition="0">
        <references count="2">
          <reference field="0" count="1" selected="0">
            <x v="7"/>
          </reference>
          <reference field="1" count="1" selected="0">
            <x v="1"/>
          </reference>
        </references>
      </pivotArea>
    </format>
    <format dxfId="24">
      <pivotArea collapsedLevelsAreSubtotals="1" fieldPosition="0">
        <references count="2">
          <reference field="0" count="1" selected="0">
            <x v="37"/>
          </reference>
          <reference field="1" count="1" selected="0">
            <x v="2"/>
          </reference>
        </references>
      </pivotArea>
    </format>
    <format dxfId="25">
      <pivotArea collapsedLevelsAreSubtotals="1" fieldPosition="0">
        <references count="2">
          <reference field="0" count="1" selected="0">
            <x v="25"/>
          </reference>
          <reference field="1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21"/>
          </reference>
          <reference field="1" count="1" selected="0">
            <x v="3"/>
          </reference>
        </references>
      </pivotArea>
    </format>
    <format dxfId="27">
      <pivotArea collapsedLevelsAreSubtotals="1" fieldPosition="0">
        <references count="2">
          <reference field="0" count="1" selected="0">
            <x v="21"/>
          </reference>
          <reference field="1" count="1" selected="0">
            <x v="3"/>
          </reference>
        </references>
      </pivotArea>
    </format>
    <format dxfId="28">
      <pivotArea dataOnly="0" labelOnly="1" offset="IV2:IV2" fieldPosition="0">
        <references count="1">
          <reference field="1" count="1">
            <x v="3"/>
          </reference>
        </references>
      </pivotArea>
    </format>
    <format dxfId="29">
      <pivotArea dataOnly="0" labelOnly="1" offset="B256:B256" fieldPosition="0">
        <references count="1">
          <reference field="1" count="1">
            <x v="3"/>
          </reference>
        </references>
      </pivotArea>
    </format>
    <format dxfId="30">
      <pivotArea collapsedLevelsAreSubtotals="1" fieldPosition="0">
        <references count="1">
          <reference field="1" count="1" selected="0">
            <x v="3"/>
          </reference>
        </references>
      </pivotArea>
    </format>
    <format dxfId="31">
      <pivotArea dataOnly="0" labelOnly="1" fieldPosition="0">
        <references count="2">
          <reference field="0" count="1">
            <x v="22"/>
          </reference>
          <reference field="1" count="1" selected="0">
            <x v="3"/>
          </reference>
        </references>
      </pivotArea>
    </format>
    <format dxfId="32">
      <pivotArea collapsedLevelsAreSubtotals="1" fieldPosition="0">
        <references count="2">
          <reference field="0" count="1" selected="0">
            <x v="22"/>
          </reference>
          <reference field="1" count="1" selected="0">
            <x v="3"/>
          </reference>
        </references>
      </pivotArea>
    </format>
    <format dxfId="33">
      <pivotArea dataOnly="0" labelOnly="1" fieldPosition="0">
        <references count="2">
          <reference field="0" count="1">
            <x v="7"/>
          </reference>
          <reference field="1" count="1" selected="0">
            <x v="1"/>
          </reference>
        </references>
      </pivotArea>
    </format>
    <format dxfId="34">
      <pivotArea dataOnly="0" labelOnly="1" offset="IV2:IV2" fieldPosition="0">
        <references count="1">
          <reference field="1" count="1">
            <x v="1"/>
          </reference>
        </references>
      </pivotArea>
    </format>
    <format dxfId="35">
      <pivotArea collapsedLevelsAreSubtotals="1" fieldPosition="0">
        <references count="2">
          <reference field="0" count="1" selected="0">
            <x v="7"/>
          </reference>
          <reference field="1" count="1" selected="0">
            <x v="1"/>
          </reference>
        </references>
      </pivotArea>
    </format>
    <format dxfId="36">
      <pivotArea dataOnly="0" labelOnly="1" offset="B256:B256" fieldPosition="0">
        <references count="1">
          <reference field="1" count="1">
            <x v="1"/>
          </reference>
        </references>
      </pivotArea>
    </format>
    <format dxfId="37">
      <pivotArea dataOnly="0" labelOnly="1" fieldPosition="0">
        <references count="2">
          <reference field="0" count="1">
            <x v="8"/>
          </reference>
          <reference field="1" count="1" selected="0">
            <x v="1"/>
          </reference>
        </references>
      </pivotArea>
    </format>
    <format dxfId="38">
      <pivotArea dataOnly="0" labelOnly="1" fieldPosition="0">
        <references count="2">
          <reference field="0" count="1">
            <x v="7"/>
          </reference>
          <reference field="1" count="1" selected="0">
            <x v="1"/>
          </reference>
        </references>
      </pivotArea>
    </format>
    <format dxfId="39">
      <pivotArea dataOnly="0" labelOnly="1" fieldPosition="0">
        <references count="2">
          <reference field="0" count="1">
            <x v="7"/>
          </reference>
          <reference field="1" count="1" selected="0">
            <x v="1"/>
          </reference>
        </references>
      </pivotArea>
    </format>
    <format dxfId="40">
      <pivotArea dataOnly="0" labelOnly="1" fieldPosition="0">
        <references count="2">
          <reference field="0" count="1">
            <x v="37"/>
          </reference>
          <reference field="1" count="1" selected="0">
            <x v="2"/>
          </reference>
        </references>
      </pivotArea>
    </format>
    <format dxfId="41">
      <pivotArea dataOnly="0" labelOnly="1" offset="IV2:IV2" fieldPosition="0">
        <references count="1">
          <reference field="1" count="1">
            <x v="2"/>
          </reference>
        </references>
      </pivotArea>
    </format>
    <format dxfId="42">
      <pivotArea collapsedLevelsAreSubtotals="1" fieldPosition="0">
        <references count="2">
          <reference field="0" count="1" selected="0">
            <x v="37"/>
          </reference>
          <reference field="1" count="1" selected="0">
            <x v="2"/>
          </reference>
        </references>
      </pivotArea>
    </format>
    <format dxfId="43">
      <pivotArea dataOnly="0" labelOnly="1" offset="B256:B256" fieldPosition="0">
        <references count="1">
          <reference field="1" count="1">
            <x v="2"/>
          </reference>
        </references>
      </pivotArea>
    </format>
    <format dxfId="44">
      <pivotArea dataOnly="0" labelOnly="1" fieldPosition="0">
        <references count="2">
          <reference field="0" count="1">
            <x v="19"/>
          </reference>
          <reference field="1" count="1" selected="0">
            <x v="2"/>
          </reference>
        </references>
      </pivotArea>
    </format>
    <format dxfId="45">
      <pivotArea dataOnly="0" labelOnly="1" fieldPosition="0">
        <references count="2">
          <reference field="0" count="1">
            <x v="37"/>
          </reference>
          <reference field="1" count="1" selected="0">
            <x v="2"/>
          </reference>
        </references>
      </pivotArea>
    </format>
    <format dxfId="46">
      <pivotArea dataOnly="0" labelOnly="1" fieldPosition="0">
        <references count="2">
          <reference field="0" count="1">
            <x v="37"/>
          </reference>
          <reference field="1" count="1" selected="0">
            <x v="2"/>
          </reference>
        </references>
      </pivotArea>
    </format>
    <format dxfId="47">
      <pivotArea dataOnly="0" labelOnly="1" offset="B256:B256" fieldPosition="0">
        <references count="1">
          <reference field="1" count="1">
            <x v="1"/>
          </reference>
        </references>
      </pivotArea>
    </format>
    <format dxfId="48">
      <pivotArea collapsedLevelsAreSubtotals="1" fieldPosition="0">
        <references count="1">
          <reference field="1" count="1" selected="0">
            <x v="1"/>
          </reference>
        </references>
      </pivotArea>
    </format>
    <format dxfId="49">
      <pivotArea dataOnly="0" labelOnly="1" fieldPosition="0">
        <references count="2">
          <reference field="0" count="1">
            <x v="8"/>
          </reference>
          <reference field="1" count="1" selected="0">
            <x v="1"/>
          </reference>
        </references>
      </pivotArea>
    </format>
    <format dxfId="50">
      <pivotArea collapsedLevelsAreSubtotals="1" fieldPosition="0">
        <references count="2">
          <reference field="0" count="1" selected="0">
            <x v="8"/>
          </reference>
          <reference field="1" count="1" selected="0">
            <x v="1"/>
          </reference>
        </references>
      </pivotArea>
    </format>
    <format dxfId="51">
      <pivotArea dataOnly="0" labelOnly="1" offset="IV2:IV2" fieldPosition="0">
        <references count="1">
          <reference field="1" count="1">
            <x v="1"/>
          </reference>
        </references>
      </pivotArea>
    </format>
    <format dxfId="52">
      <pivotArea dataOnly="0" labelOnly="1" offset="B256:B256" fieldPosition="0">
        <references count="1">
          <reference field="1" count="1">
            <x v="1"/>
          </reference>
        </references>
      </pivotArea>
    </format>
    <format dxfId="53">
      <pivotArea collapsedLevelsAreSubtotals="1" fieldPosition="0">
        <references count="1">
          <reference field="1" count="1" selected="0">
            <x v="1"/>
          </reference>
        </references>
      </pivotArea>
    </format>
    <format dxfId="54">
      <pivotArea dataOnly="0" labelOnly="1" fieldPosition="0">
        <references count="2">
          <reference field="0" count="1">
            <x v="8"/>
          </reference>
          <reference field="1" count="1" selected="0">
            <x v="1"/>
          </reference>
        </references>
      </pivotArea>
    </format>
    <format dxfId="55">
      <pivotArea collapsedLevelsAreSubtotals="1" fieldPosition="0">
        <references count="2">
          <reference field="0" count="1" selected="0">
            <x v="8"/>
          </reference>
          <reference field="1" count="1" selected="0">
            <x v="1"/>
          </reference>
        </references>
      </pivotArea>
    </format>
    <format dxfId="56">
      <pivotArea dataOnly="0" labelOnly="1" fieldPosition="0">
        <references count="2">
          <reference field="0" count="1">
            <x v="7"/>
          </reference>
          <reference field="1" count="1" selected="0">
            <x v="1"/>
          </reference>
        </references>
      </pivotArea>
    </format>
    <format dxfId="57">
      <pivotArea collapsedLevelsAreSubtotals="1" fieldPosition="0">
        <references count="2">
          <reference field="0" count="1" selected="0">
            <x v="7"/>
          </reference>
          <reference field="1" count="1" selected="0">
            <x v="1"/>
          </reference>
        </references>
      </pivotArea>
    </format>
    <format dxfId="58">
      <pivotArea dataOnly="0" labelOnly="1" fieldPosition="0">
        <references count="2">
          <reference field="0" count="1">
            <x v="7"/>
          </reference>
          <reference field="1" count="1" selected="0">
            <x v="1"/>
          </reference>
        </references>
      </pivotArea>
    </format>
    <format dxfId="59">
      <pivotArea collapsedLevelsAreSubtotals="1" fieldPosition="0">
        <references count="2">
          <reference field="0" count="1" selected="0">
            <x v="7"/>
          </reference>
          <reference field="1" count="1" selected="0">
            <x v="1"/>
          </reference>
        </references>
      </pivotArea>
    </format>
    <format dxfId="60">
      <pivotArea dataOnly="0" labelOnly="1" offset="IV2:IV2" fieldPosition="0">
        <references count="1">
          <reference field="1" count="1">
            <x v="1"/>
          </reference>
        </references>
      </pivotArea>
    </format>
    <format dxfId="61">
      <pivotArea dataOnly="0" labelOnly="1" offset="B256:B256" fieldPosition="0">
        <references count="1">
          <reference field="1" count="1">
            <x v="1"/>
          </reference>
        </references>
      </pivotArea>
    </format>
    <format dxfId="62">
      <pivotArea collapsedLevelsAreSubtotals="1" fieldPosition="0">
        <references count="1">
          <reference field="1" count="1" selected="0">
            <x v="1"/>
          </reference>
        </references>
      </pivotArea>
    </format>
    <format dxfId="63">
      <pivotArea dataOnly="0" labelOnly="1" fieldPosition="0">
        <references count="2">
          <reference field="0" count="1">
            <x v="8"/>
          </reference>
          <reference field="1" count="1" selected="0">
            <x v="1"/>
          </reference>
        </references>
      </pivotArea>
    </format>
    <format dxfId="64">
      <pivotArea collapsedLevelsAreSubtotals="1" fieldPosition="0">
        <references count="2">
          <reference field="0" count="1" selected="0">
            <x v="8"/>
          </reference>
          <reference field="1" count="1" selected="0">
            <x v="1"/>
          </reference>
        </references>
      </pivotArea>
    </format>
    <format dxfId="65">
      <pivotArea dataOnly="0" labelOnly="1" offset="IV2:IV2" fieldPosition="0">
        <references count="1">
          <reference field="1" count="1">
            <x v="2"/>
          </reference>
        </references>
      </pivotArea>
    </format>
    <format dxfId="66">
      <pivotArea dataOnly="0" labelOnly="1" offset="B256:B256" fieldPosition="0">
        <references count="1">
          <reference field="1" count="1">
            <x v="2"/>
          </reference>
        </references>
      </pivotArea>
    </format>
    <format dxfId="67">
      <pivotArea collapsedLevelsAreSubtotals="1" fieldPosition="0">
        <references count="1">
          <reference field="1" count="1" selected="0">
            <x v="2"/>
          </reference>
        </references>
      </pivotArea>
    </format>
    <format dxfId="68">
      <pivotArea dataOnly="0" labelOnly="1" fieldPosition="0">
        <references count="2">
          <reference field="0" count="1">
            <x v="19"/>
          </reference>
          <reference field="1" count="1" selected="0">
            <x v="2"/>
          </reference>
        </references>
      </pivotArea>
    </format>
    <format dxfId="69">
      <pivotArea collapsedLevelsAreSubtotals="1" fieldPosition="0">
        <references count="2">
          <reference field="0" count="1" selected="0">
            <x v="19"/>
          </reference>
          <reference field="1" count="1" selected="0">
            <x v="2"/>
          </reference>
        </references>
      </pivotArea>
    </format>
    <format dxfId="70">
      <pivotArea dataOnly="0" labelOnly="1" fieldPosition="0">
        <references count="2">
          <reference field="0" count="1">
            <x v="37"/>
          </reference>
          <reference field="1" count="1" selected="0">
            <x v="2"/>
          </reference>
        </references>
      </pivotArea>
    </format>
    <format dxfId="71">
      <pivotArea collapsedLevelsAreSubtotals="1" fieldPosition="0">
        <references count="2">
          <reference field="0" count="1" selected="0">
            <x v="37"/>
          </reference>
          <reference field="1" count="1" selected="0">
            <x v="2"/>
          </reference>
        </references>
      </pivotArea>
    </format>
    <format dxfId="72">
      <pivotArea dataOnly="0" labelOnly="1" fieldPosition="0">
        <references count="2">
          <reference field="0" count="1">
            <x v="37"/>
          </reference>
          <reference field="1" count="1" selected="0">
            <x v="2"/>
          </reference>
        </references>
      </pivotArea>
    </format>
    <format dxfId="73">
      <pivotArea collapsedLevelsAreSubtotals="1" fieldPosition="0">
        <references count="2">
          <reference field="0" count="1" selected="0">
            <x v="37"/>
          </reference>
          <reference field="1" count="1" selected="0">
            <x v="2"/>
          </reference>
        </references>
      </pivotArea>
    </format>
    <format dxfId="74">
      <pivotArea dataOnly="0" labelOnly="1" fieldPosition="0">
        <references count="2">
          <reference field="0" count="1">
            <x v="37"/>
          </reference>
          <reference field="1" count="1" selected="0">
            <x v="2"/>
          </reference>
        </references>
      </pivotArea>
    </format>
    <format dxfId="75">
      <pivotArea collapsedLevelsAreSubtotals="1" fieldPosition="0">
        <references count="2">
          <reference field="0" count="1" selected="0">
            <x v="37"/>
          </reference>
          <reference field="1" count="1" selected="0">
            <x v="2"/>
          </reference>
        </references>
      </pivotArea>
    </format>
    <format dxfId="76">
      <pivotArea dataOnly="0" labelOnly="1" fieldPosition="0">
        <references count="2">
          <reference field="0" count="1">
            <x v="37"/>
          </reference>
          <reference field="1" count="1" selected="0">
            <x v="2"/>
          </reference>
        </references>
      </pivotArea>
    </format>
    <format dxfId="77">
      <pivotArea collapsedLevelsAreSubtotals="1" fieldPosition="0">
        <references count="2">
          <reference field="0" count="1" selected="0">
            <x v="37"/>
          </reference>
          <reference field="1" count="1" selected="0">
            <x v="2"/>
          </reference>
        </references>
      </pivotArea>
    </format>
    <format dxfId="78">
      <pivotArea dataOnly="0" labelOnly="1" offset="IV2:IV2" fieldPosition="0">
        <references count="1">
          <reference field="1" count="1">
            <x v="2"/>
          </reference>
        </references>
      </pivotArea>
    </format>
    <format dxfId="79">
      <pivotArea dataOnly="0" labelOnly="1" offset="B256:B256" fieldPosition="0">
        <references count="1">
          <reference field="1" count="1">
            <x v="2"/>
          </reference>
        </references>
      </pivotArea>
    </format>
    <format dxfId="80">
      <pivotArea collapsedLevelsAreSubtotals="1" fieldPosition="0">
        <references count="1">
          <reference field="1" count="1" selected="0">
            <x v="2"/>
          </reference>
        </references>
      </pivotArea>
    </format>
    <format dxfId="81">
      <pivotArea dataOnly="0" labelOnly="1" fieldPosition="0">
        <references count="2">
          <reference field="0" count="1">
            <x v="19"/>
          </reference>
          <reference field="1" count="1" selected="0">
            <x v="2"/>
          </reference>
        </references>
      </pivotArea>
    </format>
    <format dxfId="82">
      <pivotArea collapsedLevelsAreSubtotals="1" fieldPosition="0">
        <references count="2">
          <reference field="0" count="1" selected="0">
            <x v="19"/>
          </reference>
          <reference field="1" count="1" selected="0">
            <x v="2"/>
          </reference>
        </references>
      </pivotArea>
    </format>
    <format dxfId="83">
      <pivotArea dataOnly="0" labelOnly="1" grandRow="1" fieldPosition="0"/>
    </format>
    <format dxfId="84">
      <pivotArea grandRow="1" collapsedLevelsAreSubtotals="1" fieldPosition="0"/>
    </format>
    <format dxfId="85">
      <pivotArea collapsedLevelsAreSubtotals="1" fieldPosition="0">
        <references count="2">
          <reference field="0" count="1" selected="0">
            <x v="25"/>
          </reference>
          <reference field="1" count="1" selected="0">
            <x v="0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_x000a_Dinâmica2" cacheId="4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G3:H14" firstHeaderRow="1" firstDataRow="1" firstDataCol="1"/>
  <pivotFields count="5"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ortType="descending" showAll="0">
      <items count="11">
        <item x="3"/>
        <item x="0"/>
        <item x="5"/>
        <item x="1"/>
        <item x="2"/>
        <item x="6"/>
        <item x="9"/>
        <item x="8"/>
        <item x="4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numFmtId="18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numFmtId="18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 v="1"/>
    </i>
    <i>
      <x/>
    </i>
    <i>
      <x v="9"/>
    </i>
    <i>
      <x v="8"/>
    </i>
    <i>
      <x v="3"/>
    </i>
    <i>
      <x v="2"/>
    </i>
    <i>
      <x v="7"/>
    </i>
    <i>
      <x v="5"/>
    </i>
    <i>
      <x v="6"/>
    </i>
    <i>
      <x v="4"/>
    </i>
    <i t="grand">
      <x/>
    </i>
  </rowItems>
  <colItems count="1">
    <i/>
  </colItems>
  <dataFields count="1">
    <dataField name="Soma de Valor Gasto (R$)" fld="3" baseField="0" baseItem="0"/>
  </dataFields>
  <formats count="4">
    <format dxfId="86">
      <pivotArea dataOnly="0" labelOnly="1" fieldPosition="0">
        <references count="1">
          <reference field="1" count="1">
            <x v="1"/>
          </reference>
        </references>
      </pivotArea>
    </format>
    <format dxfId="87">
      <pivotArea collapsedLevelsAreSubtotals="1" fieldPosition="0">
        <references count="1">
          <reference field="1" count="1" selected="0">
            <x v="1"/>
          </reference>
        </references>
      </pivotArea>
    </format>
    <format dxfId="88">
      <pivotArea dataOnly="0" labelOnly="1" fieldPosition="0">
        <references count="1">
          <reference field="1" count="1">
            <x v="0"/>
          </reference>
        </references>
      </pivotArea>
    </format>
    <format dxfId="89">
      <pivotArea collapsedLevelsAreSubtotals="1" fieldPosition="0">
        <references count="1">
          <reference field="1" count="1" selected="0">
            <x v="0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_x000a_Dinâmica3" cacheId="4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G17:H30" firstHeaderRow="1" firstDataRow="1" firstDataCol="1"/>
  <pivotFields count="5">
    <pivotField axis="axisRow" compact="0" sortType="descending" showAll="0">
      <items count="13">
        <item x="3"/>
        <item x="7"/>
        <item x="11"/>
        <item x="1"/>
        <item x="0"/>
        <item x="6"/>
        <item x="5"/>
        <item x="4"/>
        <item x="2"/>
        <item x="10"/>
        <item x="9"/>
        <item x="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ortType="descending" showAll="0">
      <items count="11">
        <item x="3"/>
        <item x="0"/>
        <item x="5"/>
        <item x="1"/>
        <item x="2"/>
        <item x="6"/>
        <item x="9"/>
        <item x="8"/>
        <item x="4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numFmtId="18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numFmtId="18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13">
    <i>
      <x v="2"/>
    </i>
    <i>
      <x v="5"/>
    </i>
    <i>
      <x v="1"/>
    </i>
    <i>
      <x v="11"/>
    </i>
    <i>
      <x/>
    </i>
    <i>
      <x v="3"/>
    </i>
    <i>
      <x v="7"/>
    </i>
    <i>
      <x v="8"/>
    </i>
    <i>
      <x v="6"/>
    </i>
    <i>
      <x v="4"/>
    </i>
    <i>
      <x v="10"/>
    </i>
    <i>
      <x v="9"/>
    </i>
    <i t="grand">
      <x/>
    </i>
  </rowItems>
  <colItems count="1">
    <i/>
  </colItems>
  <dataFields count="1">
    <dataField name="Soma de Valor Gasto (R$)" fld="3" baseField="0" baseItem="0"/>
  </dataFields>
  <formats count="4">
    <format dxfId="90">
      <pivotArea dataOnly="0" labelOnly="1" fieldPosition="0">
        <references count="1">
          <reference field="0" count="1">
            <x v="2"/>
          </reference>
        </references>
      </pivotArea>
    </format>
    <format dxfId="91">
      <pivotArea collapsedLevelsAreSubtotals="1" fieldPosition="0">
        <references count="1">
          <reference field="0" count="1" selected="0">
            <x v="2"/>
          </reference>
        </references>
      </pivotArea>
    </format>
    <format dxfId="92">
      <pivotArea dataOnly="0" labelOnly="1" fieldPosition="0">
        <references count="1">
          <reference field="0" count="1">
            <x v="5"/>
          </reference>
        </references>
      </pivotArea>
    </format>
    <format dxfId="93">
      <pivotArea collapsedLevelsAreSubtotals="1" fieldPosition="0">
        <references count="1">
          <reference field="0" count="1" selected="0">
            <x v="5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_x000a_Dinâmica4" cacheId="4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G33:H46" firstHeaderRow="1" firstDataRow="1" firstDataCol="1"/>
  <pivotFields count="5">
    <pivotField axis="axisRow" compact="0" sortType="ascending" showAll="0">
      <items count="13">
        <item x="3"/>
        <item x="7"/>
        <item x="11"/>
        <item x="1"/>
        <item x="0"/>
        <item x="6"/>
        <item x="5"/>
        <item x="4"/>
        <item x="2"/>
        <item x="10"/>
        <item x="9"/>
        <item x="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ortType="descending" showAll="0">
      <items count="11">
        <item x="3"/>
        <item x="0"/>
        <item x="5"/>
        <item x="1"/>
        <item x="2"/>
        <item x="6"/>
        <item x="9"/>
        <item x="8"/>
        <item x="4"/>
        <item x="7"/>
        <item t="default"/>
      </items>
      <autoSortScope>
        <pivotArea type="none" outline="0" fieldPosition="0"/>
      </autoSortScope>
    </pivotField>
    <pivotField compact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numFmtId="18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compact="0" numFmtId="18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13">
    <i>
      <x v="2"/>
    </i>
    <i>
      <x v="5"/>
    </i>
    <i>
      <x v="1"/>
    </i>
    <i>
      <x v="10"/>
    </i>
    <i>
      <x v="3"/>
    </i>
    <i>
      <x v="7"/>
    </i>
    <i>
      <x/>
    </i>
    <i>
      <x v="6"/>
    </i>
    <i>
      <x v="9"/>
    </i>
    <i>
      <x v="8"/>
    </i>
    <i>
      <x v="11"/>
    </i>
    <i>
      <x v="4"/>
    </i>
    <i t="grand">
      <x/>
    </i>
  </rowItems>
  <colItems count="1">
    <i/>
  </colItems>
  <dataFields count="1">
    <dataField name="Soma de Diferença (R$)" fld="4" baseField="0" baseItem="0"/>
  </dataFields>
  <formats count="21">
    <format dxfId="94">
      <pivotArea dataOnly="0" labelOnly="1" fieldPosition="0">
        <references count="1">
          <reference field="0" count="1">
            <x v="2"/>
          </reference>
        </references>
      </pivotArea>
    </format>
    <format dxfId="95">
      <pivotArea collapsedLevelsAreSubtotals="1" fieldPosition="0">
        <references count="1">
          <reference field="0" count="1" selected="0">
            <x v="2"/>
          </reference>
        </references>
      </pivotArea>
    </format>
    <format dxfId="96">
      <pivotArea dataOnly="0" labelOnly="1" fieldPosition="0">
        <references count="1">
          <reference field="0" count="1">
            <x v="5"/>
          </reference>
        </references>
      </pivotArea>
    </format>
    <format dxfId="97">
      <pivotArea collapsedLevelsAreSubtotals="1" fieldPosition="0">
        <references count="1">
          <reference field="0" count="1" selected="0">
            <x v="5"/>
          </reference>
        </references>
      </pivotArea>
    </format>
    <format dxfId="98">
      <pivotArea dataOnly="0" labelOnly="1" fieldPosition="0">
        <references count="1">
          <reference field="0" count="1">
            <x v="5"/>
          </reference>
        </references>
      </pivotArea>
    </format>
    <format dxfId="99">
      <pivotArea collapsedLevelsAreSubtotals="1" fieldPosition="0">
        <references count="1">
          <reference field="0" count="1" selected="0">
            <x v="5"/>
          </reference>
        </references>
      </pivotArea>
    </format>
    <format dxfId="100">
      <pivotArea dataOnly="0" labelOnly="1" fieldPosition="0">
        <references count="1">
          <reference field="0" count="1">
            <x v="2"/>
          </reference>
        </references>
      </pivotArea>
    </format>
    <format dxfId="101">
      <pivotArea collapsedLevelsAreSubtotals="1" fieldPosition="0">
        <references count="1">
          <reference field="0" count="1" selected="0">
            <x v="4"/>
          </reference>
        </references>
      </pivotArea>
    </format>
    <format dxfId="102">
      <pivotArea collapsedLevelsAreSubtotals="1" fieldPosition="0">
        <references count="1">
          <reference field="0" count="1" selected="0">
            <x v="11"/>
          </reference>
        </references>
      </pivotArea>
    </format>
    <format dxfId="103">
      <pivotArea collapsedLevelsAreSubtotals="1" fieldPosition="0">
        <references count="1">
          <reference field="0" count="1" selected="0">
            <x v="8"/>
          </reference>
        </references>
      </pivotArea>
    </format>
    <format dxfId="104">
      <pivotArea collapsedLevelsAreSubtotals="1" fieldPosition="0">
        <references count="1">
          <reference field="0" count="1" selected="0">
            <x v="9"/>
          </reference>
        </references>
      </pivotArea>
    </format>
    <format dxfId="105">
      <pivotArea collapsedLevelsAreSubtotals="1" fieldPosition="0">
        <references count="1">
          <reference field="0" count="1" selected="0">
            <x v="6"/>
          </reference>
        </references>
      </pivotArea>
    </format>
    <format dxfId="106">
      <pivotArea collapsedLevelsAreSubtotals="1" fieldPosition="0">
        <references count="1">
          <reference field="0" count="1" selected="0">
            <x v="0"/>
          </reference>
        </references>
      </pivotArea>
    </format>
    <format dxfId="107">
      <pivotArea collapsedLevelsAreSubtotals="1" fieldPosition="0">
        <references count="1">
          <reference field="0" count="1" selected="0">
            <x v="7"/>
          </reference>
        </references>
      </pivotArea>
    </format>
    <format dxfId="108">
      <pivotArea collapsedLevelsAreSubtotals="1" fieldPosition="0">
        <references count="1">
          <reference field="0" count="1" selected="0">
            <x v="3"/>
          </reference>
        </references>
      </pivotArea>
    </format>
    <format dxfId="109">
      <pivotArea collapsedLevelsAreSubtotals="1" fieldPosition="0">
        <references count="1">
          <reference field="0" count="1" selected="0">
            <x v="10"/>
          </reference>
        </references>
      </pivotArea>
    </format>
    <format dxfId="110">
      <pivotArea collapsedLevelsAreSubtotals="1" fieldPosition="0">
        <references count="1">
          <reference field="0" count="1" selected="0">
            <x v="1"/>
          </reference>
        </references>
      </pivotArea>
    </format>
    <format dxfId="111">
      <pivotArea collapsedLevelsAreSubtotals="1" fieldPosition="0">
        <references count="1">
          <reference field="0" count="1" selected="0">
            <x v="5"/>
          </reference>
        </references>
      </pivotArea>
    </format>
    <format dxfId="112">
      <pivotArea collapsedLevelsAreSubtotals="1" fieldPosition="0">
        <references count="1">
          <reference field="0" count="1" selected="0">
            <x v="2"/>
          </reference>
        </references>
      </pivotArea>
    </format>
    <format dxfId="113">
      <pivotArea collapsedLevelsAreSubtotals="1" fieldPosition="0">
        <references count="1">
          <reference field="0" count="1" selected="0">
            <x v="2"/>
          </reference>
        </references>
      </pivotArea>
    </format>
    <format dxfId="114">
      <pivotArea grandRow="1"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_x000a_Dinâmica1" cacheId="3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J4:L56" firstHeaderRow="1" firstDataRow="1" firstDataCol="2"/>
  <pivotFields count="6">
    <pivotField axis="axisRow" compact="0" sortType="descending" showAll="0">
      <items count="44">
        <item x="26"/>
        <item x="0"/>
        <item x="1"/>
        <item x="27"/>
        <item x="2"/>
        <item x="28"/>
        <item x="3"/>
        <item x="29"/>
        <item x="4"/>
        <item x="30"/>
        <item x="31"/>
        <item x="5"/>
        <item x="6"/>
        <item x="32"/>
        <item x="7"/>
        <item x="33"/>
        <item x="8"/>
        <item x="34"/>
        <item x="35"/>
        <item x="9"/>
        <item x="36"/>
        <item x="10"/>
        <item x="11"/>
        <item x="37"/>
        <item x="12"/>
        <item x="38"/>
        <item x="13"/>
        <item x="39"/>
        <item x="40"/>
        <item x="14"/>
        <item x="15"/>
        <item x="41"/>
        <item x="42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>
      <items count="9">
        <item x="4"/>
        <item x="7"/>
        <item x="2"/>
        <item x="5"/>
        <item x="6"/>
        <item x="0"/>
        <item x="1"/>
        <item x="3"/>
        <item t="default"/>
      </items>
    </pivotField>
    <pivotField compact="0" showAll="0"/>
    <pivotField compact="0" showAll="0"/>
    <pivotField compact="0" showAll="0"/>
    <pivotField dataField="1" compact="0" showAll="0"/>
  </pivotFields>
  <rowFields count="2">
    <field x="1"/>
    <field x="0"/>
  </rowFields>
  <rowItems count="52">
    <i>
      <x/>
    </i>
    <i r="1">
      <x v="11"/>
    </i>
    <i r="1">
      <x v="13"/>
    </i>
    <i r="1">
      <x/>
    </i>
    <i r="1">
      <x v="24"/>
    </i>
    <i r="1">
      <x v="34"/>
    </i>
    <i r="1">
      <x v="25"/>
    </i>
    <i>
      <x v="1"/>
    </i>
    <i r="1">
      <x v="18"/>
    </i>
    <i r="1">
      <x v="37"/>
    </i>
    <i r="1">
      <x v="26"/>
    </i>
    <i r="1">
      <x v="42"/>
    </i>
    <i r="1">
      <x v="10"/>
    </i>
    <i r="1">
      <x v="29"/>
    </i>
    <i r="1">
      <x v="28"/>
    </i>
    <i>
      <x v="2"/>
    </i>
    <i r="1">
      <x v="40"/>
    </i>
    <i r="1">
      <x v="23"/>
    </i>
    <i r="1">
      <x v="22"/>
    </i>
    <i r="1">
      <x v="5"/>
    </i>
    <i r="1">
      <x v="6"/>
    </i>
    <i>
      <x v="3"/>
    </i>
    <i r="1">
      <x v="33"/>
    </i>
    <i r="1">
      <x v="32"/>
    </i>
    <i r="1">
      <x v="9"/>
    </i>
    <i r="1">
      <x v="14"/>
    </i>
    <i r="1">
      <x v="20"/>
    </i>
    <i r="1">
      <x v="12"/>
    </i>
    <i r="1">
      <x v="41"/>
    </i>
    <i>
      <x v="4"/>
    </i>
    <i r="1">
      <x v="19"/>
    </i>
    <i r="1">
      <x v="35"/>
    </i>
    <i r="1">
      <x v="39"/>
    </i>
    <i>
      <x v="5"/>
    </i>
    <i r="1">
      <x v="1"/>
    </i>
    <i r="1">
      <x v="38"/>
    </i>
    <i r="1">
      <x v="27"/>
    </i>
    <i r="1">
      <x v="17"/>
    </i>
    <i r="1">
      <x v="2"/>
    </i>
    <i r="1">
      <x v="30"/>
    </i>
    <i r="1">
      <x v="16"/>
    </i>
    <i r="1">
      <x v="7"/>
    </i>
    <i>
      <x v="6"/>
    </i>
    <i r="1">
      <x v="4"/>
    </i>
    <i>
      <x v="7"/>
    </i>
    <i r="1">
      <x v="15"/>
    </i>
    <i r="1">
      <x v="3"/>
    </i>
    <i r="1">
      <x v="31"/>
    </i>
    <i r="1">
      <x v="8"/>
    </i>
    <i r="1">
      <x v="21"/>
    </i>
    <i r="1">
      <x v="36"/>
    </i>
    <i t="grand">
      <x/>
    </i>
  </rowItems>
  <colItems count="1">
    <i/>
  </colItems>
  <dataFields count="1">
    <dataField name="Média de Média Final" fld="5" subtotal="average" baseField="0" baseItem="0"/>
  </dataFields>
  <formats count="28">
    <format dxfId="115">
      <pivotArea dataOnly="0" labelOnly="1" fieldPosition="0">
        <references count="2">
          <reference field="0" count="1">
            <x v="11"/>
          </reference>
          <reference field="1" count="1" selected="0">
            <x v="0"/>
          </reference>
        </references>
      </pivotArea>
    </format>
    <format dxfId="116">
      <pivotArea collapsedLevelsAreSubtotals="1" fieldPosition="0">
        <references count="2">
          <reference field="0" count="1" selected="0">
            <x v="11"/>
          </reference>
          <reference field="1" count="1" selected="0">
            <x v="0"/>
          </reference>
        </references>
      </pivotArea>
    </format>
    <format dxfId="117">
      <pivotArea dataOnly="0" labelOnly="1" fieldPosition="0">
        <references count="2">
          <reference field="0" count="1">
            <x v="18"/>
          </reference>
          <reference field="1" count="1" selected="0">
            <x v="1"/>
          </reference>
        </references>
      </pivotArea>
    </format>
    <format dxfId="118">
      <pivotArea collapsedLevelsAreSubtotals="1" fieldPosition="0">
        <references count="2">
          <reference field="0" count="1" selected="0">
            <x v="18"/>
          </reference>
          <reference field="1" count="1" selected="0">
            <x v="1"/>
          </reference>
        </references>
      </pivotArea>
    </format>
    <format dxfId="119">
      <pivotArea dataOnly="0" labelOnly="1" fieldPosition="0">
        <references count="2">
          <reference field="0" count="1">
            <x v="19"/>
          </reference>
          <reference field="1" count="1" selected="0">
            <x v="4"/>
          </reference>
        </references>
      </pivotArea>
    </format>
    <format dxfId="120">
      <pivotArea collapsedLevelsAreSubtotals="1" fieldPosition="0">
        <references count="2">
          <reference field="0" count="1" selected="0">
            <x v="19"/>
          </reference>
          <reference field="1" count="1" selected="0">
            <x v="4"/>
          </reference>
        </references>
      </pivotArea>
    </format>
    <format dxfId="121">
      <pivotArea dataOnly="0" labelOnly="1" fieldPosition="0">
        <references count="2">
          <reference field="0" count="1">
            <x v="40"/>
          </reference>
          <reference field="1" count="1" selected="0">
            <x v="2"/>
          </reference>
        </references>
      </pivotArea>
    </format>
    <format dxfId="122">
      <pivotArea collapsedLevelsAreSubtotals="1" fieldPosition="0">
        <references count="2">
          <reference field="0" count="1" selected="0">
            <x v="40"/>
          </reference>
          <reference field="1" count="1" selected="0">
            <x v="2"/>
          </reference>
        </references>
      </pivotArea>
    </format>
    <format dxfId="123">
      <pivotArea dataOnly="0" labelOnly="1" fieldPosition="0">
        <references count="2">
          <reference field="0" count="1">
            <x v="33"/>
          </reference>
          <reference field="1" count="1" selected="0">
            <x v="3"/>
          </reference>
        </references>
      </pivotArea>
    </format>
    <format dxfId="124">
      <pivotArea collapsedLevelsAreSubtotals="1" fieldPosition="0">
        <references count="2">
          <reference field="0" count="1" selected="0">
            <x v="33"/>
          </reference>
          <reference field="1" count="1" selected="0">
            <x v="3"/>
          </reference>
        </references>
      </pivotArea>
    </format>
    <format dxfId="125">
      <pivotArea dataOnly="0" labelOnly="1" fieldPosition="0">
        <references count="2">
          <reference field="0" count="1">
            <x v="38"/>
          </reference>
          <reference field="1" count="1" selected="0">
            <x v="5"/>
          </reference>
        </references>
      </pivotArea>
    </format>
    <format dxfId="126">
      <pivotArea collapsedLevelsAreSubtotals="1" fieldPosition="0">
        <references count="2">
          <reference field="0" count="1" selected="0">
            <x v="38"/>
          </reference>
          <reference field="1" count="1" selected="0">
            <x v="5"/>
          </reference>
        </references>
      </pivotArea>
    </format>
    <format dxfId="127">
      <pivotArea dataOnly="0" labelOnly="1" fieldPosition="0">
        <references count="2">
          <reference field="0" count="1">
            <x v="4"/>
          </reference>
          <reference field="1" count="1" selected="0">
            <x v="6"/>
          </reference>
        </references>
      </pivotArea>
    </format>
    <format dxfId="128">
      <pivotArea collapsedLevelsAreSubtotals="1" fieldPosition="0">
        <references count="2">
          <reference field="0" count="1" selected="0">
            <x v="4"/>
          </reference>
          <reference field="1" count="1" selected="0">
            <x v="6"/>
          </reference>
        </references>
      </pivotArea>
    </format>
    <format dxfId="129">
      <pivotArea dataOnly="0" labelOnly="1" fieldPosition="0">
        <references count="2">
          <reference field="0" count="1">
            <x v="4"/>
          </reference>
          <reference field="1" count="1" selected="0">
            <x v="6"/>
          </reference>
        </references>
      </pivotArea>
    </format>
    <format dxfId="130">
      <pivotArea collapsedLevelsAreSubtotals="1" fieldPosition="0">
        <references count="2">
          <reference field="0" count="1" selected="0">
            <x v="4"/>
          </reference>
          <reference field="1" count="1" selected="0">
            <x v="6"/>
          </reference>
        </references>
      </pivotArea>
    </format>
    <format dxfId="131">
      <pivotArea dataOnly="0" labelOnly="1" fieldPosition="0">
        <references count="2">
          <reference field="0" count="1">
            <x v="15"/>
          </reference>
          <reference field="1" count="1" selected="0">
            <x v="7"/>
          </reference>
        </references>
      </pivotArea>
    </format>
    <format dxfId="132">
      <pivotArea collapsedLevelsAreSubtotals="1" fieldPosition="0">
        <references count="2">
          <reference field="0" count="1" selected="0">
            <x v="15"/>
          </reference>
          <reference field="1" count="1" selected="0">
            <x v="7"/>
          </reference>
        </references>
      </pivotArea>
    </format>
    <format dxfId="133">
      <pivotArea dataOnly="0" labelOnly="1" fieldPosition="0">
        <references count="2">
          <reference field="0" count="1">
            <x v="15"/>
          </reference>
          <reference field="1" count="1" selected="0">
            <x v="7"/>
          </reference>
        </references>
      </pivotArea>
    </format>
    <format dxfId="134">
      <pivotArea collapsedLevelsAreSubtotals="1" fieldPosition="0">
        <references count="2">
          <reference field="0" count="1" selected="0">
            <x v="15"/>
          </reference>
          <reference field="1" count="1" selected="0">
            <x v="7"/>
          </reference>
        </references>
      </pivotArea>
    </format>
    <format dxfId="135">
      <pivotArea dataOnly="0" labelOnly="1" fieldPosition="0">
        <references count="2">
          <reference field="0" count="1">
            <x v="3"/>
          </reference>
          <reference field="1" count="1" selected="0">
            <x v="7"/>
          </reference>
        </references>
      </pivotArea>
    </format>
    <format dxfId="136">
      <pivotArea collapsedLevelsAreSubtotals="1" fieldPosition="0">
        <references count="2">
          <reference field="0" count="1" selected="0">
            <x v="3"/>
          </reference>
          <reference field="1" count="1" selected="0">
            <x v="7"/>
          </reference>
        </references>
      </pivotArea>
    </format>
    <format dxfId="137">
      <pivotArea type="all" dataOnly="0" outline="0" fieldPosition="0"/>
    </format>
    <format dxfId="138">
      <pivotArea type="all" dataOnly="0" outline="0" fieldPosition="0"/>
    </format>
    <format dxfId="139">
      <pivotArea type="all" dataOnly="0" outline="0" fieldPosition="0"/>
    </format>
    <format dxfId="140">
      <pivotArea type="all" dataOnly="0" outline="0" fieldPosition="0"/>
    </format>
    <format dxfId="141">
      <pivotArea type="all" dataOnly="0" outline="0" fieldPosition="0"/>
    </format>
    <format dxfId="142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showGridLines="0" workbookViewId="0">
      <selection activeCell="H43" sqref="H43"/>
    </sheetView>
  </sheetViews>
  <sheetFormatPr defaultColWidth="9.14285714285714" defaultRowHeight="12.75"/>
  <cols>
    <col min="1" max="1" width="11.7142857142857" customWidth="1"/>
    <col min="2" max="2" width="18.8571428571429" customWidth="1"/>
    <col min="4" max="4" width="14.4285714285714" customWidth="1"/>
    <col min="5" max="5" width="10.8571428571429" customWidth="1"/>
    <col min="8" max="8" width="18.8571428571429"/>
    <col min="9" max="9" width="10"/>
    <col min="10" max="10" width="17.5714285714286"/>
    <col min="12" max="12" width="18.8571428571429"/>
    <col min="13" max="13" width="18.1428571428571"/>
  </cols>
  <sheetData>
    <row r="1" ht="13.5" spans="1:5">
      <c r="A1" s="105" t="s">
        <v>0</v>
      </c>
      <c r="B1" s="106"/>
      <c r="C1" s="106"/>
      <c r="D1" s="106"/>
      <c r="E1" s="107"/>
    </row>
    <row r="2" ht="15.75" spans="1:13">
      <c r="A2" s="108" t="s">
        <v>1</v>
      </c>
      <c r="B2" s="109" t="s">
        <v>2</v>
      </c>
      <c r="C2" s="109" t="s">
        <v>3</v>
      </c>
      <c r="D2" s="109" t="s">
        <v>4</v>
      </c>
      <c r="E2" s="110" t="s">
        <v>5</v>
      </c>
      <c r="F2" s="111"/>
      <c r="H2" s="112" t="s">
        <v>6</v>
      </c>
      <c r="I2" s="112"/>
      <c r="J2" s="112"/>
      <c r="L2" s="116" t="s">
        <v>7</v>
      </c>
      <c r="M2" s="117"/>
    </row>
    <row r="3" spans="1:13">
      <c r="A3" s="113">
        <v>45597</v>
      </c>
      <c r="B3" s="69" t="s">
        <v>8</v>
      </c>
      <c r="C3" s="69" t="s">
        <v>9</v>
      </c>
      <c r="D3" s="69">
        <v>20</v>
      </c>
      <c r="E3" s="114">
        <v>400</v>
      </c>
      <c r="H3" s="115" t="s">
        <v>2</v>
      </c>
      <c r="I3" s="118" t="s">
        <v>3</v>
      </c>
      <c r="J3" s="119" t="s">
        <v>10</v>
      </c>
      <c r="L3" t="s">
        <v>2</v>
      </c>
      <c r="M3" t="s">
        <v>11</v>
      </c>
    </row>
    <row r="4" spans="1:13">
      <c r="A4" s="113">
        <v>45597</v>
      </c>
      <c r="B4" s="69" t="s">
        <v>12</v>
      </c>
      <c r="C4" s="69" t="s">
        <v>13</v>
      </c>
      <c r="D4" s="69">
        <v>15</v>
      </c>
      <c r="E4" s="114">
        <v>600</v>
      </c>
      <c r="H4" s="115" t="s">
        <v>14</v>
      </c>
      <c r="I4" s="118"/>
      <c r="J4" s="120">
        <v>5050</v>
      </c>
      <c r="L4" t="s">
        <v>14</v>
      </c>
      <c r="M4" s="121">
        <v>721.428571428572</v>
      </c>
    </row>
    <row r="5" spans="1:13">
      <c r="A5" s="113">
        <v>45598</v>
      </c>
      <c r="B5" s="69" t="s">
        <v>15</v>
      </c>
      <c r="C5" s="69" t="s">
        <v>16</v>
      </c>
      <c r="D5" s="69">
        <v>8</v>
      </c>
      <c r="E5" s="114">
        <v>800</v>
      </c>
      <c r="H5" s="115"/>
      <c r="I5" s="118" t="s">
        <v>13</v>
      </c>
      <c r="J5" s="120">
        <v>320</v>
      </c>
      <c r="L5" t="s">
        <v>17</v>
      </c>
      <c r="M5" s="121">
        <v>532.142857142857</v>
      </c>
    </row>
    <row r="6" spans="1:13">
      <c r="A6" s="113">
        <v>45598</v>
      </c>
      <c r="B6" s="69" t="s">
        <v>17</v>
      </c>
      <c r="C6" s="69" t="s">
        <v>18</v>
      </c>
      <c r="D6" s="69">
        <v>12</v>
      </c>
      <c r="E6" s="114">
        <v>840</v>
      </c>
      <c r="H6" s="115"/>
      <c r="I6" s="118" t="s">
        <v>19</v>
      </c>
      <c r="J6" s="120">
        <v>1800</v>
      </c>
      <c r="L6" t="s">
        <v>15</v>
      </c>
      <c r="M6" s="121">
        <v>523.571428571429</v>
      </c>
    </row>
    <row r="7" spans="1:13">
      <c r="A7" s="113">
        <v>45599</v>
      </c>
      <c r="B7" s="69" t="s">
        <v>14</v>
      </c>
      <c r="C7" s="69" t="s">
        <v>19</v>
      </c>
      <c r="D7" s="69">
        <v>5</v>
      </c>
      <c r="E7" s="114">
        <v>1000</v>
      </c>
      <c r="H7" s="115"/>
      <c r="I7" s="118" t="s">
        <v>18</v>
      </c>
      <c r="J7" s="120">
        <v>1330</v>
      </c>
      <c r="L7" t="s">
        <v>12</v>
      </c>
      <c r="M7" s="48">
        <v>406.428571428571</v>
      </c>
    </row>
    <row r="8" spans="1:13">
      <c r="A8" s="113">
        <v>45600</v>
      </c>
      <c r="B8" s="69" t="s">
        <v>8</v>
      </c>
      <c r="C8" s="69" t="s">
        <v>9</v>
      </c>
      <c r="D8" s="69">
        <v>18</v>
      </c>
      <c r="E8" s="114">
        <v>360</v>
      </c>
      <c r="H8" s="115"/>
      <c r="I8" s="118" t="s">
        <v>16</v>
      </c>
      <c r="J8" s="120">
        <v>1600</v>
      </c>
      <c r="L8" t="s">
        <v>8</v>
      </c>
      <c r="M8" s="48">
        <v>405</v>
      </c>
    </row>
    <row r="9" spans="1:13">
      <c r="A9" s="113">
        <v>45601</v>
      </c>
      <c r="B9" s="69" t="s">
        <v>12</v>
      </c>
      <c r="C9" s="69" t="s">
        <v>20</v>
      </c>
      <c r="D9" s="69">
        <v>25</v>
      </c>
      <c r="E9" s="114">
        <v>375</v>
      </c>
      <c r="H9" s="115" t="s">
        <v>17</v>
      </c>
      <c r="I9" s="118"/>
      <c r="J9" s="120">
        <v>3725</v>
      </c>
      <c r="L9" t="s">
        <v>21</v>
      </c>
      <c r="M9" s="48">
        <v>517.714285714286</v>
      </c>
    </row>
    <row r="10" spans="1:10">
      <c r="A10" s="113">
        <v>45602</v>
      </c>
      <c r="B10" s="69" t="s">
        <v>15</v>
      </c>
      <c r="C10" s="69" t="s">
        <v>16</v>
      </c>
      <c r="D10" s="69">
        <v>10</v>
      </c>
      <c r="E10" s="114">
        <v>1000</v>
      </c>
      <c r="H10" s="115"/>
      <c r="I10" s="118" t="s">
        <v>22</v>
      </c>
      <c r="J10" s="120">
        <v>825</v>
      </c>
    </row>
    <row r="11" spans="1:10">
      <c r="A11" s="113">
        <v>45602</v>
      </c>
      <c r="B11" s="69" t="s">
        <v>17</v>
      </c>
      <c r="C11" s="69" t="s">
        <v>22</v>
      </c>
      <c r="D11" s="69">
        <v>30</v>
      </c>
      <c r="E11" s="114">
        <v>450</v>
      </c>
      <c r="H11" s="115"/>
      <c r="I11" s="118" t="s">
        <v>13</v>
      </c>
      <c r="J11" s="120">
        <v>320</v>
      </c>
    </row>
    <row r="12" spans="1:10">
      <c r="A12" s="113">
        <v>45603</v>
      </c>
      <c r="B12" s="69" t="s">
        <v>14</v>
      </c>
      <c r="C12" s="69" t="s">
        <v>18</v>
      </c>
      <c r="D12" s="69">
        <v>10</v>
      </c>
      <c r="E12" s="114">
        <v>700</v>
      </c>
      <c r="H12" s="115"/>
      <c r="I12" s="118" t="s">
        <v>9</v>
      </c>
      <c r="J12" s="120">
        <v>200</v>
      </c>
    </row>
    <row r="13" spans="1:10">
      <c r="A13" s="113">
        <v>45604</v>
      </c>
      <c r="B13" s="69" t="s">
        <v>8</v>
      </c>
      <c r="C13" s="69" t="s">
        <v>19</v>
      </c>
      <c r="D13" s="69">
        <v>3</v>
      </c>
      <c r="E13" s="114">
        <v>600</v>
      </c>
      <c r="H13" s="115"/>
      <c r="I13" s="118" t="s">
        <v>18</v>
      </c>
      <c r="J13" s="120">
        <v>2380</v>
      </c>
    </row>
    <row r="14" spans="1:10">
      <c r="A14" s="113">
        <v>45605</v>
      </c>
      <c r="B14" s="69" t="s">
        <v>12</v>
      </c>
      <c r="C14" s="69" t="s">
        <v>9</v>
      </c>
      <c r="D14" s="69">
        <v>12</v>
      </c>
      <c r="E14" s="114">
        <v>240</v>
      </c>
      <c r="H14" s="115" t="s">
        <v>15</v>
      </c>
      <c r="I14" s="118"/>
      <c r="J14" s="120">
        <v>3665</v>
      </c>
    </row>
    <row r="15" spans="1:10">
      <c r="A15" s="113">
        <v>45606</v>
      </c>
      <c r="B15" s="69" t="s">
        <v>15</v>
      </c>
      <c r="C15" s="69" t="s">
        <v>16</v>
      </c>
      <c r="D15" s="69">
        <v>5</v>
      </c>
      <c r="E15" s="114">
        <v>500</v>
      </c>
      <c r="H15" s="115"/>
      <c r="I15" s="118" t="s">
        <v>22</v>
      </c>
      <c r="J15" s="120">
        <v>300</v>
      </c>
    </row>
    <row r="16" spans="1:10">
      <c r="A16" s="113">
        <v>45607</v>
      </c>
      <c r="B16" s="69" t="s">
        <v>17</v>
      </c>
      <c r="C16" s="69" t="s">
        <v>18</v>
      </c>
      <c r="D16" s="69">
        <v>7</v>
      </c>
      <c r="E16" s="114">
        <v>490</v>
      </c>
      <c r="H16" s="115"/>
      <c r="I16" s="118" t="s">
        <v>13</v>
      </c>
      <c r="J16" s="120">
        <v>240</v>
      </c>
    </row>
    <row r="17" spans="1:10">
      <c r="A17" s="113">
        <v>45608</v>
      </c>
      <c r="B17" s="69" t="s">
        <v>14</v>
      </c>
      <c r="C17" s="69" t="s">
        <v>19</v>
      </c>
      <c r="D17" s="69">
        <v>4</v>
      </c>
      <c r="E17" s="114">
        <v>800</v>
      </c>
      <c r="H17" s="115"/>
      <c r="I17" s="118" t="s">
        <v>20</v>
      </c>
      <c r="J17" s="120">
        <v>225</v>
      </c>
    </row>
    <row r="18" spans="1:10">
      <c r="A18" s="113">
        <v>45609</v>
      </c>
      <c r="B18" s="69" t="s">
        <v>8</v>
      </c>
      <c r="C18" s="69" t="s">
        <v>20</v>
      </c>
      <c r="D18" s="69">
        <v>20</v>
      </c>
      <c r="E18" s="114">
        <v>300</v>
      </c>
      <c r="H18" s="115"/>
      <c r="I18" s="118" t="s">
        <v>19</v>
      </c>
      <c r="J18" s="120">
        <v>600</v>
      </c>
    </row>
    <row r="19" spans="1:10">
      <c r="A19" s="113">
        <v>45610</v>
      </c>
      <c r="B19" s="69" t="s">
        <v>12</v>
      </c>
      <c r="C19" s="69" t="s">
        <v>22</v>
      </c>
      <c r="D19" s="69">
        <v>18</v>
      </c>
      <c r="E19" s="114">
        <v>270</v>
      </c>
      <c r="H19" s="115"/>
      <c r="I19" s="118" t="s">
        <v>16</v>
      </c>
      <c r="J19" s="120">
        <v>2300</v>
      </c>
    </row>
    <row r="20" spans="1:10">
      <c r="A20" s="113">
        <v>45611</v>
      </c>
      <c r="B20" s="69" t="s">
        <v>15</v>
      </c>
      <c r="C20" s="69" t="s">
        <v>13</v>
      </c>
      <c r="D20" s="69">
        <v>6</v>
      </c>
      <c r="E20" s="114">
        <v>240</v>
      </c>
      <c r="H20" s="115" t="s">
        <v>12</v>
      </c>
      <c r="I20" s="118"/>
      <c r="J20" s="120">
        <v>2845</v>
      </c>
    </row>
    <row r="21" spans="1:10">
      <c r="A21" s="113">
        <v>45612</v>
      </c>
      <c r="B21" s="69" t="s">
        <v>17</v>
      </c>
      <c r="C21" s="69" t="s">
        <v>9</v>
      </c>
      <c r="D21" s="69">
        <v>10</v>
      </c>
      <c r="E21" s="114">
        <v>200</v>
      </c>
      <c r="H21" s="115"/>
      <c r="I21" s="118" t="s">
        <v>22</v>
      </c>
      <c r="J21" s="120">
        <v>270</v>
      </c>
    </row>
    <row r="22" spans="1:10">
      <c r="A22" s="113">
        <v>45613</v>
      </c>
      <c r="B22" s="69" t="s">
        <v>14</v>
      </c>
      <c r="C22" s="69" t="s">
        <v>16</v>
      </c>
      <c r="D22" s="69">
        <v>9</v>
      </c>
      <c r="E22" s="114">
        <v>900</v>
      </c>
      <c r="H22" s="115"/>
      <c r="I22" s="118" t="s">
        <v>13</v>
      </c>
      <c r="J22" s="120">
        <v>600</v>
      </c>
    </row>
    <row r="23" spans="1:10">
      <c r="A23" s="113">
        <v>45614</v>
      </c>
      <c r="B23" s="69" t="s">
        <v>8</v>
      </c>
      <c r="C23" s="69" t="s">
        <v>18</v>
      </c>
      <c r="D23" s="69">
        <v>11</v>
      </c>
      <c r="E23" s="114">
        <v>770</v>
      </c>
      <c r="H23" s="115"/>
      <c r="I23" s="118" t="s">
        <v>9</v>
      </c>
      <c r="J23" s="120">
        <v>600</v>
      </c>
    </row>
    <row r="24" spans="1:10">
      <c r="A24" s="113">
        <v>45615</v>
      </c>
      <c r="B24" s="69" t="s">
        <v>12</v>
      </c>
      <c r="C24" s="69" t="s">
        <v>19</v>
      </c>
      <c r="D24" s="69">
        <v>2</v>
      </c>
      <c r="E24" s="114">
        <v>400</v>
      </c>
      <c r="H24" s="115"/>
      <c r="I24" s="118" t="s">
        <v>20</v>
      </c>
      <c r="J24" s="120">
        <v>375</v>
      </c>
    </row>
    <row r="25" spans="1:10">
      <c r="A25" s="113">
        <v>45616</v>
      </c>
      <c r="B25" s="69" t="s">
        <v>15</v>
      </c>
      <c r="C25" s="69" t="s">
        <v>20</v>
      </c>
      <c r="D25" s="69">
        <v>15</v>
      </c>
      <c r="E25" s="114">
        <v>225</v>
      </c>
      <c r="H25" s="115"/>
      <c r="I25" s="118" t="s">
        <v>19</v>
      </c>
      <c r="J25" s="120">
        <v>400</v>
      </c>
    </row>
    <row r="26" spans="1:10">
      <c r="A26" s="113">
        <v>45617</v>
      </c>
      <c r="B26" s="69" t="s">
        <v>17</v>
      </c>
      <c r="C26" s="69" t="s">
        <v>22</v>
      </c>
      <c r="D26" s="69">
        <v>25</v>
      </c>
      <c r="E26" s="114">
        <v>375</v>
      </c>
      <c r="H26" s="115"/>
      <c r="I26" s="118" t="s">
        <v>16</v>
      </c>
      <c r="J26" s="120">
        <v>600</v>
      </c>
    </row>
    <row r="27" spans="1:10">
      <c r="A27" s="113">
        <v>45618</v>
      </c>
      <c r="B27" s="69" t="s">
        <v>14</v>
      </c>
      <c r="C27" s="69" t="s">
        <v>13</v>
      </c>
      <c r="D27" s="69">
        <v>8</v>
      </c>
      <c r="E27" s="114">
        <v>320</v>
      </c>
      <c r="H27" s="115" t="s">
        <v>8</v>
      </c>
      <c r="I27" s="118"/>
      <c r="J27" s="120">
        <v>2835</v>
      </c>
    </row>
    <row r="28" spans="1:10">
      <c r="A28" s="113">
        <v>45619</v>
      </c>
      <c r="B28" s="69" t="s">
        <v>8</v>
      </c>
      <c r="C28" s="69" t="s">
        <v>22</v>
      </c>
      <c r="D28" s="69">
        <v>15</v>
      </c>
      <c r="E28" s="114">
        <v>225</v>
      </c>
      <c r="H28" s="115"/>
      <c r="I28" s="118" t="s">
        <v>22</v>
      </c>
      <c r="J28" s="120">
        <v>225</v>
      </c>
    </row>
    <row r="29" spans="1:10">
      <c r="A29" s="113">
        <v>45620</v>
      </c>
      <c r="B29" s="69" t="s">
        <v>12</v>
      </c>
      <c r="C29" s="69" t="s">
        <v>16</v>
      </c>
      <c r="D29" s="69">
        <v>6</v>
      </c>
      <c r="E29" s="114">
        <v>600</v>
      </c>
      <c r="H29" s="115"/>
      <c r="I29" s="118" t="s">
        <v>9</v>
      </c>
      <c r="J29" s="120">
        <v>760</v>
      </c>
    </row>
    <row r="30" spans="1:10">
      <c r="A30" s="113">
        <v>45621</v>
      </c>
      <c r="B30" s="69" t="s">
        <v>15</v>
      </c>
      <c r="C30" s="69" t="s">
        <v>19</v>
      </c>
      <c r="D30" s="69">
        <v>3</v>
      </c>
      <c r="E30" s="114">
        <v>600</v>
      </c>
      <c r="H30" s="115"/>
      <c r="I30" s="118" t="s">
        <v>20</v>
      </c>
      <c r="J30" s="120">
        <v>480</v>
      </c>
    </row>
    <row r="31" spans="1:10">
      <c r="A31" s="113">
        <v>45622</v>
      </c>
      <c r="B31" s="69" t="s">
        <v>17</v>
      </c>
      <c r="C31" s="69" t="s">
        <v>13</v>
      </c>
      <c r="D31" s="69">
        <v>8</v>
      </c>
      <c r="E31" s="114">
        <v>320</v>
      </c>
      <c r="H31" s="115"/>
      <c r="I31" s="118" t="s">
        <v>19</v>
      </c>
      <c r="J31" s="120">
        <v>600</v>
      </c>
    </row>
    <row r="32" spans="1:10">
      <c r="A32" s="113">
        <v>45623</v>
      </c>
      <c r="B32" s="69" t="s">
        <v>14</v>
      </c>
      <c r="C32" s="69" t="s">
        <v>18</v>
      </c>
      <c r="D32" s="69">
        <v>9</v>
      </c>
      <c r="E32" s="114">
        <v>630</v>
      </c>
      <c r="H32" s="115"/>
      <c r="I32" s="118" t="s">
        <v>18</v>
      </c>
      <c r="J32" s="120">
        <v>770</v>
      </c>
    </row>
    <row r="33" spans="1:10">
      <c r="A33" s="113">
        <v>45624</v>
      </c>
      <c r="B33" s="69" t="s">
        <v>8</v>
      </c>
      <c r="C33" s="69" t="s">
        <v>20</v>
      </c>
      <c r="D33" s="69">
        <v>12</v>
      </c>
      <c r="E33" s="114">
        <v>180</v>
      </c>
      <c r="H33" s="115" t="s">
        <v>21</v>
      </c>
      <c r="I33" s="118"/>
      <c r="J33" s="120">
        <v>18120</v>
      </c>
    </row>
    <row r="34" spans="1:5">
      <c r="A34" s="113">
        <v>45625</v>
      </c>
      <c r="B34" s="69" t="s">
        <v>12</v>
      </c>
      <c r="C34" s="69" t="s">
        <v>9</v>
      </c>
      <c r="D34" s="69">
        <v>18</v>
      </c>
      <c r="E34" s="114">
        <v>360</v>
      </c>
    </row>
    <row r="35" spans="1:5">
      <c r="A35" s="113">
        <v>45626</v>
      </c>
      <c r="B35" s="69" t="s">
        <v>15</v>
      </c>
      <c r="C35" s="69" t="s">
        <v>22</v>
      </c>
      <c r="D35" s="69">
        <v>20</v>
      </c>
      <c r="E35" s="114">
        <v>300</v>
      </c>
    </row>
    <row r="36" spans="1:5">
      <c r="A36" s="113">
        <v>45627</v>
      </c>
      <c r="B36" s="69" t="s">
        <v>17</v>
      </c>
      <c r="C36" s="69" t="s">
        <v>18</v>
      </c>
      <c r="D36" s="69">
        <v>15</v>
      </c>
      <c r="E36" s="114">
        <v>1050</v>
      </c>
    </row>
    <row r="37" spans="1:5">
      <c r="A37" s="113">
        <v>45628</v>
      </c>
      <c r="B37" s="69" t="s">
        <v>14</v>
      </c>
      <c r="C37" s="69" t="s">
        <v>16</v>
      </c>
      <c r="D37" s="69">
        <v>7</v>
      </c>
      <c r="E37" s="114">
        <v>700</v>
      </c>
    </row>
  </sheetData>
  <mergeCells count="3">
    <mergeCell ref="A1:E1"/>
    <mergeCell ref="H2:J2"/>
    <mergeCell ref="L2:M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showGridLines="0" workbookViewId="0">
      <selection activeCell="I35" sqref="I35"/>
    </sheetView>
  </sheetViews>
  <sheetFormatPr defaultColWidth="9.14285714285714" defaultRowHeight="12.75"/>
  <cols>
    <col min="1" max="1" width="22.4285714285714" customWidth="1"/>
    <col min="2" max="2" width="11.1428571428571" customWidth="1"/>
    <col min="3" max="3" width="21.7142857142857" customWidth="1"/>
    <col min="4" max="4" width="18.5714285714286" customWidth="1"/>
    <col min="5" max="5" width="17" customWidth="1"/>
    <col min="6" max="6" width="27.5714285714286" customWidth="1"/>
    <col min="8" max="8" width="11.1428571428571"/>
    <col min="9" max="9" width="34" customWidth="1"/>
    <col min="11" max="11" width="11.5714285714286" customWidth="1"/>
  </cols>
  <sheetData>
    <row r="1" ht="19.5" spans="1:5">
      <c r="A1" s="86" t="s">
        <v>23</v>
      </c>
      <c r="B1" s="87"/>
      <c r="C1" s="87"/>
      <c r="D1" s="87"/>
      <c r="E1" s="88"/>
    </row>
    <row r="2" spans="1:9">
      <c r="A2" s="89" t="s">
        <v>24</v>
      </c>
      <c r="B2" s="90" t="s">
        <v>25</v>
      </c>
      <c r="C2" s="90" t="s">
        <v>26</v>
      </c>
      <c r="D2" s="90" t="s">
        <v>27</v>
      </c>
      <c r="E2" s="91" t="s">
        <v>28</v>
      </c>
      <c r="H2" s="92" t="s">
        <v>29</v>
      </c>
      <c r="I2" s="92"/>
    </row>
    <row r="3" spans="1:9">
      <c r="A3" s="42" t="s">
        <v>30</v>
      </c>
      <c r="B3" s="43" t="s">
        <v>31</v>
      </c>
      <c r="C3" s="93">
        <v>150</v>
      </c>
      <c r="D3" s="94">
        <v>120</v>
      </c>
      <c r="E3" s="95">
        <v>5</v>
      </c>
      <c r="F3" s="96" t="str">
        <f>IF(C3&lt;10,"PRECISA DE REABASTECIMENTO","QUANTIDE OK")</f>
        <v>QUANTIDE OK</v>
      </c>
      <c r="H3" t="s">
        <v>25</v>
      </c>
      <c r="I3" t="s">
        <v>32</v>
      </c>
    </row>
    <row r="4" spans="1:9">
      <c r="A4" s="42" t="s">
        <v>33</v>
      </c>
      <c r="B4" s="43" t="s">
        <v>31</v>
      </c>
      <c r="C4" s="93">
        <v>8</v>
      </c>
      <c r="D4" s="94">
        <v>80</v>
      </c>
      <c r="E4" s="95">
        <v>8</v>
      </c>
      <c r="F4" s="96" t="str">
        <f t="shared" ref="F4:F42" si="0">IF(C4&lt;10,"PRECISA DE REABASTECIMENTO","QUANTIDE OK")</f>
        <v>PRECISA DE REABASTECIMENTO</v>
      </c>
      <c r="H4" t="s">
        <v>31</v>
      </c>
      <c r="I4" s="103">
        <v>19</v>
      </c>
    </row>
    <row r="5" spans="1:9">
      <c r="A5" s="42" t="s">
        <v>34</v>
      </c>
      <c r="B5" s="43" t="s">
        <v>31</v>
      </c>
      <c r="C5" s="93">
        <v>120</v>
      </c>
      <c r="D5" s="94">
        <v>95</v>
      </c>
      <c r="E5" s="95">
        <v>7.5</v>
      </c>
      <c r="F5" s="96" t="str">
        <f t="shared" si="0"/>
        <v>QUANTIDE OK</v>
      </c>
      <c r="H5" t="s">
        <v>35</v>
      </c>
      <c r="I5" s="103">
        <v>13</v>
      </c>
    </row>
    <row r="6" spans="1:9">
      <c r="A6" s="42" t="s">
        <v>36</v>
      </c>
      <c r="B6" s="43" t="s">
        <v>31</v>
      </c>
      <c r="C6" s="93">
        <v>60</v>
      </c>
      <c r="D6" s="94">
        <v>40</v>
      </c>
      <c r="E6" s="95">
        <v>6</v>
      </c>
      <c r="F6" s="96" t="str">
        <f t="shared" si="0"/>
        <v>QUANTIDE OK</v>
      </c>
      <c r="H6" t="s">
        <v>37</v>
      </c>
      <c r="I6" s="103">
        <v>8</v>
      </c>
    </row>
    <row r="7" spans="1:9">
      <c r="A7" s="42" t="s">
        <v>38</v>
      </c>
      <c r="B7" s="43" t="s">
        <v>31</v>
      </c>
      <c r="C7" s="93">
        <v>6</v>
      </c>
      <c r="D7" s="94">
        <v>50</v>
      </c>
      <c r="E7" s="95">
        <v>6.5</v>
      </c>
      <c r="F7" s="96" t="str">
        <f t="shared" si="0"/>
        <v>PRECISA DE REABASTECIMENTO</v>
      </c>
      <c r="H7" t="s">
        <v>21</v>
      </c>
      <c r="I7" s="104">
        <v>40</v>
      </c>
    </row>
    <row r="8" spans="1:6">
      <c r="A8" s="42" t="s">
        <v>39</v>
      </c>
      <c r="B8" s="43" t="s">
        <v>35</v>
      </c>
      <c r="C8" s="93">
        <v>50</v>
      </c>
      <c r="D8" s="94">
        <v>45</v>
      </c>
      <c r="E8" s="95">
        <v>4.5</v>
      </c>
      <c r="F8" s="96" t="str">
        <f t="shared" si="0"/>
        <v>QUANTIDE OK</v>
      </c>
    </row>
    <row r="9" spans="1:6">
      <c r="A9" s="42" t="s">
        <v>40</v>
      </c>
      <c r="B9" s="43" t="s">
        <v>35</v>
      </c>
      <c r="C9" s="93">
        <v>4</v>
      </c>
      <c r="D9" s="94">
        <v>30</v>
      </c>
      <c r="E9" s="95">
        <v>5</v>
      </c>
      <c r="F9" s="96" t="str">
        <f t="shared" si="0"/>
        <v>PRECISA DE REABASTECIMENTO</v>
      </c>
    </row>
    <row r="10" spans="1:6">
      <c r="A10" s="42" t="s">
        <v>41</v>
      </c>
      <c r="B10" s="43" t="s">
        <v>35</v>
      </c>
      <c r="C10" s="93">
        <v>60</v>
      </c>
      <c r="D10" s="94">
        <v>55</v>
      </c>
      <c r="E10" s="95">
        <v>6</v>
      </c>
      <c r="F10" s="96" t="str">
        <f t="shared" si="0"/>
        <v>QUANTIDE OK</v>
      </c>
    </row>
    <row r="11" spans="1:6">
      <c r="A11" s="42" t="s">
        <v>42</v>
      </c>
      <c r="B11" s="43" t="s">
        <v>35</v>
      </c>
      <c r="C11" s="93">
        <v>9</v>
      </c>
      <c r="D11" s="94">
        <v>48</v>
      </c>
      <c r="E11" s="95">
        <v>7</v>
      </c>
      <c r="F11" s="96" t="str">
        <f t="shared" si="0"/>
        <v>PRECISA DE REABASTECIMENTO</v>
      </c>
    </row>
    <row r="12" spans="1:6">
      <c r="A12" s="42" t="s">
        <v>43</v>
      </c>
      <c r="B12" s="43" t="s">
        <v>35</v>
      </c>
      <c r="C12" s="93">
        <v>70</v>
      </c>
      <c r="D12" s="94">
        <v>65</v>
      </c>
      <c r="E12" s="95">
        <v>4</v>
      </c>
      <c r="F12" s="96" t="str">
        <f t="shared" si="0"/>
        <v>QUANTIDE OK</v>
      </c>
    </row>
    <row r="13" spans="1:6">
      <c r="A13" s="42" t="s">
        <v>44</v>
      </c>
      <c r="B13" s="43" t="s">
        <v>35</v>
      </c>
      <c r="C13" s="93">
        <v>60</v>
      </c>
      <c r="D13" s="94">
        <v>50</v>
      </c>
      <c r="E13" s="95">
        <v>4.5</v>
      </c>
      <c r="F13" s="96" t="str">
        <f t="shared" si="0"/>
        <v>QUANTIDE OK</v>
      </c>
    </row>
    <row r="14" spans="1:6">
      <c r="A14" s="42" t="s">
        <v>45</v>
      </c>
      <c r="B14" s="43" t="s">
        <v>31</v>
      </c>
      <c r="C14" s="93">
        <v>80</v>
      </c>
      <c r="D14" s="94">
        <v>70</v>
      </c>
      <c r="E14" s="95">
        <v>6.5</v>
      </c>
      <c r="F14" s="96" t="str">
        <f t="shared" si="0"/>
        <v>QUANTIDE OK</v>
      </c>
    </row>
    <row r="15" spans="1:6">
      <c r="A15" s="42" t="s">
        <v>46</v>
      </c>
      <c r="B15" s="43" t="s">
        <v>31</v>
      </c>
      <c r="C15" s="93">
        <v>75</v>
      </c>
      <c r="D15" s="94">
        <v>65</v>
      </c>
      <c r="E15" s="95">
        <v>6</v>
      </c>
      <c r="F15" s="96" t="str">
        <f t="shared" si="0"/>
        <v>QUANTIDE OK</v>
      </c>
    </row>
    <row r="16" spans="1:6">
      <c r="A16" s="42" t="s">
        <v>47</v>
      </c>
      <c r="B16" s="43" t="s">
        <v>31</v>
      </c>
      <c r="C16" s="93">
        <v>50</v>
      </c>
      <c r="D16" s="94">
        <v>45</v>
      </c>
      <c r="E16" s="95">
        <v>9.5</v>
      </c>
      <c r="F16" s="96" t="str">
        <f t="shared" si="0"/>
        <v>QUANTIDE OK</v>
      </c>
    </row>
    <row r="17" spans="1:6">
      <c r="A17" s="42" t="s">
        <v>48</v>
      </c>
      <c r="B17" s="43" t="s">
        <v>31</v>
      </c>
      <c r="C17" s="93">
        <v>7</v>
      </c>
      <c r="D17" s="94">
        <v>50</v>
      </c>
      <c r="E17" s="95">
        <v>9</v>
      </c>
      <c r="F17" s="96" t="str">
        <f t="shared" si="0"/>
        <v>PRECISA DE REABASTECIMENTO</v>
      </c>
    </row>
    <row r="18" spans="1:6">
      <c r="A18" s="42" t="s">
        <v>49</v>
      </c>
      <c r="B18" s="43" t="s">
        <v>37</v>
      </c>
      <c r="C18" s="93">
        <v>40</v>
      </c>
      <c r="D18" s="94">
        <v>35</v>
      </c>
      <c r="E18" s="95">
        <v>12</v>
      </c>
      <c r="F18" s="96" t="str">
        <f t="shared" si="0"/>
        <v>QUANTIDE OK</v>
      </c>
    </row>
    <row r="19" spans="1:6">
      <c r="A19" s="42" t="s">
        <v>50</v>
      </c>
      <c r="B19" s="43" t="s">
        <v>37</v>
      </c>
      <c r="C19" s="93">
        <v>6</v>
      </c>
      <c r="D19" s="94">
        <v>25</v>
      </c>
      <c r="E19" s="95">
        <v>11</v>
      </c>
      <c r="F19" s="96" t="str">
        <f t="shared" si="0"/>
        <v>PRECISA DE REABASTECIMENTO</v>
      </c>
    </row>
    <row r="20" spans="1:6">
      <c r="A20" s="42" t="s">
        <v>51</v>
      </c>
      <c r="B20" s="43" t="s">
        <v>37</v>
      </c>
      <c r="C20" s="93">
        <v>20</v>
      </c>
      <c r="D20" s="94">
        <v>15</v>
      </c>
      <c r="E20" s="95">
        <v>14</v>
      </c>
      <c r="F20" s="96" t="str">
        <f t="shared" si="0"/>
        <v>QUANTIDE OK</v>
      </c>
    </row>
    <row r="21" spans="1:6">
      <c r="A21" s="42" t="s">
        <v>52</v>
      </c>
      <c r="B21" s="43" t="s">
        <v>35</v>
      </c>
      <c r="C21" s="93">
        <v>50</v>
      </c>
      <c r="D21" s="94">
        <v>45</v>
      </c>
      <c r="E21" s="95">
        <v>8</v>
      </c>
      <c r="F21" s="96" t="str">
        <f t="shared" si="0"/>
        <v>QUANTIDE OK</v>
      </c>
    </row>
    <row r="22" spans="1:6">
      <c r="A22" s="42" t="s">
        <v>53</v>
      </c>
      <c r="B22" s="43" t="s">
        <v>35</v>
      </c>
      <c r="C22" s="93">
        <v>8</v>
      </c>
      <c r="D22" s="94">
        <v>70</v>
      </c>
      <c r="E22" s="95">
        <v>3.5</v>
      </c>
      <c r="F22" s="96" t="str">
        <f t="shared" si="0"/>
        <v>PRECISA DE REABASTECIMENTO</v>
      </c>
    </row>
    <row r="23" spans="1:6">
      <c r="A23" s="42" t="s">
        <v>54</v>
      </c>
      <c r="B23" s="43" t="s">
        <v>31</v>
      </c>
      <c r="C23" s="93">
        <v>70</v>
      </c>
      <c r="D23" s="94">
        <v>60</v>
      </c>
      <c r="E23" s="95">
        <v>7</v>
      </c>
      <c r="F23" s="96" t="str">
        <f t="shared" si="0"/>
        <v>QUANTIDE OK</v>
      </c>
    </row>
    <row r="24" spans="1:6">
      <c r="A24" s="42" t="s">
        <v>55</v>
      </c>
      <c r="B24" s="43" t="s">
        <v>37</v>
      </c>
      <c r="C24" s="93">
        <v>40</v>
      </c>
      <c r="D24" s="94">
        <v>30</v>
      </c>
      <c r="E24" s="95">
        <v>6</v>
      </c>
      <c r="F24" s="96" t="str">
        <f t="shared" si="0"/>
        <v>QUANTIDE OK</v>
      </c>
    </row>
    <row r="25" spans="1:6">
      <c r="A25" s="42" t="s">
        <v>56</v>
      </c>
      <c r="B25" s="43" t="s">
        <v>31</v>
      </c>
      <c r="C25" s="93">
        <v>90</v>
      </c>
      <c r="D25" s="94">
        <v>85</v>
      </c>
      <c r="E25" s="95">
        <v>4.5</v>
      </c>
      <c r="F25" s="96" t="str">
        <f t="shared" si="0"/>
        <v>QUANTIDE OK</v>
      </c>
    </row>
    <row r="26" spans="1:6">
      <c r="A26" s="42" t="s">
        <v>57</v>
      </c>
      <c r="B26" s="43" t="s">
        <v>31</v>
      </c>
      <c r="C26" s="93">
        <v>100</v>
      </c>
      <c r="D26" s="94">
        <v>90</v>
      </c>
      <c r="E26" s="95">
        <v>2.5</v>
      </c>
      <c r="F26" s="96" t="str">
        <f t="shared" si="0"/>
        <v>QUANTIDE OK</v>
      </c>
    </row>
    <row r="27" spans="1:6">
      <c r="A27" s="42" t="s">
        <v>58</v>
      </c>
      <c r="B27" s="43" t="s">
        <v>31</v>
      </c>
      <c r="C27" s="93">
        <v>9</v>
      </c>
      <c r="D27" s="94">
        <v>55</v>
      </c>
      <c r="E27" s="95">
        <v>5.5</v>
      </c>
      <c r="F27" s="96" t="str">
        <f>IF(C27&lt;10,"PRECISA DE REABASTECIMENTO","QUANTIDE OK")</f>
        <v>PRECISA DE REABASTECIMENTO</v>
      </c>
    </row>
    <row r="28" spans="1:6">
      <c r="A28" s="42" t="s">
        <v>59</v>
      </c>
      <c r="B28" s="43" t="s">
        <v>37</v>
      </c>
      <c r="C28" s="93">
        <v>70</v>
      </c>
      <c r="D28" s="94">
        <v>60</v>
      </c>
      <c r="E28" s="95">
        <v>4.5</v>
      </c>
      <c r="F28" s="96" t="str">
        <f t="shared" si="0"/>
        <v>QUANTIDE OK</v>
      </c>
    </row>
    <row r="29" spans="1:6">
      <c r="A29" s="42" t="s">
        <v>60</v>
      </c>
      <c r="B29" s="43" t="s">
        <v>37</v>
      </c>
      <c r="C29" s="93">
        <v>5</v>
      </c>
      <c r="D29" s="94">
        <v>55</v>
      </c>
      <c r="E29" s="95">
        <v>4</v>
      </c>
      <c r="F29" s="96" t="str">
        <f t="shared" si="0"/>
        <v>PRECISA DE REABASTECIMENTO</v>
      </c>
    </row>
    <row r="30" spans="1:6">
      <c r="A30" s="42" t="s">
        <v>61</v>
      </c>
      <c r="B30" s="43" t="s">
        <v>37</v>
      </c>
      <c r="C30" s="93">
        <v>30</v>
      </c>
      <c r="D30" s="94">
        <v>25</v>
      </c>
      <c r="E30" s="95">
        <v>10</v>
      </c>
      <c r="F30" s="96" t="str">
        <f t="shared" si="0"/>
        <v>QUANTIDE OK</v>
      </c>
    </row>
    <row r="31" spans="1:6">
      <c r="A31" s="42" t="s">
        <v>62</v>
      </c>
      <c r="B31" s="43" t="s">
        <v>37</v>
      </c>
      <c r="C31" s="93">
        <v>9</v>
      </c>
      <c r="D31" s="94">
        <v>30</v>
      </c>
      <c r="E31" s="95">
        <v>12</v>
      </c>
      <c r="F31" s="96" t="str">
        <f t="shared" si="0"/>
        <v>PRECISA DE REABASTECIMENTO</v>
      </c>
    </row>
    <row r="32" spans="1:6">
      <c r="A32" s="42" t="s">
        <v>63</v>
      </c>
      <c r="B32" s="43" t="s">
        <v>35</v>
      </c>
      <c r="C32" s="93">
        <v>40</v>
      </c>
      <c r="D32" s="94">
        <v>35</v>
      </c>
      <c r="E32" s="95">
        <v>6.5</v>
      </c>
      <c r="F32" s="96" t="str">
        <f t="shared" si="0"/>
        <v>QUANTIDE OK</v>
      </c>
    </row>
    <row r="33" spans="1:6">
      <c r="A33" s="42" t="s">
        <v>64</v>
      </c>
      <c r="B33" s="43" t="s">
        <v>35</v>
      </c>
      <c r="C33" s="93">
        <v>50</v>
      </c>
      <c r="D33" s="94">
        <v>40</v>
      </c>
      <c r="E33" s="95">
        <v>7.5</v>
      </c>
      <c r="F33" s="96" t="str">
        <f t="shared" si="0"/>
        <v>QUANTIDE OK</v>
      </c>
    </row>
    <row r="34" spans="1:6">
      <c r="A34" s="42" t="s">
        <v>65</v>
      </c>
      <c r="B34" s="43" t="s">
        <v>31</v>
      </c>
      <c r="C34" s="93">
        <v>70</v>
      </c>
      <c r="D34" s="94">
        <v>60</v>
      </c>
      <c r="E34" s="95">
        <v>6</v>
      </c>
      <c r="F34" s="96" t="str">
        <f t="shared" si="0"/>
        <v>QUANTIDE OK</v>
      </c>
    </row>
    <row r="35" spans="1:6">
      <c r="A35" s="42" t="s">
        <v>66</v>
      </c>
      <c r="B35" s="43" t="s">
        <v>31</v>
      </c>
      <c r="C35" s="93">
        <v>80</v>
      </c>
      <c r="D35" s="94">
        <v>70</v>
      </c>
      <c r="E35" s="95">
        <v>5.5</v>
      </c>
      <c r="F35" s="96" t="str">
        <f t="shared" si="0"/>
        <v>QUANTIDE OK</v>
      </c>
    </row>
    <row r="36" spans="1:6">
      <c r="A36" s="42" t="s">
        <v>67</v>
      </c>
      <c r="B36" s="43" t="s">
        <v>35</v>
      </c>
      <c r="C36" s="93">
        <v>6</v>
      </c>
      <c r="D36" s="94">
        <v>40</v>
      </c>
      <c r="E36" s="95">
        <v>7.5</v>
      </c>
      <c r="F36" s="96" t="str">
        <f t="shared" si="0"/>
        <v>PRECISA DE REABASTECIMENTO</v>
      </c>
    </row>
    <row r="37" spans="1:6">
      <c r="A37" s="42" t="s">
        <v>68</v>
      </c>
      <c r="B37" s="43" t="s">
        <v>31</v>
      </c>
      <c r="C37" s="93">
        <v>50</v>
      </c>
      <c r="D37" s="94">
        <v>45</v>
      </c>
      <c r="E37" s="95">
        <v>8.5</v>
      </c>
      <c r="F37" s="96" t="str">
        <f t="shared" si="0"/>
        <v>QUANTIDE OK</v>
      </c>
    </row>
    <row r="38" spans="1:6">
      <c r="A38" s="42" t="s">
        <v>69</v>
      </c>
      <c r="B38" s="43" t="s">
        <v>31</v>
      </c>
      <c r="C38" s="93">
        <v>9</v>
      </c>
      <c r="D38" s="94">
        <v>50</v>
      </c>
      <c r="E38" s="95">
        <v>8</v>
      </c>
      <c r="F38" s="96" t="str">
        <f t="shared" si="0"/>
        <v>PRECISA DE REABASTECIMENTO</v>
      </c>
    </row>
    <row r="39" spans="1:6">
      <c r="A39" s="42" t="s">
        <v>70</v>
      </c>
      <c r="B39" s="43" t="s">
        <v>35</v>
      </c>
      <c r="C39" s="93">
        <v>40</v>
      </c>
      <c r="D39" s="94">
        <v>35</v>
      </c>
      <c r="E39" s="95">
        <v>9</v>
      </c>
      <c r="F39" s="96" t="str">
        <f t="shared" si="0"/>
        <v>QUANTIDE OK</v>
      </c>
    </row>
    <row r="40" spans="1:6">
      <c r="A40" s="42" t="s">
        <v>71</v>
      </c>
      <c r="B40" s="43" t="s">
        <v>35</v>
      </c>
      <c r="C40" s="93">
        <v>6</v>
      </c>
      <c r="D40" s="94">
        <v>30</v>
      </c>
      <c r="E40" s="95">
        <v>8.5</v>
      </c>
      <c r="F40" s="96" t="str">
        <f t="shared" si="0"/>
        <v>PRECISA DE REABASTECIMENTO</v>
      </c>
    </row>
    <row r="41" spans="1:6">
      <c r="A41" s="42" t="s">
        <v>72</v>
      </c>
      <c r="B41" s="43" t="s">
        <v>31</v>
      </c>
      <c r="C41" s="93">
        <v>60</v>
      </c>
      <c r="D41" s="94">
        <v>50</v>
      </c>
      <c r="E41" s="95">
        <v>5.5</v>
      </c>
      <c r="F41" s="96" t="str">
        <f t="shared" si="0"/>
        <v>QUANTIDE OK</v>
      </c>
    </row>
    <row r="42" spans="1:6">
      <c r="A42" s="97" t="s">
        <v>73</v>
      </c>
      <c r="B42" s="98" t="s">
        <v>31</v>
      </c>
      <c r="C42" s="99">
        <v>85</v>
      </c>
      <c r="D42" s="100">
        <v>75</v>
      </c>
      <c r="E42" s="101">
        <v>8</v>
      </c>
      <c r="F42" s="96" t="str">
        <f t="shared" si="0"/>
        <v>QUANTIDE OK</v>
      </c>
    </row>
    <row r="44" ht="13.5"/>
    <row r="45" ht="45.75" spans="1:1">
      <c r="A45" s="102" t="s">
        <v>74</v>
      </c>
    </row>
  </sheetData>
  <mergeCells count="2">
    <mergeCell ref="A1:E1"/>
    <mergeCell ref="H2:I2"/>
  </mergeCells>
  <conditionalFormatting sqref="C3:C42">
    <cfRule type="cellIs" dxfId="143" priority="3" operator="lessThan">
      <formula>10</formula>
    </cfRule>
  </conditionalFormatting>
  <conditionalFormatting sqref="F3:F42">
    <cfRule type="containsText" dxfId="144" priority="2" operator="between" text="PRECISA REABASTECER">
      <formula>NOT(ISERROR(SEARCH("PRECISA REABASTECER",F3)))</formula>
    </cfRule>
    <cfRule type="containsText" dxfId="144" priority="1" operator="between" text="PRECISA DE REABASTECIMENTO">
      <formula>NOT(ISERROR(SEARCH("PRECISA DE REABASTECIMENTO",F3)))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showGridLines="0" workbookViewId="0">
      <selection activeCell="M21" sqref="M21"/>
    </sheetView>
  </sheetViews>
  <sheetFormatPr defaultColWidth="9.14285714285714" defaultRowHeight="12.75"/>
  <cols>
    <col min="1" max="2" width="21.2857142857143"/>
    <col min="3" max="3" width="24.4285714285714"/>
    <col min="4" max="4" width="16.4285714285714" customWidth="1"/>
    <col min="5" max="5" width="25.1428571428571" customWidth="1"/>
    <col min="6" max="6" width="21.7142857142857" customWidth="1"/>
    <col min="9" max="9" width="15.6190476190476" customWidth="1"/>
    <col min="10" max="10" width="21.2857142857143" customWidth="1"/>
    <col min="11" max="11" width="35.7142857142857" customWidth="1"/>
  </cols>
  <sheetData>
    <row r="1" ht="16.5" spans="1:11">
      <c r="A1" s="58" t="s">
        <v>75</v>
      </c>
      <c r="B1" s="59"/>
      <c r="C1" s="59"/>
      <c r="D1" s="59"/>
      <c r="E1" s="60"/>
      <c r="I1" s="74" t="s">
        <v>76</v>
      </c>
      <c r="J1" s="75"/>
      <c r="K1" s="76"/>
    </row>
    <row r="2" ht="13.5" spans="1:11">
      <c r="A2" s="61" t="s">
        <v>77</v>
      </c>
      <c r="B2" s="62" t="s">
        <v>78</v>
      </c>
      <c r="C2" s="62" t="s">
        <v>79</v>
      </c>
      <c r="D2" s="62" t="s">
        <v>80</v>
      </c>
      <c r="E2" s="63" t="s">
        <v>81</v>
      </c>
      <c r="I2" s="77" t="s">
        <v>78</v>
      </c>
      <c r="J2" t="s">
        <v>77</v>
      </c>
      <c r="K2" s="78" t="s">
        <v>82</v>
      </c>
    </row>
    <row r="3" spans="1:11">
      <c r="A3" s="64" t="s">
        <v>83</v>
      </c>
      <c r="B3" s="65" t="s">
        <v>84</v>
      </c>
      <c r="C3" s="65">
        <v>160</v>
      </c>
      <c r="D3" s="66">
        <v>95</v>
      </c>
      <c r="E3" s="67">
        <v>8.5</v>
      </c>
      <c r="I3" s="77" t="s">
        <v>84</v>
      </c>
      <c r="K3" s="78">
        <v>1274</v>
      </c>
    </row>
    <row r="4" spans="1:11">
      <c r="A4" s="64" t="s">
        <v>85</v>
      </c>
      <c r="B4" s="65" t="s">
        <v>84</v>
      </c>
      <c r="C4" s="65">
        <v>150</v>
      </c>
      <c r="D4" s="66">
        <v>88</v>
      </c>
      <c r="E4" s="67">
        <v>7.8</v>
      </c>
      <c r="I4" s="77"/>
      <c r="J4" s="79" t="s">
        <v>86</v>
      </c>
      <c r="K4" s="80">
        <v>115</v>
      </c>
    </row>
    <row r="5" spans="1:11">
      <c r="A5" s="64" t="s">
        <v>87</v>
      </c>
      <c r="B5" s="65" t="s">
        <v>88</v>
      </c>
      <c r="C5" s="65">
        <v>170</v>
      </c>
      <c r="D5" s="66">
        <v>100</v>
      </c>
      <c r="E5" s="67">
        <v>9</v>
      </c>
      <c r="I5" s="77"/>
      <c r="J5" t="s">
        <v>89</v>
      </c>
      <c r="K5" s="78">
        <v>110</v>
      </c>
    </row>
    <row r="6" spans="1:11">
      <c r="A6" s="64" t="s">
        <v>90</v>
      </c>
      <c r="B6" s="65" t="s">
        <v>88</v>
      </c>
      <c r="C6" s="65">
        <v>140</v>
      </c>
      <c r="D6" s="66">
        <v>80</v>
      </c>
      <c r="E6" s="67">
        <v>7.5</v>
      </c>
      <c r="I6" s="77"/>
      <c r="J6" t="s">
        <v>91</v>
      </c>
      <c r="K6" s="78">
        <v>110</v>
      </c>
    </row>
    <row r="7" spans="1:11">
      <c r="A7" s="64" t="s">
        <v>92</v>
      </c>
      <c r="B7" s="65" t="s">
        <v>93</v>
      </c>
      <c r="C7" s="65">
        <v>155</v>
      </c>
      <c r="D7" s="66">
        <v>90</v>
      </c>
      <c r="E7" s="67">
        <v>8</v>
      </c>
      <c r="I7" s="77"/>
      <c r="J7" t="s">
        <v>94</v>
      </c>
      <c r="K7" s="78">
        <v>105</v>
      </c>
    </row>
    <row r="8" spans="1:11">
      <c r="A8" s="64" t="s">
        <v>89</v>
      </c>
      <c r="B8" s="65" t="s">
        <v>84</v>
      </c>
      <c r="C8" s="65">
        <v>180</v>
      </c>
      <c r="D8" s="66">
        <v>110</v>
      </c>
      <c r="E8" s="67">
        <v>9.2</v>
      </c>
      <c r="I8" s="77"/>
      <c r="J8" t="s">
        <v>95</v>
      </c>
      <c r="K8" s="78">
        <v>102</v>
      </c>
    </row>
    <row r="9" spans="1:11">
      <c r="A9" s="64" t="s">
        <v>96</v>
      </c>
      <c r="B9" s="65" t="s">
        <v>97</v>
      </c>
      <c r="C9" s="65">
        <v>160</v>
      </c>
      <c r="D9" s="66">
        <v>85</v>
      </c>
      <c r="E9" s="67">
        <v>8.8</v>
      </c>
      <c r="I9" s="77"/>
      <c r="J9" t="s">
        <v>98</v>
      </c>
      <c r="K9" s="78">
        <v>100</v>
      </c>
    </row>
    <row r="10" spans="1:11">
      <c r="A10" s="64" t="s">
        <v>99</v>
      </c>
      <c r="B10" s="65" t="s">
        <v>97</v>
      </c>
      <c r="C10" s="65">
        <v>150</v>
      </c>
      <c r="D10" s="66">
        <v>80</v>
      </c>
      <c r="E10" s="67">
        <v>7.9</v>
      </c>
      <c r="I10" s="77"/>
      <c r="J10" t="s">
        <v>100</v>
      </c>
      <c r="K10" s="78">
        <v>98</v>
      </c>
    </row>
    <row r="11" ht="13.5" spans="1:11">
      <c r="A11" s="64" t="s">
        <v>101</v>
      </c>
      <c r="B11" s="65" t="s">
        <v>88</v>
      </c>
      <c r="C11" s="65">
        <v>165</v>
      </c>
      <c r="D11" s="66">
        <v>95</v>
      </c>
      <c r="E11" s="67">
        <v>8.7</v>
      </c>
      <c r="I11" s="77"/>
      <c r="J11" t="s">
        <v>83</v>
      </c>
      <c r="K11" s="78">
        <v>95</v>
      </c>
    </row>
    <row r="12" ht="13.5" spans="1:11">
      <c r="A12" s="64" t="s">
        <v>102</v>
      </c>
      <c r="B12" s="65" t="s">
        <v>93</v>
      </c>
      <c r="C12" s="65">
        <v>145</v>
      </c>
      <c r="D12" s="66">
        <v>75</v>
      </c>
      <c r="E12" s="67">
        <v>7.4</v>
      </c>
      <c r="F12" s="68" t="s">
        <v>103</v>
      </c>
      <c r="I12" s="77"/>
      <c r="J12" t="s">
        <v>104</v>
      </c>
      <c r="K12" s="78">
        <v>94</v>
      </c>
    </row>
    <row r="13" spans="1:11">
      <c r="A13" s="64" t="s">
        <v>94</v>
      </c>
      <c r="B13" s="65" t="s">
        <v>84</v>
      </c>
      <c r="C13" s="65">
        <v>175</v>
      </c>
      <c r="D13" s="66">
        <v>105</v>
      </c>
      <c r="E13" s="67">
        <v>9.3</v>
      </c>
      <c r="I13" s="77"/>
      <c r="J13" t="s">
        <v>105</v>
      </c>
      <c r="K13" s="78">
        <v>90</v>
      </c>
    </row>
    <row r="14" spans="1:11">
      <c r="A14" s="64" t="s">
        <v>105</v>
      </c>
      <c r="B14" s="65" t="s">
        <v>84</v>
      </c>
      <c r="C14" s="65">
        <v>155</v>
      </c>
      <c r="D14" s="66">
        <v>90</v>
      </c>
      <c r="E14" s="67">
        <v>8.1</v>
      </c>
      <c r="I14" s="77"/>
      <c r="J14" t="s">
        <v>85</v>
      </c>
      <c r="K14" s="78">
        <v>88</v>
      </c>
    </row>
    <row r="15" spans="1:11">
      <c r="A15" s="64" t="s">
        <v>106</v>
      </c>
      <c r="B15" s="65" t="s">
        <v>97</v>
      </c>
      <c r="C15" s="65">
        <v>160</v>
      </c>
      <c r="D15" s="66">
        <v>87</v>
      </c>
      <c r="E15" s="67">
        <v>8.5</v>
      </c>
      <c r="I15" s="77"/>
      <c r="J15" t="s">
        <v>107</v>
      </c>
      <c r="K15" s="78">
        <v>85</v>
      </c>
    </row>
    <row r="16" ht="13.5" spans="1:11">
      <c r="A16" s="64" t="s">
        <v>108</v>
      </c>
      <c r="B16" s="65" t="s">
        <v>88</v>
      </c>
      <c r="C16" s="65">
        <v>145</v>
      </c>
      <c r="D16" s="66">
        <v>70</v>
      </c>
      <c r="E16" s="67">
        <v>7.6</v>
      </c>
      <c r="I16" s="77"/>
      <c r="J16" t="s">
        <v>109</v>
      </c>
      <c r="K16" s="78">
        <v>82</v>
      </c>
    </row>
    <row r="17" ht="13.5" spans="1:11">
      <c r="A17" s="64" t="s">
        <v>110</v>
      </c>
      <c r="B17" s="65" t="s">
        <v>93</v>
      </c>
      <c r="C17" s="65">
        <v>140</v>
      </c>
      <c r="D17" s="66">
        <v>72</v>
      </c>
      <c r="E17" s="67">
        <v>7.2</v>
      </c>
      <c r="F17" s="68" t="s">
        <v>103</v>
      </c>
      <c r="H17" s="69"/>
      <c r="I17" s="77" t="s">
        <v>88</v>
      </c>
      <c r="K17" s="78">
        <v>844</v>
      </c>
    </row>
    <row r="18" spans="1:11">
      <c r="A18" s="64" t="s">
        <v>111</v>
      </c>
      <c r="B18" s="65" t="s">
        <v>88</v>
      </c>
      <c r="C18" s="65">
        <v>155</v>
      </c>
      <c r="D18" s="66">
        <v>92</v>
      </c>
      <c r="E18" s="67">
        <v>8.3</v>
      </c>
      <c r="I18" s="77"/>
      <c r="J18" s="79" t="s">
        <v>87</v>
      </c>
      <c r="K18" s="80">
        <v>100</v>
      </c>
    </row>
    <row r="19" spans="1:11">
      <c r="A19" s="64" t="s">
        <v>100</v>
      </c>
      <c r="B19" s="65" t="s">
        <v>84</v>
      </c>
      <c r="C19" s="65">
        <v>165</v>
      </c>
      <c r="D19" s="66">
        <v>98</v>
      </c>
      <c r="E19" s="67">
        <v>8.6</v>
      </c>
      <c r="I19" s="77"/>
      <c r="J19" t="s">
        <v>112</v>
      </c>
      <c r="K19" s="78">
        <v>98</v>
      </c>
    </row>
    <row r="20" spans="1:11">
      <c r="A20" s="64" t="s">
        <v>113</v>
      </c>
      <c r="B20" s="65" t="s">
        <v>97</v>
      </c>
      <c r="C20" s="65">
        <v>170</v>
      </c>
      <c r="D20" s="66">
        <v>90</v>
      </c>
      <c r="E20" s="67">
        <v>8.9</v>
      </c>
      <c r="I20" s="77"/>
      <c r="J20" t="s">
        <v>101</v>
      </c>
      <c r="K20" s="78">
        <v>95</v>
      </c>
    </row>
    <row r="21" spans="1:11">
      <c r="A21" s="64" t="s">
        <v>104</v>
      </c>
      <c r="B21" s="65" t="s">
        <v>84</v>
      </c>
      <c r="C21" s="65">
        <v>160</v>
      </c>
      <c r="D21" s="66">
        <v>94</v>
      </c>
      <c r="E21" s="67">
        <v>8.4</v>
      </c>
      <c r="I21" s="77"/>
      <c r="J21" t="s">
        <v>111</v>
      </c>
      <c r="K21" s="78">
        <v>92</v>
      </c>
    </row>
    <row r="22" spans="1:11">
      <c r="A22" s="64" t="s">
        <v>114</v>
      </c>
      <c r="B22" s="65" t="s">
        <v>93</v>
      </c>
      <c r="C22" s="65">
        <v>150</v>
      </c>
      <c r="D22" s="66">
        <v>80</v>
      </c>
      <c r="E22" s="67">
        <v>7.8</v>
      </c>
      <c r="I22" s="77"/>
      <c r="J22" t="s">
        <v>115</v>
      </c>
      <c r="K22" s="78">
        <v>90</v>
      </c>
    </row>
    <row r="23" spans="1:11">
      <c r="A23" s="70" t="s">
        <v>107</v>
      </c>
      <c r="B23" s="71" t="s">
        <v>84</v>
      </c>
      <c r="C23" s="71">
        <v>150</v>
      </c>
      <c r="D23" s="72">
        <v>85</v>
      </c>
      <c r="E23" s="73">
        <v>8</v>
      </c>
      <c r="I23" s="77"/>
      <c r="J23" t="s">
        <v>90</v>
      </c>
      <c r="K23" s="78">
        <v>80</v>
      </c>
    </row>
    <row r="24" spans="1:11">
      <c r="A24" s="70" t="s">
        <v>116</v>
      </c>
      <c r="B24" s="71" t="s">
        <v>88</v>
      </c>
      <c r="C24" s="71">
        <v>140</v>
      </c>
      <c r="D24" s="72">
        <v>78</v>
      </c>
      <c r="E24" s="73">
        <v>7.5</v>
      </c>
      <c r="I24" s="77"/>
      <c r="J24" t="s">
        <v>116</v>
      </c>
      <c r="K24" s="78">
        <v>78</v>
      </c>
    </row>
    <row r="25" spans="1:11">
      <c r="A25" s="70" t="s">
        <v>117</v>
      </c>
      <c r="B25" s="71" t="s">
        <v>97</v>
      </c>
      <c r="C25" s="71">
        <v>165</v>
      </c>
      <c r="D25" s="72">
        <v>93</v>
      </c>
      <c r="E25" s="73">
        <v>8.6</v>
      </c>
      <c r="I25" s="77"/>
      <c r="J25" t="s">
        <v>118</v>
      </c>
      <c r="K25" s="78">
        <v>73</v>
      </c>
    </row>
    <row r="26" spans="1:11">
      <c r="A26" s="70" t="s">
        <v>119</v>
      </c>
      <c r="B26" s="71" t="s">
        <v>93</v>
      </c>
      <c r="C26" s="71">
        <v>155</v>
      </c>
      <c r="D26" s="72">
        <v>88</v>
      </c>
      <c r="E26" s="73">
        <v>8.2</v>
      </c>
      <c r="I26" s="77"/>
      <c r="J26" t="s">
        <v>108</v>
      </c>
      <c r="K26" s="78">
        <v>70</v>
      </c>
    </row>
    <row r="27" spans="1:11">
      <c r="A27" s="70" t="s">
        <v>95</v>
      </c>
      <c r="B27" s="71" t="s">
        <v>84</v>
      </c>
      <c r="C27" s="71">
        <v>170</v>
      </c>
      <c r="D27" s="72">
        <v>102</v>
      </c>
      <c r="E27" s="73">
        <v>9.1</v>
      </c>
      <c r="I27" s="77"/>
      <c r="J27" t="s">
        <v>120</v>
      </c>
      <c r="K27" s="78">
        <v>68</v>
      </c>
    </row>
    <row r="28" spans="1:11">
      <c r="A28" s="70" t="s">
        <v>121</v>
      </c>
      <c r="B28" s="71" t="s">
        <v>97</v>
      </c>
      <c r="C28" s="71">
        <v>145</v>
      </c>
      <c r="D28" s="72">
        <v>75</v>
      </c>
      <c r="E28" s="73">
        <v>7.8</v>
      </c>
      <c r="I28" s="77" t="s">
        <v>97</v>
      </c>
      <c r="K28" s="78">
        <v>765</v>
      </c>
    </row>
    <row r="29" spans="1:11">
      <c r="A29" s="70" t="s">
        <v>115</v>
      </c>
      <c r="B29" s="71" t="s">
        <v>88</v>
      </c>
      <c r="C29" s="71">
        <v>160</v>
      </c>
      <c r="D29" s="72">
        <v>90</v>
      </c>
      <c r="E29" s="73">
        <v>8.4</v>
      </c>
      <c r="I29" s="77"/>
      <c r="J29" s="79" t="s">
        <v>117</v>
      </c>
      <c r="K29" s="80">
        <v>93</v>
      </c>
    </row>
    <row r="30" ht="13.5" spans="1:11">
      <c r="A30" s="70" t="s">
        <v>109</v>
      </c>
      <c r="B30" s="71" t="s">
        <v>84</v>
      </c>
      <c r="C30" s="71">
        <v>150</v>
      </c>
      <c r="D30" s="72">
        <v>82</v>
      </c>
      <c r="E30" s="73">
        <v>8</v>
      </c>
      <c r="I30" s="77"/>
      <c r="J30" t="s">
        <v>113</v>
      </c>
      <c r="K30" s="78">
        <v>90</v>
      </c>
    </row>
    <row r="31" ht="13.5" spans="1:11">
      <c r="A31" s="70" t="s">
        <v>122</v>
      </c>
      <c r="B31" s="71" t="s">
        <v>93</v>
      </c>
      <c r="C31" s="71">
        <v>140</v>
      </c>
      <c r="D31" s="72">
        <v>70</v>
      </c>
      <c r="E31" s="73">
        <v>7.3</v>
      </c>
      <c r="F31" s="68" t="s">
        <v>103</v>
      </c>
      <c r="I31" s="77"/>
      <c r="J31" t="s">
        <v>123</v>
      </c>
      <c r="K31" s="78">
        <v>89</v>
      </c>
    </row>
    <row r="32" spans="1:11">
      <c r="A32" s="70" t="s">
        <v>112</v>
      </c>
      <c r="B32" s="71" t="s">
        <v>88</v>
      </c>
      <c r="C32" s="71">
        <v>175</v>
      </c>
      <c r="D32" s="72">
        <v>98</v>
      </c>
      <c r="E32" s="73">
        <v>9</v>
      </c>
      <c r="I32" s="77"/>
      <c r="J32" t="s">
        <v>124</v>
      </c>
      <c r="K32" s="78">
        <v>88</v>
      </c>
    </row>
    <row r="33" spans="1:11">
      <c r="A33" s="70" t="s">
        <v>86</v>
      </c>
      <c r="B33" s="71" t="s">
        <v>84</v>
      </c>
      <c r="C33" s="71">
        <v>180</v>
      </c>
      <c r="D33" s="72">
        <v>115</v>
      </c>
      <c r="E33" s="73">
        <v>9.5</v>
      </c>
      <c r="I33" s="77"/>
      <c r="J33" t="s">
        <v>106</v>
      </c>
      <c r="K33" s="78">
        <v>87</v>
      </c>
    </row>
    <row r="34" spans="1:11">
      <c r="A34" s="70" t="s">
        <v>123</v>
      </c>
      <c r="B34" s="71" t="s">
        <v>97</v>
      </c>
      <c r="C34" s="71">
        <v>165</v>
      </c>
      <c r="D34" s="72">
        <v>89</v>
      </c>
      <c r="E34" s="73">
        <v>8.7</v>
      </c>
      <c r="I34" s="77"/>
      <c r="J34" t="s">
        <v>96</v>
      </c>
      <c r="K34" s="78">
        <v>85</v>
      </c>
    </row>
    <row r="35" ht="13.5" spans="1:11">
      <c r="A35" s="70" t="s">
        <v>125</v>
      </c>
      <c r="B35" s="71" t="s">
        <v>93</v>
      </c>
      <c r="C35" s="71">
        <v>155</v>
      </c>
      <c r="D35" s="72">
        <v>83</v>
      </c>
      <c r="E35" s="73">
        <v>7.9</v>
      </c>
      <c r="I35" s="77"/>
      <c r="J35" t="s">
        <v>99</v>
      </c>
      <c r="K35" s="78">
        <v>80</v>
      </c>
    </row>
    <row r="36" ht="13.5" spans="1:11">
      <c r="A36" s="70" t="s">
        <v>118</v>
      </c>
      <c r="B36" s="71" t="s">
        <v>88</v>
      </c>
      <c r="C36" s="71">
        <v>145</v>
      </c>
      <c r="D36" s="72">
        <v>73</v>
      </c>
      <c r="E36" s="73">
        <v>7.4</v>
      </c>
      <c r="F36" s="68" t="s">
        <v>103</v>
      </c>
      <c r="I36" s="77"/>
      <c r="J36" t="s">
        <v>126</v>
      </c>
      <c r="K36" s="78">
        <v>78</v>
      </c>
    </row>
    <row r="37" spans="1:11">
      <c r="A37" s="70" t="s">
        <v>98</v>
      </c>
      <c r="B37" s="71" t="s">
        <v>84</v>
      </c>
      <c r="C37" s="71">
        <v>170</v>
      </c>
      <c r="D37" s="72">
        <v>100</v>
      </c>
      <c r="E37" s="73">
        <v>9</v>
      </c>
      <c r="I37" s="77"/>
      <c r="J37" t="s">
        <v>121</v>
      </c>
      <c r="K37" s="78">
        <v>75</v>
      </c>
    </row>
    <row r="38" spans="1:11">
      <c r="A38" s="70" t="s">
        <v>126</v>
      </c>
      <c r="B38" s="71" t="s">
        <v>97</v>
      </c>
      <c r="C38" s="71">
        <v>150</v>
      </c>
      <c r="D38" s="72">
        <v>78</v>
      </c>
      <c r="E38" s="73">
        <v>7.7</v>
      </c>
      <c r="I38" s="77" t="s">
        <v>93</v>
      </c>
      <c r="K38" s="78">
        <v>643</v>
      </c>
    </row>
    <row r="39" ht="13.5" spans="1:11">
      <c r="A39" s="70" t="s">
        <v>127</v>
      </c>
      <c r="B39" s="71" t="s">
        <v>93</v>
      </c>
      <c r="C39" s="71">
        <v>160</v>
      </c>
      <c r="D39" s="72">
        <v>85</v>
      </c>
      <c r="E39" s="73">
        <v>8.3</v>
      </c>
      <c r="I39" s="77"/>
      <c r="J39" t="s">
        <v>92</v>
      </c>
      <c r="K39" s="81">
        <v>90</v>
      </c>
    </row>
    <row r="40" ht="13.5" spans="1:11">
      <c r="A40" s="70" t="s">
        <v>120</v>
      </c>
      <c r="B40" s="71" t="s">
        <v>88</v>
      </c>
      <c r="C40" s="71">
        <v>140</v>
      </c>
      <c r="D40" s="72">
        <v>68</v>
      </c>
      <c r="E40" s="73">
        <v>7.2</v>
      </c>
      <c r="F40" s="68" t="s">
        <v>103</v>
      </c>
      <c r="I40" s="77"/>
      <c r="J40" t="s">
        <v>119</v>
      </c>
      <c r="K40" s="78">
        <v>88</v>
      </c>
    </row>
    <row r="41" spans="1:11">
      <c r="A41" s="70" t="s">
        <v>91</v>
      </c>
      <c r="B41" s="71" t="s">
        <v>84</v>
      </c>
      <c r="C41" s="71">
        <v>175</v>
      </c>
      <c r="D41" s="72">
        <v>110</v>
      </c>
      <c r="E41" s="73">
        <v>9.3</v>
      </c>
      <c r="I41" s="77"/>
      <c r="J41" t="s">
        <v>127</v>
      </c>
      <c r="K41" s="78">
        <v>85</v>
      </c>
    </row>
    <row r="42" spans="1:11">
      <c r="A42" s="70" t="s">
        <v>124</v>
      </c>
      <c r="B42" s="71" t="s">
        <v>97</v>
      </c>
      <c r="C42" s="71">
        <v>160</v>
      </c>
      <c r="D42" s="72">
        <v>88</v>
      </c>
      <c r="E42" s="73">
        <v>8.5</v>
      </c>
      <c r="I42" s="77"/>
      <c r="J42" t="s">
        <v>125</v>
      </c>
      <c r="K42" s="78">
        <v>83</v>
      </c>
    </row>
    <row r="43" spans="9:11">
      <c r="I43" s="77"/>
      <c r="J43" t="s">
        <v>114</v>
      </c>
      <c r="K43" s="78">
        <v>80</v>
      </c>
    </row>
    <row r="44" spans="9:11">
      <c r="I44" s="77"/>
      <c r="J44" t="s">
        <v>102</v>
      </c>
      <c r="K44" s="78">
        <v>75</v>
      </c>
    </row>
    <row r="45" spans="9:11">
      <c r="I45" s="77"/>
      <c r="J45" t="s">
        <v>110</v>
      </c>
      <c r="K45" s="78">
        <v>72</v>
      </c>
    </row>
    <row r="46" spans="9:11">
      <c r="I46" s="77"/>
      <c r="J46" t="s">
        <v>122</v>
      </c>
      <c r="K46" s="78">
        <v>70</v>
      </c>
    </row>
    <row r="47" spans="9:11">
      <c r="I47" s="77" t="s">
        <v>21</v>
      </c>
      <c r="J47" s="82"/>
      <c r="K47" s="78">
        <v>3526</v>
      </c>
    </row>
    <row r="48" ht="15.75" spans="9:11">
      <c r="I48" s="83" t="s">
        <v>128</v>
      </c>
      <c r="J48" s="84"/>
      <c r="K48" s="85"/>
    </row>
  </sheetData>
  <mergeCells count="3">
    <mergeCell ref="A1:E1"/>
    <mergeCell ref="I1:K1"/>
    <mergeCell ref="I48:K48"/>
  </mergeCells>
  <conditionalFormatting sqref="E3:E42">
    <cfRule type="cellIs" dxfId="145" priority="1" operator="lessThan">
      <formula>7.5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showGridLines="0" zoomScale="115" zoomScaleNormal="115" topLeftCell="A36" workbookViewId="0">
      <selection activeCell="G60" sqref="G60"/>
    </sheetView>
  </sheetViews>
  <sheetFormatPr defaultColWidth="9.14285714285714" defaultRowHeight="12.75" outlineLevelCol="7"/>
  <cols>
    <col min="2" max="2" width="19.2857142857143" customWidth="1"/>
    <col min="3" max="3" width="18.5047619047619" customWidth="1"/>
    <col min="4" max="4" width="14.7142857142857" customWidth="1"/>
    <col min="5" max="5" width="12.8571428571429" customWidth="1"/>
    <col min="6" max="6" width="6.33333333333333" customWidth="1"/>
    <col min="7" max="7" width="19" customWidth="1"/>
    <col min="8" max="8" width="20.8571428571429"/>
    <col min="9" max="9" width="22.8571428571429"/>
  </cols>
  <sheetData>
    <row r="1" ht="16.5" spans="1:5">
      <c r="A1" s="36" t="s">
        <v>129</v>
      </c>
      <c r="B1" s="37"/>
      <c r="C1" s="37"/>
      <c r="D1" s="37"/>
      <c r="E1" s="38"/>
    </row>
    <row r="2" ht="15.75" spans="1:8">
      <c r="A2" s="39" t="s">
        <v>130</v>
      </c>
      <c r="B2" s="39" t="s">
        <v>131</v>
      </c>
      <c r="C2" s="39" t="s">
        <v>132</v>
      </c>
      <c r="D2" s="39" t="s">
        <v>133</v>
      </c>
      <c r="E2" s="39" t="s">
        <v>134</v>
      </c>
      <c r="G2" s="40" t="s">
        <v>135</v>
      </c>
      <c r="H2" s="41"/>
    </row>
    <row r="3" spans="1:8">
      <c r="A3" s="42" t="s">
        <v>136</v>
      </c>
      <c r="B3" s="43" t="s">
        <v>137</v>
      </c>
      <c r="C3" s="44">
        <v>2500</v>
      </c>
      <c r="D3" s="44">
        <v>2500</v>
      </c>
      <c r="E3" s="44">
        <v>0</v>
      </c>
      <c r="F3"/>
      <c r="G3" t="s">
        <v>131</v>
      </c>
      <c r="H3" t="s">
        <v>138</v>
      </c>
    </row>
    <row r="4" spans="1:8">
      <c r="A4" s="42" t="s">
        <v>136</v>
      </c>
      <c r="B4" s="43" t="s">
        <v>139</v>
      </c>
      <c r="C4" s="45">
        <v>300</v>
      </c>
      <c r="D4" s="44">
        <v>350</v>
      </c>
      <c r="E4" s="44">
        <v>-50</v>
      </c>
      <c r="F4"/>
      <c r="G4" s="46" t="s">
        <v>137</v>
      </c>
      <c r="H4" s="47">
        <v>30000</v>
      </c>
    </row>
    <row r="5" spans="1:8">
      <c r="A5" s="42" t="s">
        <v>136</v>
      </c>
      <c r="B5" s="43" t="s">
        <v>140</v>
      </c>
      <c r="C5" s="44">
        <v>120</v>
      </c>
      <c r="D5" s="44">
        <v>100</v>
      </c>
      <c r="E5" s="44">
        <v>20</v>
      </c>
      <c r="F5"/>
      <c r="G5" s="46" t="s">
        <v>141</v>
      </c>
      <c r="H5" s="47">
        <v>10210</v>
      </c>
    </row>
    <row r="6" spans="1:8">
      <c r="A6" s="42" t="s">
        <v>136</v>
      </c>
      <c r="B6" s="43" t="s">
        <v>141</v>
      </c>
      <c r="C6" s="44">
        <v>800</v>
      </c>
      <c r="D6" s="44">
        <v>750</v>
      </c>
      <c r="E6" s="44">
        <v>50</v>
      </c>
      <c r="F6"/>
      <c r="G6" t="s">
        <v>142</v>
      </c>
      <c r="H6" s="48">
        <v>3300</v>
      </c>
    </row>
    <row r="7" spans="1:8">
      <c r="A7" s="42" t="s">
        <v>136</v>
      </c>
      <c r="B7" s="43" t="s">
        <v>143</v>
      </c>
      <c r="C7" s="44">
        <v>500</v>
      </c>
      <c r="D7" s="44">
        <v>450</v>
      </c>
      <c r="E7" s="44">
        <v>50</v>
      </c>
      <c r="F7"/>
      <c r="G7" t="s">
        <v>143</v>
      </c>
      <c r="H7" s="48">
        <v>2790</v>
      </c>
    </row>
    <row r="8" spans="1:8">
      <c r="A8" s="42" t="s">
        <v>144</v>
      </c>
      <c r="B8" s="43" t="s">
        <v>137</v>
      </c>
      <c r="C8" s="44">
        <v>2500</v>
      </c>
      <c r="D8" s="44">
        <v>2500</v>
      </c>
      <c r="E8" s="44">
        <v>0</v>
      </c>
      <c r="F8"/>
      <c r="G8" t="s">
        <v>139</v>
      </c>
      <c r="H8" s="48">
        <v>2210</v>
      </c>
    </row>
    <row r="9" spans="1:8">
      <c r="A9" s="42" t="s">
        <v>144</v>
      </c>
      <c r="B9" s="43" t="s">
        <v>139</v>
      </c>
      <c r="C9" s="44">
        <v>320</v>
      </c>
      <c r="D9" s="44">
        <v>310</v>
      </c>
      <c r="E9" s="44">
        <v>10</v>
      </c>
      <c r="F9"/>
      <c r="G9" t="s">
        <v>145</v>
      </c>
      <c r="H9" s="48">
        <v>1850</v>
      </c>
    </row>
    <row r="10" spans="1:8">
      <c r="A10" s="42" t="s">
        <v>144</v>
      </c>
      <c r="B10" s="43" t="s">
        <v>140</v>
      </c>
      <c r="C10" s="44">
        <v>120</v>
      </c>
      <c r="D10" s="44">
        <v>120</v>
      </c>
      <c r="E10" s="44">
        <v>0</v>
      </c>
      <c r="F10"/>
      <c r="G10" t="s">
        <v>146</v>
      </c>
      <c r="H10" s="48">
        <v>1300</v>
      </c>
    </row>
    <row r="11" spans="1:8">
      <c r="A11" s="42" t="s">
        <v>144</v>
      </c>
      <c r="B11" s="43" t="s">
        <v>141</v>
      </c>
      <c r="C11" s="44">
        <v>850</v>
      </c>
      <c r="D11" s="44">
        <v>900</v>
      </c>
      <c r="E11" s="44">
        <v>-50</v>
      </c>
      <c r="F11"/>
      <c r="G11" t="s">
        <v>147</v>
      </c>
      <c r="H11" s="48">
        <v>1000</v>
      </c>
    </row>
    <row r="12" spans="1:8">
      <c r="A12" s="42" t="s">
        <v>144</v>
      </c>
      <c r="B12" s="43" t="s">
        <v>143</v>
      </c>
      <c r="C12" s="44">
        <v>450</v>
      </c>
      <c r="D12" s="44">
        <v>470</v>
      </c>
      <c r="E12" s="44">
        <v>-20</v>
      </c>
      <c r="F12"/>
      <c r="G12" t="s">
        <v>148</v>
      </c>
      <c r="H12" s="48">
        <v>800</v>
      </c>
    </row>
    <row r="13" spans="1:8">
      <c r="A13" s="42" t="s">
        <v>149</v>
      </c>
      <c r="B13" s="43" t="s">
        <v>137</v>
      </c>
      <c r="C13" s="44">
        <v>2500</v>
      </c>
      <c r="D13" s="44">
        <v>2500</v>
      </c>
      <c r="E13" s="44">
        <v>0</v>
      </c>
      <c r="G13" t="s">
        <v>140</v>
      </c>
      <c r="H13" s="48">
        <v>800</v>
      </c>
    </row>
    <row r="14" spans="1:8">
      <c r="A14" s="42" t="s">
        <v>149</v>
      </c>
      <c r="B14" s="43" t="s">
        <v>139</v>
      </c>
      <c r="C14" s="44">
        <v>310</v>
      </c>
      <c r="D14" s="44">
        <v>290</v>
      </c>
      <c r="E14" s="44">
        <v>20</v>
      </c>
      <c r="G14" t="s">
        <v>21</v>
      </c>
      <c r="H14" s="48">
        <v>54260</v>
      </c>
    </row>
    <row r="15" spans="1:5">
      <c r="A15" s="42" t="s">
        <v>149</v>
      </c>
      <c r="B15" s="43" t="s">
        <v>140</v>
      </c>
      <c r="C15" s="44">
        <v>120</v>
      </c>
      <c r="D15" s="44">
        <v>120</v>
      </c>
      <c r="E15" s="44">
        <v>0</v>
      </c>
    </row>
    <row r="16" ht="15.75" spans="1:8">
      <c r="A16" s="42" t="s">
        <v>149</v>
      </c>
      <c r="B16" s="43" t="s">
        <v>141</v>
      </c>
      <c r="C16" s="44">
        <v>800</v>
      </c>
      <c r="D16" s="44">
        <v>820</v>
      </c>
      <c r="E16" s="44">
        <v>-20</v>
      </c>
      <c r="G16" s="40" t="s">
        <v>150</v>
      </c>
      <c r="H16" s="41"/>
    </row>
    <row r="17" spans="1:8">
      <c r="A17" s="42" t="s">
        <v>149</v>
      </c>
      <c r="B17" s="43" t="s">
        <v>143</v>
      </c>
      <c r="C17" s="44">
        <v>500</v>
      </c>
      <c r="D17" s="44">
        <v>480</v>
      </c>
      <c r="E17" s="44">
        <v>20</v>
      </c>
      <c r="G17" t="s">
        <v>130</v>
      </c>
      <c r="H17" t="s">
        <v>138</v>
      </c>
    </row>
    <row r="18" spans="1:8">
      <c r="A18" s="42" t="s">
        <v>151</v>
      </c>
      <c r="B18" s="43" t="s">
        <v>137</v>
      </c>
      <c r="C18" s="44">
        <v>2500</v>
      </c>
      <c r="D18" s="44">
        <v>2500</v>
      </c>
      <c r="E18" s="44">
        <v>0</v>
      </c>
      <c r="G18" s="46" t="s">
        <v>152</v>
      </c>
      <c r="H18" s="47">
        <v>6350</v>
      </c>
    </row>
    <row r="19" spans="1:8">
      <c r="A19" s="42" t="s">
        <v>151</v>
      </c>
      <c r="B19" s="43" t="s">
        <v>139</v>
      </c>
      <c r="C19" s="44">
        <v>300</v>
      </c>
      <c r="D19" s="44">
        <v>320</v>
      </c>
      <c r="E19" s="44">
        <v>-20</v>
      </c>
      <c r="G19" s="46" t="s">
        <v>153</v>
      </c>
      <c r="H19" s="47">
        <v>5330</v>
      </c>
    </row>
    <row r="20" spans="1:8">
      <c r="A20" s="42" t="s">
        <v>151</v>
      </c>
      <c r="B20" s="43" t="s">
        <v>140</v>
      </c>
      <c r="C20" s="44">
        <v>120</v>
      </c>
      <c r="D20" s="44">
        <v>120</v>
      </c>
      <c r="E20" s="44">
        <v>0</v>
      </c>
      <c r="G20" t="s">
        <v>154</v>
      </c>
      <c r="H20" s="48">
        <v>4510</v>
      </c>
    </row>
    <row r="21" spans="1:8">
      <c r="A21" s="42" t="s">
        <v>151</v>
      </c>
      <c r="B21" s="43" t="s">
        <v>141</v>
      </c>
      <c r="C21" s="44">
        <v>900</v>
      </c>
      <c r="D21" s="44">
        <v>850</v>
      </c>
      <c r="E21" s="44">
        <v>50</v>
      </c>
      <c r="G21" t="s">
        <v>155</v>
      </c>
      <c r="H21" s="48">
        <v>4370</v>
      </c>
    </row>
    <row r="22" spans="1:8">
      <c r="A22" s="42" t="s">
        <v>151</v>
      </c>
      <c r="B22" s="43" t="s">
        <v>143</v>
      </c>
      <c r="C22" s="44">
        <v>500</v>
      </c>
      <c r="D22" s="44">
        <v>550</v>
      </c>
      <c r="E22" s="44">
        <v>-50</v>
      </c>
      <c r="G22" t="s">
        <v>151</v>
      </c>
      <c r="H22" s="48">
        <v>4340</v>
      </c>
    </row>
    <row r="23" spans="1:8">
      <c r="A23" s="42" t="s">
        <v>156</v>
      </c>
      <c r="B23" s="43" t="s">
        <v>137</v>
      </c>
      <c r="C23" s="44">
        <v>2500</v>
      </c>
      <c r="D23" s="44">
        <v>2500</v>
      </c>
      <c r="E23" s="44">
        <v>0</v>
      </c>
      <c r="G23" t="s">
        <v>144</v>
      </c>
      <c r="H23" s="48">
        <v>4300</v>
      </c>
    </row>
    <row r="24" spans="1:8">
      <c r="A24" s="42" t="s">
        <v>156</v>
      </c>
      <c r="B24" s="43" t="s">
        <v>139</v>
      </c>
      <c r="C24" s="44">
        <v>310</v>
      </c>
      <c r="D24" s="44">
        <v>300</v>
      </c>
      <c r="E24" s="44">
        <v>10</v>
      </c>
      <c r="G24" t="s">
        <v>156</v>
      </c>
      <c r="H24" s="48">
        <v>4270</v>
      </c>
    </row>
    <row r="25" spans="1:8">
      <c r="A25" s="42" t="s">
        <v>156</v>
      </c>
      <c r="B25" s="43" t="s">
        <v>140</v>
      </c>
      <c r="C25" s="44">
        <v>120</v>
      </c>
      <c r="D25" s="44">
        <v>110</v>
      </c>
      <c r="E25" s="44">
        <v>10</v>
      </c>
      <c r="G25" t="s">
        <v>149</v>
      </c>
      <c r="H25" s="48">
        <v>4210</v>
      </c>
    </row>
    <row r="26" spans="1:8">
      <c r="A26" s="42" t="s">
        <v>156</v>
      </c>
      <c r="B26" s="43" t="s">
        <v>141</v>
      </c>
      <c r="C26" s="44">
        <v>850</v>
      </c>
      <c r="D26" s="44">
        <v>900</v>
      </c>
      <c r="E26" s="44">
        <v>-50</v>
      </c>
      <c r="G26" t="s">
        <v>157</v>
      </c>
      <c r="H26" s="48">
        <v>4190</v>
      </c>
    </row>
    <row r="27" spans="1:8">
      <c r="A27" s="42" t="s">
        <v>156</v>
      </c>
      <c r="B27" s="43" t="s">
        <v>143</v>
      </c>
      <c r="C27" s="44">
        <v>450</v>
      </c>
      <c r="D27" s="44">
        <v>460</v>
      </c>
      <c r="E27" s="44">
        <v>-10</v>
      </c>
      <c r="G27" t="s">
        <v>136</v>
      </c>
      <c r="H27" s="48">
        <v>4150</v>
      </c>
    </row>
    <row r="28" spans="1:8">
      <c r="A28" s="42" t="s">
        <v>157</v>
      </c>
      <c r="B28" s="43" t="s">
        <v>137</v>
      </c>
      <c r="C28" s="44">
        <v>2500</v>
      </c>
      <c r="D28" s="44">
        <v>2500</v>
      </c>
      <c r="E28" s="44">
        <v>0</v>
      </c>
      <c r="G28" t="s">
        <v>158</v>
      </c>
      <c r="H28" s="48">
        <v>4130</v>
      </c>
    </row>
    <row r="29" spans="1:8">
      <c r="A29" s="42" t="s">
        <v>157</v>
      </c>
      <c r="B29" s="43" t="s">
        <v>145</v>
      </c>
      <c r="C29" s="44">
        <v>500</v>
      </c>
      <c r="D29" s="44">
        <v>450</v>
      </c>
      <c r="E29" s="44">
        <v>50</v>
      </c>
      <c r="G29" t="s">
        <v>159</v>
      </c>
      <c r="H29" s="48">
        <v>4110</v>
      </c>
    </row>
    <row r="30" spans="1:8">
      <c r="A30" s="42" t="s">
        <v>157</v>
      </c>
      <c r="B30" s="43" t="s">
        <v>147</v>
      </c>
      <c r="C30" s="44">
        <v>300</v>
      </c>
      <c r="D30" s="44">
        <v>350</v>
      </c>
      <c r="E30" s="44">
        <v>-50</v>
      </c>
      <c r="G30" t="s">
        <v>21</v>
      </c>
      <c r="H30" s="48">
        <v>54260</v>
      </c>
    </row>
    <row r="31" spans="1:5">
      <c r="A31" s="42" t="s">
        <v>157</v>
      </c>
      <c r="B31" s="43" t="s">
        <v>141</v>
      </c>
      <c r="C31" s="44">
        <v>900</v>
      </c>
      <c r="D31" s="44">
        <v>890</v>
      </c>
      <c r="E31" s="44">
        <v>10</v>
      </c>
    </row>
    <row r="32" ht="15.75" spans="1:8">
      <c r="A32" s="42" t="s">
        <v>153</v>
      </c>
      <c r="B32" s="43" t="s">
        <v>137</v>
      </c>
      <c r="C32" s="44">
        <v>2500</v>
      </c>
      <c r="D32" s="44">
        <v>2500</v>
      </c>
      <c r="E32" s="44">
        <v>0</v>
      </c>
      <c r="G32" s="40" t="s">
        <v>160</v>
      </c>
      <c r="H32" s="41"/>
    </row>
    <row r="33" spans="1:8">
      <c r="A33" s="42" t="s">
        <v>153</v>
      </c>
      <c r="B33" s="43" t="s">
        <v>142</v>
      </c>
      <c r="C33" s="44">
        <v>1200</v>
      </c>
      <c r="D33" s="44">
        <v>1500</v>
      </c>
      <c r="E33" s="44">
        <v>-300</v>
      </c>
      <c r="G33" t="s">
        <v>130</v>
      </c>
      <c r="H33" t="s">
        <v>161</v>
      </c>
    </row>
    <row r="34" spans="1:8">
      <c r="A34" s="42" t="s">
        <v>153</v>
      </c>
      <c r="B34" s="43" t="s">
        <v>141</v>
      </c>
      <c r="C34" s="44">
        <v>1000</v>
      </c>
      <c r="D34" s="44">
        <v>950</v>
      </c>
      <c r="E34" s="44">
        <v>50</v>
      </c>
      <c r="G34" s="49" t="s">
        <v>152</v>
      </c>
      <c r="H34" s="50">
        <v>-450</v>
      </c>
    </row>
    <row r="35" spans="1:8">
      <c r="A35" s="42" t="s">
        <v>153</v>
      </c>
      <c r="B35" s="43" t="s">
        <v>143</v>
      </c>
      <c r="C35" s="44">
        <v>400</v>
      </c>
      <c r="D35" s="44">
        <v>380</v>
      </c>
      <c r="E35" s="44">
        <v>20</v>
      </c>
      <c r="G35" s="49" t="s">
        <v>153</v>
      </c>
      <c r="H35" s="50">
        <v>-230</v>
      </c>
    </row>
    <row r="36" spans="1:8">
      <c r="A36" s="42" t="s">
        <v>154</v>
      </c>
      <c r="B36" s="43" t="s">
        <v>137</v>
      </c>
      <c r="C36" s="44">
        <v>2500</v>
      </c>
      <c r="D36" s="44">
        <v>2500</v>
      </c>
      <c r="E36" s="44">
        <v>0</v>
      </c>
      <c r="G36" t="s">
        <v>154</v>
      </c>
      <c r="H36" s="51">
        <v>-140</v>
      </c>
    </row>
    <row r="37" spans="1:8">
      <c r="A37" s="42" t="s">
        <v>154</v>
      </c>
      <c r="B37" s="43" t="s">
        <v>139</v>
      </c>
      <c r="C37" s="44">
        <v>320</v>
      </c>
      <c r="D37" s="44">
        <v>310</v>
      </c>
      <c r="E37" s="44">
        <v>10</v>
      </c>
      <c r="G37" t="s">
        <v>158</v>
      </c>
      <c r="H37" s="51">
        <v>-70</v>
      </c>
    </row>
    <row r="38" spans="1:8">
      <c r="A38" s="42" t="s">
        <v>154</v>
      </c>
      <c r="B38" s="43" t="s">
        <v>146</v>
      </c>
      <c r="C38" s="44">
        <v>600</v>
      </c>
      <c r="D38" s="44">
        <v>700</v>
      </c>
      <c r="E38" s="44">
        <v>-100</v>
      </c>
      <c r="G38" t="s">
        <v>144</v>
      </c>
      <c r="H38" s="51">
        <v>-60</v>
      </c>
    </row>
    <row r="39" spans="1:8">
      <c r="A39" s="42" t="s">
        <v>154</v>
      </c>
      <c r="B39" s="43" t="s">
        <v>141</v>
      </c>
      <c r="C39" s="44">
        <v>950</v>
      </c>
      <c r="D39" s="44">
        <v>1000</v>
      </c>
      <c r="E39" s="44">
        <v>-50</v>
      </c>
      <c r="G39" t="s">
        <v>156</v>
      </c>
      <c r="H39" s="51">
        <v>-40</v>
      </c>
    </row>
    <row r="40" spans="1:8">
      <c r="A40" s="42" t="s">
        <v>155</v>
      </c>
      <c r="B40" s="43" t="s">
        <v>137</v>
      </c>
      <c r="C40" s="44">
        <v>2500</v>
      </c>
      <c r="D40" s="44">
        <v>2500</v>
      </c>
      <c r="E40" s="44">
        <v>0</v>
      </c>
      <c r="G40" t="s">
        <v>151</v>
      </c>
      <c r="H40" s="51">
        <v>-20</v>
      </c>
    </row>
    <row r="41" spans="1:8">
      <c r="A41" s="42" t="s">
        <v>155</v>
      </c>
      <c r="B41" s="43" t="s">
        <v>145</v>
      </c>
      <c r="C41" s="44">
        <v>800</v>
      </c>
      <c r="D41" s="44">
        <v>700</v>
      </c>
      <c r="E41" s="44">
        <v>100</v>
      </c>
      <c r="G41" t="s">
        <v>157</v>
      </c>
      <c r="H41" s="51">
        <v>10</v>
      </c>
    </row>
    <row r="42" spans="1:8">
      <c r="A42" s="42" t="s">
        <v>155</v>
      </c>
      <c r="B42" s="43" t="s">
        <v>140</v>
      </c>
      <c r="C42" s="44">
        <v>120</v>
      </c>
      <c r="D42" s="44">
        <v>120</v>
      </c>
      <c r="E42" s="44">
        <v>0</v>
      </c>
      <c r="G42" t="s">
        <v>159</v>
      </c>
      <c r="H42" s="51">
        <v>10</v>
      </c>
    </row>
    <row r="43" spans="1:8">
      <c r="A43" s="42" t="s">
        <v>155</v>
      </c>
      <c r="B43" s="43" t="s">
        <v>141</v>
      </c>
      <c r="C43" s="44">
        <v>1000</v>
      </c>
      <c r="D43" s="44">
        <v>1050</v>
      </c>
      <c r="E43" s="44">
        <v>-50</v>
      </c>
      <c r="G43" t="s">
        <v>149</v>
      </c>
      <c r="H43" s="51">
        <v>20</v>
      </c>
    </row>
    <row r="44" spans="1:8">
      <c r="A44" s="42" t="s">
        <v>158</v>
      </c>
      <c r="B44" s="43" t="s">
        <v>137</v>
      </c>
      <c r="C44" s="44">
        <v>2500</v>
      </c>
      <c r="D44" s="44">
        <v>2500</v>
      </c>
      <c r="E44" s="44">
        <v>0</v>
      </c>
      <c r="G44" t="s">
        <v>155</v>
      </c>
      <c r="H44" s="51">
        <v>50</v>
      </c>
    </row>
    <row r="45" spans="1:8">
      <c r="A45" s="42" t="s">
        <v>158</v>
      </c>
      <c r="B45" s="43" t="s">
        <v>139</v>
      </c>
      <c r="C45" s="44">
        <v>310</v>
      </c>
      <c r="D45" s="44">
        <v>330</v>
      </c>
      <c r="E45" s="44">
        <v>-20</v>
      </c>
      <c r="G45" t="s">
        <v>136</v>
      </c>
      <c r="H45" s="51">
        <v>70</v>
      </c>
    </row>
    <row r="46" spans="1:8">
      <c r="A46" s="42" t="s">
        <v>158</v>
      </c>
      <c r="B46" s="43" t="s">
        <v>145</v>
      </c>
      <c r="C46" s="44">
        <v>750</v>
      </c>
      <c r="D46" s="44">
        <v>700</v>
      </c>
      <c r="E46" s="44">
        <v>50</v>
      </c>
      <c r="G46" t="s">
        <v>21</v>
      </c>
      <c r="H46" s="52">
        <v>-850</v>
      </c>
    </row>
    <row r="47" spans="1:5">
      <c r="A47" s="42" t="s">
        <v>158</v>
      </c>
      <c r="B47" s="43" t="s">
        <v>146</v>
      </c>
      <c r="C47" s="44">
        <v>500</v>
      </c>
      <c r="D47" s="44">
        <v>600</v>
      </c>
      <c r="E47" s="44">
        <v>-100</v>
      </c>
    </row>
    <row r="48" spans="1:5">
      <c r="A48" s="42" t="s">
        <v>159</v>
      </c>
      <c r="B48" s="43" t="s">
        <v>137</v>
      </c>
      <c r="C48" s="44">
        <v>2500</v>
      </c>
      <c r="D48" s="44">
        <v>2500</v>
      </c>
      <c r="E48" s="44">
        <v>0</v>
      </c>
    </row>
    <row r="49" spans="1:5">
      <c r="A49" s="42" t="s">
        <v>159</v>
      </c>
      <c r="B49" s="43" t="s">
        <v>140</v>
      </c>
      <c r="C49" s="44">
        <v>120</v>
      </c>
      <c r="D49" s="44">
        <v>110</v>
      </c>
      <c r="E49" s="44">
        <v>10</v>
      </c>
    </row>
    <row r="50" spans="1:5">
      <c r="A50" s="42" t="s">
        <v>159</v>
      </c>
      <c r="B50" s="43" t="s">
        <v>147</v>
      </c>
      <c r="C50" s="44">
        <v>600</v>
      </c>
      <c r="D50" s="44">
        <v>650</v>
      </c>
      <c r="E50" s="44">
        <v>-50</v>
      </c>
    </row>
    <row r="51" spans="1:5">
      <c r="A51" s="42" t="s">
        <v>159</v>
      </c>
      <c r="B51" s="43" t="s">
        <v>141</v>
      </c>
      <c r="C51" s="44">
        <v>900</v>
      </c>
      <c r="D51" s="44">
        <v>850</v>
      </c>
      <c r="E51" s="44">
        <v>50</v>
      </c>
    </row>
    <row r="52" spans="1:5">
      <c r="A52" s="42" t="s">
        <v>152</v>
      </c>
      <c r="B52" s="43" t="s">
        <v>137</v>
      </c>
      <c r="C52" s="44">
        <v>2500</v>
      </c>
      <c r="D52" s="44">
        <v>2500</v>
      </c>
      <c r="E52" s="44">
        <v>0</v>
      </c>
    </row>
    <row r="53" spans="1:5">
      <c r="A53" s="42" t="s">
        <v>152</v>
      </c>
      <c r="B53" s="43" t="s">
        <v>142</v>
      </c>
      <c r="C53" s="44">
        <v>1500</v>
      </c>
      <c r="D53" s="44">
        <v>1800</v>
      </c>
      <c r="E53" s="44">
        <v>-300</v>
      </c>
    </row>
    <row r="54" spans="1:5">
      <c r="A54" s="42" t="s">
        <v>152</v>
      </c>
      <c r="B54" s="43" t="s">
        <v>148</v>
      </c>
      <c r="C54" s="44">
        <v>700</v>
      </c>
      <c r="D54" s="44">
        <v>800</v>
      </c>
      <c r="E54" s="44">
        <v>-100</v>
      </c>
    </row>
    <row r="55" spans="1:5">
      <c r="A55" s="42" t="s">
        <v>152</v>
      </c>
      <c r="B55" s="43" t="s">
        <v>141</v>
      </c>
      <c r="C55" s="44">
        <v>1200</v>
      </c>
      <c r="D55" s="44">
        <v>1250</v>
      </c>
      <c r="E55" s="44">
        <v>-50</v>
      </c>
    </row>
    <row r="57" spans="3:4">
      <c r="C57" s="53">
        <f>SUM(C2:C55)</f>
        <v>53410</v>
      </c>
      <c r="D57" s="54">
        <f>SUM(D2:D55)</f>
        <v>54260</v>
      </c>
    </row>
    <row r="58" spans="3:4">
      <c r="C58" s="55" t="s">
        <v>162</v>
      </c>
      <c r="D58" s="55" t="s">
        <v>163</v>
      </c>
    </row>
    <row r="59" spans="3:4">
      <c r="C59" s="56" t="s">
        <v>164</v>
      </c>
      <c r="D59" s="57"/>
    </row>
  </sheetData>
  <mergeCells count="5">
    <mergeCell ref="A1:E1"/>
    <mergeCell ref="G2:H2"/>
    <mergeCell ref="G16:H16"/>
    <mergeCell ref="G32:H32"/>
    <mergeCell ref="C59:D5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showGridLines="0" tabSelected="1" workbookViewId="0">
      <selection activeCell="H3" sqref="H3"/>
    </sheetView>
  </sheetViews>
  <sheetFormatPr defaultColWidth="9.14285714285714" defaultRowHeight="12.75"/>
  <cols>
    <col min="1" max="1" width="18" customWidth="1"/>
    <col min="2" max="2" width="11.1428571428571" customWidth="1"/>
    <col min="5" max="5" width="8.85714285714286" customWidth="1"/>
    <col min="6" max="6" width="10.5714285714286" customWidth="1"/>
    <col min="7" max="7" width="11.2857142857143" customWidth="1"/>
    <col min="10" max="11" width="18"/>
    <col min="12" max="12" width="19.1428571428571"/>
    <col min="13" max="18" width="11.7142857142857"/>
    <col min="19" max="19" width="10"/>
  </cols>
  <sheetData>
    <row r="1" ht="16.5" spans="1:6">
      <c r="A1" s="1" t="s">
        <v>165</v>
      </c>
      <c r="B1" s="2"/>
      <c r="C1" s="2"/>
      <c r="D1" s="2"/>
      <c r="E1" s="2"/>
      <c r="F1" s="3"/>
    </row>
    <row r="2" spans="1:6">
      <c r="A2" s="4" t="s">
        <v>166</v>
      </c>
      <c r="B2" s="4" t="s">
        <v>167</v>
      </c>
      <c r="C2" s="4" t="s">
        <v>168</v>
      </c>
      <c r="D2" s="4" t="s">
        <v>169</v>
      </c>
      <c r="E2" s="4" t="s">
        <v>170</v>
      </c>
      <c r="F2" s="4" t="s">
        <v>171</v>
      </c>
    </row>
    <row r="3" ht="16.5" spans="1:12">
      <c r="A3" s="5" t="s">
        <v>172</v>
      </c>
      <c r="B3" s="5" t="s">
        <v>173</v>
      </c>
      <c r="C3" s="6">
        <v>8.5</v>
      </c>
      <c r="D3" s="6">
        <v>9</v>
      </c>
      <c r="E3" s="6">
        <v>7.5</v>
      </c>
      <c r="F3" s="6">
        <v>8.33</v>
      </c>
      <c r="G3" s="7" t="str">
        <f>IF(F3&gt;7,"Aprovado","Reprovado")</f>
        <v>Aprovado</v>
      </c>
      <c r="J3" s="23" t="s">
        <v>174</v>
      </c>
      <c r="K3" s="24"/>
      <c r="L3" s="24"/>
    </row>
    <row r="4" spans="1:12">
      <c r="A4" s="8" t="s">
        <v>175</v>
      </c>
      <c r="B4" s="8" t="s">
        <v>173</v>
      </c>
      <c r="C4" s="9" t="s">
        <v>176</v>
      </c>
      <c r="D4" s="9" t="s">
        <v>177</v>
      </c>
      <c r="E4" s="9" t="s">
        <v>178</v>
      </c>
      <c r="F4" s="9">
        <v>7.17</v>
      </c>
      <c r="G4" s="10" t="str">
        <f>IF(F4&gt;7,"Aprovado","Reprovado")</f>
        <v>Aprovado</v>
      </c>
      <c r="J4" s="25" t="s">
        <v>167</v>
      </c>
      <c r="K4" s="26" t="s">
        <v>166</v>
      </c>
      <c r="L4" s="27" t="s">
        <v>179</v>
      </c>
    </row>
    <row r="5" spans="1:12">
      <c r="A5" s="8" t="s">
        <v>180</v>
      </c>
      <c r="B5" s="8" t="s">
        <v>181</v>
      </c>
      <c r="C5" s="9" t="s">
        <v>182</v>
      </c>
      <c r="D5" s="9" t="s">
        <v>183</v>
      </c>
      <c r="E5" s="9" t="s">
        <v>182</v>
      </c>
      <c r="F5" s="9">
        <v>8.83</v>
      </c>
      <c r="G5" s="10" t="str">
        <f>IF(F5&gt;7,"Aprovado","Reprovado")</f>
        <v>Aprovado</v>
      </c>
      <c r="J5" s="28" t="s">
        <v>184</v>
      </c>
      <c r="K5" s="29"/>
      <c r="L5" s="30">
        <v>7.86166666666667</v>
      </c>
    </row>
    <row r="6" spans="1:12">
      <c r="A6" s="8" t="s">
        <v>185</v>
      </c>
      <c r="B6" s="8" t="s">
        <v>186</v>
      </c>
      <c r="C6" s="9" t="s">
        <v>187</v>
      </c>
      <c r="D6" s="9" t="s">
        <v>176</v>
      </c>
      <c r="E6" s="9" t="s">
        <v>177</v>
      </c>
      <c r="F6" s="9">
        <v>7</v>
      </c>
      <c r="G6" s="10" t="str">
        <f>IF(F6&gt;=7,"Aprovado","Reprovado")</f>
        <v>Aprovado</v>
      </c>
      <c r="J6" s="28"/>
      <c r="K6" s="31" t="s">
        <v>188</v>
      </c>
      <c r="L6" s="32">
        <v>9</v>
      </c>
    </row>
    <row r="7" spans="1:12">
      <c r="A7" s="8" t="s">
        <v>189</v>
      </c>
      <c r="B7" s="8" t="s">
        <v>190</v>
      </c>
      <c r="C7" s="9" t="s">
        <v>178</v>
      </c>
      <c r="D7" s="9" t="s">
        <v>187</v>
      </c>
      <c r="E7" s="9" t="s">
        <v>183</v>
      </c>
      <c r="F7" s="9">
        <v>8</v>
      </c>
      <c r="G7" s="10" t="str">
        <f t="shared" ref="G7:G45" si="0">IF(F7&gt;=7,"Aprovado","Reprovado")</f>
        <v>Aprovado</v>
      </c>
      <c r="J7" s="28"/>
      <c r="K7" s="29" t="s">
        <v>191</v>
      </c>
      <c r="L7" s="30">
        <v>8.5</v>
      </c>
    </row>
    <row r="8" spans="1:12">
      <c r="A8" s="8" t="s">
        <v>188</v>
      </c>
      <c r="B8" s="8" t="s">
        <v>184</v>
      </c>
      <c r="C8" s="9" t="s">
        <v>192</v>
      </c>
      <c r="D8" s="9" t="s">
        <v>182</v>
      </c>
      <c r="E8" s="9" t="s">
        <v>183</v>
      </c>
      <c r="F8" s="9">
        <v>9</v>
      </c>
      <c r="G8" s="10" t="str">
        <f t="shared" si="0"/>
        <v>Aprovado</v>
      </c>
      <c r="J8" s="28"/>
      <c r="K8" s="29" t="s">
        <v>193</v>
      </c>
      <c r="L8" s="30">
        <v>8</v>
      </c>
    </row>
    <row r="9" spans="1:12">
      <c r="A9" s="8" t="s">
        <v>194</v>
      </c>
      <c r="B9" s="8" t="s">
        <v>195</v>
      </c>
      <c r="C9" s="9" t="s">
        <v>196</v>
      </c>
      <c r="D9" s="9" t="s">
        <v>187</v>
      </c>
      <c r="E9" s="9" t="s">
        <v>177</v>
      </c>
      <c r="F9" s="9">
        <v>6.33</v>
      </c>
      <c r="G9" s="10" t="str">
        <f t="shared" si="0"/>
        <v>Reprovado</v>
      </c>
      <c r="J9" s="28"/>
      <c r="K9" s="29" t="s">
        <v>197</v>
      </c>
      <c r="L9" s="30">
        <v>7.83</v>
      </c>
    </row>
    <row r="10" spans="1:12">
      <c r="A10" s="8" t="s">
        <v>198</v>
      </c>
      <c r="B10" s="8" t="s">
        <v>195</v>
      </c>
      <c r="C10" s="9" t="s">
        <v>183</v>
      </c>
      <c r="D10" s="9" t="s">
        <v>178</v>
      </c>
      <c r="E10" s="9" t="s">
        <v>178</v>
      </c>
      <c r="F10" s="9">
        <v>8.17</v>
      </c>
      <c r="G10" s="10" t="str">
        <f t="shared" si="0"/>
        <v>Aprovado</v>
      </c>
      <c r="J10" s="28"/>
      <c r="K10" s="29" t="s">
        <v>199</v>
      </c>
      <c r="L10" s="30">
        <v>7.17</v>
      </c>
    </row>
    <row r="11" spans="1:12">
      <c r="A11" s="8" t="s">
        <v>200</v>
      </c>
      <c r="B11" s="8" t="s">
        <v>173</v>
      </c>
      <c r="C11" s="9" t="s">
        <v>177</v>
      </c>
      <c r="D11" s="9" t="s">
        <v>176</v>
      </c>
      <c r="E11" s="9" t="s">
        <v>196</v>
      </c>
      <c r="F11" s="9">
        <v>6.17</v>
      </c>
      <c r="G11" s="10" t="str">
        <f t="shared" si="0"/>
        <v>Reprovado</v>
      </c>
      <c r="J11" s="28"/>
      <c r="K11" s="29" t="s">
        <v>201</v>
      </c>
      <c r="L11" s="30">
        <v>6.67</v>
      </c>
    </row>
    <row r="12" spans="1:12">
      <c r="A12" s="8" t="s">
        <v>202</v>
      </c>
      <c r="B12" s="8" t="s">
        <v>203</v>
      </c>
      <c r="C12" s="9" t="s">
        <v>182</v>
      </c>
      <c r="D12" s="9" t="s">
        <v>192</v>
      </c>
      <c r="E12" s="9" t="s">
        <v>182</v>
      </c>
      <c r="F12" s="9">
        <v>9.17</v>
      </c>
      <c r="G12" s="10" t="str">
        <f t="shared" si="0"/>
        <v>Aprovado</v>
      </c>
      <c r="J12" s="28" t="s">
        <v>204</v>
      </c>
      <c r="K12" s="29"/>
      <c r="L12" s="30">
        <v>7.92714285714286</v>
      </c>
    </row>
    <row r="13" spans="1:12">
      <c r="A13" s="8" t="s">
        <v>205</v>
      </c>
      <c r="B13" s="8" t="s">
        <v>190</v>
      </c>
      <c r="C13" s="9" t="s">
        <v>187</v>
      </c>
      <c r="D13" s="9" t="s">
        <v>178</v>
      </c>
      <c r="E13" s="9" t="s">
        <v>187</v>
      </c>
      <c r="F13" s="9">
        <v>7.67</v>
      </c>
      <c r="G13" s="10" t="str">
        <f t="shared" si="0"/>
        <v>Aprovado</v>
      </c>
      <c r="J13" s="28"/>
      <c r="K13" s="31" t="s">
        <v>206</v>
      </c>
      <c r="L13" s="32">
        <v>9</v>
      </c>
    </row>
    <row r="14" spans="1:12">
      <c r="A14" s="8" t="s">
        <v>207</v>
      </c>
      <c r="B14" s="8" t="s">
        <v>186</v>
      </c>
      <c r="C14" s="9" t="s">
        <v>176</v>
      </c>
      <c r="D14" s="9" t="s">
        <v>187</v>
      </c>
      <c r="E14" s="9" t="s">
        <v>178</v>
      </c>
      <c r="F14" s="9">
        <v>7.5</v>
      </c>
      <c r="G14" s="10" t="str">
        <f t="shared" si="0"/>
        <v>Aprovado</v>
      </c>
      <c r="J14" s="28"/>
      <c r="K14" s="29" t="s">
        <v>208</v>
      </c>
      <c r="L14" s="30">
        <v>8.83</v>
      </c>
    </row>
    <row r="15" spans="1:12">
      <c r="A15" s="8" t="s">
        <v>197</v>
      </c>
      <c r="B15" s="8" t="s">
        <v>184</v>
      </c>
      <c r="C15" s="9" t="s">
        <v>178</v>
      </c>
      <c r="D15" s="9" t="s">
        <v>178</v>
      </c>
      <c r="E15" s="9" t="s">
        <v>187</v>
      </c>
      <c r="F15" s="9">
        <v>7.83</v>
      </c>
      <c r="G15" s="10" t="str">
        <f t="shared" si="0"/>
        <v>Aprovado</v>
      </c>
      <c r="J15" s="28"/>
      <c r="K15" s="29" t="s">
        <v>209</v>
      </c>
      <c r="L15" s="30">
        <v>8.67</v>
      </c>
    </row>
    <row r="16" spans="1:12">
      <c r="A16" s="8" t="s">
        <v>209</v>
      </c>
      <c r="B16" s="8" t="s">
        <v>204</v>
      </c>
      <c r="C16" s="9" t="s">
        <v>183</v>
      </c>
      <c r="D16" s="9" t="s">
        <v>182</v>
      </c>
      <c r="E16" s="9" t="s">
        <v>183</v>
      </c>
      <c r="F16" s="9">
        <v>8.67</v>
      </c>
      <c r="G16" s="10" t="str">
        <f t="shared" si="0"/>
        <v>Aprovado</v>
      </c>
      <c r="J16" s="28"/>
      <c r="K16" s="29" t="s">
        <v>210</v>
      </c>
      <c r="L16" s="30">
        <v>8</v>
      </c>
    </row>
    <row r="17" spans="1:12">
      <c r="A17" s="8" t="s">
        <v>211</v>
      </c>
      <c r="B17" s="8" t="s">
        <v>204</v>
      </c>
      <c r="C17" s="9" t="s">
        <v>176</v>
      </c>
      <c r="D17" s="9" t="s">
        <v>187</v>
      </c>
      <c r="E17" s="9" t="s">
        <v>196</v>
      </c>
      <c r="F17" s="9">
        <v>6.83</v>
      </c>
      <c r="G17" s="10" t="str">
        <f t="shared" si="0"/>
        <v>Reprovado</v>
      </c>
      <c r="J17" s="28"/>
      <c r="K17" s="29" t="s">
        <v>212</v>
      </c>
      <c r="L17" s="30">
        <v>7.33</v>
      </c>
    </row>
    <row r="18" spans="1:12">
      <c r="A18" s="8" t="s">
        <v>213</v>
      </c>
      <c r="B18" s="8" t="s">
        <v>173</v>
      </c>
      <c r="C18" s="9" t="s">
        <v>177</v>
      </c>
      <c r="D18" s="9" t="s">
        <v>196</v>
      </c>
      <c r="E18" s="9" t="s">
        <v>176</v>
      </c>
      <c r="F18" s="9">
        <v>6.5</v>
      </c>
      <c r="G18" s="10" t="str">
        <f t="shared" si="0"/>
        <v>Reprovado</v>
      </c>
      <c r="J18" s="28"/>
      <c r="K18" s="29" t="s">
        <v>211</v>
      </c>
      <c r="L18" s="30">
        <v>6.83</v>
      </c>
    </row>
    <row r="19" spans="1:12">
      <c r="A19" s="8" t="s">
        <v>214</v>
      </c>
      <c r="B19" s="8" t="s">
        <v>195</v>
      </c>
      <c r="C19" s="9" t="s">
        <v>182</v>
      </c>
      <c r="D19" s="9" t="s">
        <v>192</v>
      </c>
      <c r="E19" s="9" t="s">
        <v>182</v>
      </c>
      <c r="F19" s="9">
        <v>9.17</v>
      </c>
      <c r="G19" s="10" t="str">
        <f t="shared" si="0"/>
        <v>Aprovado</v>
      </c>
      <c r="J19" s="28"/>
      <c r="K19" s="29" t="s">
        <v>215</v>
      </c>
      <c r="L19" s="30">
        <v>6.83</v>
      </c>
    </row>
    <row r="20" spans="1:12">
      <c r="A20" s="8" t="s">
        <v>199</v>
      </c>
      <c r="B20" s="8" t="s">
        <v>184</v>
      </c>
      <c r="C20" s="9" t="s">
        <v>176</v>
      </c>
      <c r="D20" s="9" t="s">
        <v>187</v>
      </c>
      <c r="E20" s="9" t="s">
        <v>176</v>
      </c>
      <c r="F20" s="9">
        <v>7.17</v>
      </c>
      <c r="G20" s="10" t="str">
        <f t="shared" si="0"/>
        <v>Aprovado</v>
      </c>
      <c r="J20" s="28" t="s">
        <v>186</v>
      </c>
      <c r="K20" s="29"/>
      <c r="L20" s="30">
        <v>7.866</v>
      </c>
    </row>
    <row r="21" spans="1:12">
      <c r="A21" s="8" t="s">
        <v>216</v>
      </c>
      <c r="B21" s="8" t="s">
        <v>203</v>
      </c>
      <c r="C21" s="9" t="s">
        <v>178</v>
      </c>
      <c r="D21" s="9" t="s">
        <v>187</v>
      </c>
      <c r="E21" s="9" t="s">
        <v>178</v>
      </c>
      <c r="F21" s="9">
        <v>7.83</v>
      </c>
      <c r="G21" s="10" t="str">
        <f t="shared" si="0"/>
        <v>Aprovado</v>
      </c>
      <c r="J21" s="28"/>
      <c r="K21" s="31" t="s">
        <v>217</v>
      </c>
      <c r="L21" s="32">
        <v>9</v>
      </c>
    </row>
    <row r="22" spans="1:12">
      <c r="A22" s="8" t="s">
        <v>218</v>
      </c>
      <c r="B22" s="8" t="s">
        <v>190</v>
      </c>
      <c r="C22" s="9" t="s">
        <v>187</v>
      </c>
      <c r="D22" s="9" t="s">
        <v>176</v>
      </c>
      <c r="E22" s="9" t="s">
        <v>177</v>
      </c>
      <c r="F22" s="9">
        <v>7</v>
      </c>
      <c r="G22" s="10" t="str">
        <f t="shared" si="0"/>
        <v>Aprovado</v>
      </c>
      <c r="J22" s="28"/>
      <c r="K22" s="29" t="s">
        <v>219</v>
      </c>
      <c r="L22" s="30">
        <v>8.33</v>
      </c>
    </row>
    <row r="23" spans="1:12">
      <c r="A23" s="8" t="s">
        <v>208</v>
      </c>
      <c r="B23" s="8" t="s">
        <v>204</v>
      </c>
      <c r="C23" s="9" t="s">
        <v>183</v>
      </c>
      <c r="D23" s="9" t="s">
        <v>182</v>
      </c>
      <c r="E23" s="9" t="s">
        <v>182</v>
      </c>
      <c r="F23" s="9">
        <v>8.83</v>
      </c>
      <c r="G23" s="10" t="str">
        <f t="shared" si="0"/>
        <v>Aprovado</v>
      </c>
      <c r="J23" s="28"/>
      <c r="K23" s="29" t="s">
        <v>207</v>
      </c>
      <c r="L23" s="30">
        <v>7.5</v>
      </c>
    </row>
    <row r="24" spans="1:12">
      <c r="A24" s="8" t="s">
        <v>220</v>
      </c>
      <c r="B24" s="8" t="s">
        <v>173</v>
      </c>
      <c r="C24" s="9" t="s">
        <v>182</v>
      </c>
      <c r="D24" s="9" t="s">
        <v>182</v>
      </c>
      <c r="E24" s="9" t="s">
        <v>192</v>
      </c>
      <c r="F24" s="9">
        <v>9.17</v>
      </c>
      <c r="G24" s="10" t="str">
        <f t="shared" si="0"/>
        <v>Aprovado</v>
      </c>
      <c r="J24" s="28"/>
      <c r="K24" s="29" t="s">
        <v>221</v>
      </c>
      <c r="L24" s="30">
        <v>7.5</v>
      </c>
    </row>
    <row r="25" spans="1:12">
      <c r="A25" s="8" t="s">
        <v>222</v>
      </c>
      <c r="B25" s="8" t="s">
        <v>203</v>
      </c>
      <c r="C25" s="9" t="s">
        <v>176</v>
      </c>
      <c r="D25" s="9" t="s">
        <v>187</v>
      </c>
      <c r="E25" s="9" t="s">
        <v>177</v>
      </c>
      <c r="F25" s="9">
        <v>7</v>
      </c>
      <c r="G25" s="10" t="str">
        <f t="shared" si="0"/>
        <v>Aprovado</v>
      </c>
      <c r="J25" s="28"/>
      <c r="K25" s="29" t="s">
        <v>185</v>
      </c>
      <c r="L25" s="30">
        <v>7</v>
      </c>
    </row>
    <row r="26" spans="1:12">
      <c r="A26" s="8" t="s">
        <v>217</v>
      </c>
      <c r="B26" s="8" t="s">
        <v>186</v>
      </c>
      <c r="C26" s="9" t="s">
        <v>192</v>
      </c>
      <c r="D26" s="9" t="s">
        <v>182</v>
      </c>
      <c r="E26" s="9" t="s">
        <v>183</v>
      </c>
      <c r="F26" s="9">
        <v>9</v>
      </c>
      <c r="G26" s="10" t="str">
        <f t="shared" si="0"/>
        <v>Aprovado</v>
      </c>
      <c r="J26" s="28" t="s">
        <v>195</v>
      </c>
      <c r="K26" s="29"/>
      <c r="L26" s="30">
        <v>7.73714285714286</v>
      </c>
    </row>
    <row r="27" spans="1:12">
      <c r="A27" s="8" t="s">
        <v>223</v>
      </c>
      <c r="B27" s="8" t="s">
        <v>195</v>
      </c>
      <c r="C27" s="9" t="s">
        <v>196</v>
      </c>
      <c r="D27" s="9" t="s">
        <v>224</v>
      </c>
      <c r="E27" s="9" t="s">
        <v>196</v>
      </c>
      <c r="F27" s="9">
        <v>5.83</v>
      </c>
      <c r="G27" s="10" t="str">
        <f t="shared" si="0"/>
        <v>Reprovado</v>
      </c>
      <c r="J27" s="28"/>
      <c r="K27" s="31" t="s">
        <v>214</v>
      </c>
      <c r="L27" s="32">
        <v>9.17</v>
      </c>
    </row>
    <row r="28" spans="1:12">
      <c r="A28" s="8" t="s">
        <v>210</v>
      </c>
      <c r="B28" s="8" t="s">
        <v>204</v>
      </c>
      <c r="C28" s="9" t="s">
        <v>187</v>
      </c>
      <c r="D28" s="9" t="s">
        <v>178</v>
      </c>
      <c r="E28" s="9" t="s">
        <v>183</v>
      </c>
      <c r="F28" s="9">
        <v>8</v>
      </c>
      <c r="G28" s="10" t="str">
        <f t="shared" si="0"/>
        <v>Aprovado</v>
      </c>
      <c r="J28" s="28"/>
      <c r="K28" s="29" t="s">
        <v>225</v>
      </c>
      <c r="L28" s="30">
        <v>8.83</v>
      </c>
    </row>
    <row r="29" spans="1:12">
      <c r="A29" s="8" t="s">
        <v>193</v>
      </c>
      <c r="B29" s="8" t="s">
        <v>184</v>
      </c>
      <c r="C29" s="9" t="s">
        <v>183</v>
      </c>
      <c r="D29" s="9" t="s">
        <v>178</v>
      </c>
      <c r="E29" s="9" t="s">
        <v>187</v>
      </c>
      <c r="F29" s="9">
        <v>8</v>
      </c>
      <c r="G29" s="10" t="str">
        <f t="shared" si="0"/>
        <v>Aprovado</v>
      </c>
      <c r="J29" s="28"/>
      <c r="K29" s="29" t="s">
        <v>226</v>
      </c>
      <c r="L29" s="30">
        <v>8.33</v>
      </c>
    </row>
    <row r="30" spans="1:12">
      <c r="A30" s="8" t="s">
        <v>227</v>
      </c>
      <c r="B30" s="8" t="s">
        <v>190</v>
      </c>
      <c r="C30" s="9" t="s">
        <v>178</v>
      </c>
      <c r="D30" s="9" t="s">
        <v>183</v>
      </c>
      <c r="E30" s="9" t="s">
        <v>178</v>
      </c>
      <c r="F30" s="9">
        <v>8.17</v>
      </c>
      <c r="G30" s="10" t="str">
        <f t="shared" si="0"/>
        <v>Aprovado</v>
      </c>
      <c r="J30" s="28"/>
      <c r="K30" s="29" t="s">
        <v>198</v>
      </c>
      <c r="L30" s="30">
        <v>8.17</v>
      </c>
    </row>
    <row r="31" spans="1:12">
      <c r="A31" s="8" t="s">
        <v>221</v>
      </c>
      <c r="B31" s="8" t="s">
        <v>186</v>
      </c>
      <c r="C31" s="9" t="s">
        <v>176</v>
      </c>
      <c r="D31" s="9" t="s">
        <v>187</v>
      </c>
      <c r="E31" s="9" t="s">
        <v>178</v>
      </c>
      <c r="F31" s="9">
        <v>7.5</v>
      </c>
      <c r="G31" s="10" t="str">
        <f t="shared" si="0"/>
        <v>Aprovado</v>
      </c>
      <c r="J31" s="28"/>
      <c r="K31" s="29" t="s">
        <v>228</v>
      </c>
      <c r="L31" s="30">
        <v>7.5</v>
      </c>
    </row>
    <row r="32" spans="1:12">
      <c r="A32" s="8" t="s">
        <v>229</v>
      </c>
      <c r="B32" s="8" t="s">
        <v>173</v>
      </c>
      <c r="C32" s="9" t="s">
        <v>196</v>
      </c>
      <c r="D32" s="9" t="s">
        <v>224</v>
      </c>
      <c r="E32" s="9" t="s">
        <v>224</v>
      </c>
      <c r="F32" s="9">
        <v>5.67</v>
      </c>
      <c r="G32" s="10" t="str">
        <f t="shared" si="0"/>
        <v>Reprovado</v>
      </c>
      <c r="J32" s="28"/>
      <c r="K32" s="29" t="s">
        <v>194</v>
      </c>
      <c r="L32" s="30">
        <v>6.33</v>
      </c>
    </row>
    <row r="33" spans="1:12">
      <c r="A33" s="8" t="s">
        <v>226</v>
      </c>
      <c r="B33" s="8" t="s">
        <v>195</v>
      </c>
      <c r="C33" s="9" t="s">
        <v>178</v>
      </c>
      <c r="D33" s="9" t="s">
        <v>183</v>
      </c>
      <c r="E33" s="9" t="s">
        <v>183</v>
      </c>
      <c r="F33" s="9">
        <v>8.33</v>
      </c>
      <c r="G33" s="10" t="str">
        <f t="shared" si="0"/>
        <v>Aprovado</v>
      </c>
      <c r="J33" s="28"/>
      <c r="K33" s="29" t="s">
        <v>223</v>
      </c>
      <c r="L33" s="30">
        <v>5.83</v>
      </c>
    </row>
    <row r="34" spans="1:12">
      <c r="A34" s="8" t="s">
        <v>212</v>
      </c>
      <c r="B34" s="8" t="s">
        <v>204</v>
      </c>
      <c r="C34" s="9" t="s">
        <v>187</v>
      </c>
      <c r="D34" s="9" t="s">
        <v>176</v>
      </c>
      <c r="E34" s="9" t="s">
        <v>187</v>
      </c>
      <c r="F34" s="9">
        <v>7.33</v>
      </c>
      <c r="G34" s="10" t="str">
        <f t="shared" si="0"/>
        <v>Aprovado</v>
      </c>
      <c r="J34" s="28" t="s">
        <v>203</v>
      </c>
      <c r="K34" s="29"/>
      <c r="L34" s="30">
        <v>8</v>
      </c>
    </row>
    <row r="35" spans="1:12">
      <c r="A35" s="8" t="s">
        <v>191</v>
      </c>
      <c r="B35" s="8" t="s">
        <v>184</v>
      </c>
      <c r="C35" s="9" t="s">
        <v>182</v>
      </c>
      <c r="D35" s="9" t="s">
        <v>183</v>
      </c>
      <c r="E35" s="9" t="s">
        <v>178</v>
      </c>
      <c r="F35" s="9">
        <v>8.5</v>
      </c>
      <c r="G35" s="10" t="str">
        <f t="shared" si="0"/>
        <v>Aprovado</v>
      </c>
      <c r="J35" s="28"/>
      <c r="K35" s="31" t="s">
        <v>202</v>
      </c>
      <c r="L35" s="32">
        <v>9.17</v>
      </c>
    </row>
    <row r="36" spans="1:12">
      <c r="A36" s="8" t="s">
        <v>230</v>
      </c>
      <c r="B36" s="8" t="s">
        <v>190</v>
      </c>
      <c r="C36" s="9" t="s">
        <v>178</v>
      </c>
      <c r="D36" s="9" t="s">
        <v>183</v>
      </c>
      <c r="E36" s="9" t="s">
        <v>178</v>
      </c>
      <c r="F36" s="9">
        <v>8.17</v>
      </c>
      <c r="G36" s="10" t="str">
        <f t="shared" si="0"/>
        <v>Aprovado</v>
      </c>
      <c r="J36" s="28"/>
      <c r="K36" s="29" t="s">
        <v>216</v>
      </c>
      <c r="L36" s="30">
        <v>7.83</v>
      </c>
    </row>
    <row r="37" spans="1:12">
      <c r="A37" s="8" t="s">
        <v>231</v>
      </c>
      <c r="B37" s="8" t="s">
        <v>173</v>
      </c>
      <c r="C37" s="9" t="s">
        <v>187</v>
      </c>
      <c r="D37" s="9" t="s">
        <v>178</v>
      </c>
      <c r="E37" s="9" t="s">
        <v>176</v>
      </c>
      <c r="F37" s="9">
        <v>7.5</v>
      </c>
      <c r="G37" s="10" t="str">
        <f t="shared" si="0"/>
        <v>Aprovado</v>
      </c>
      <c r="J37" s="28"/>
      <c r="K37" s="29" t="s">
        <v>222</v>
      </c>
      <c r="L37" s="30">
        <v>7</v>
      </c>
    </row>
    <row r="38" spans="1:12">
      <c r="A38" s="8" t="s">
        <v>206</v>
      </c>
      <c r="B38" s="8" t="s">
        <v>204</v>
      </c>
      <c r="C38" s="9" t="s">
        <v>182</v>
      </c>
      <c r="D38" s="9" t="s">
        <v>182</v>
      </c>
      <c r="E38" s="9" t="s">
        <v>182</v>
      </c>
      <c r="F38" s="9">
        <v>9</v>
      </c>
      <c r="G38" s="10" t="str">
        <f t="shared" si="0"/>
        <v>Aprovado</v>
      </c>
      <c r="J38" s="28" t="s">
        <v>173</v>
      </c>
      <c r="K38" s="29"/>
      <c r="L38" s="30">
        <v>7.21571428571429</v>
      </c>
    </row>
    <row r="39" spans="1:12">
      <c r="A39" s="8" t="s">
        <v>228</v>
      </c>
      <c r="B39" s="8" t="s">
        <v>195</v>
      </c>
      <c r="C39" s="9" t="s">
        <v>176</v>
      </c>
      <c r="D39" s="9" t="s">
        <v>187</v>
      </c>
      <c r="E39" s="9" t="s">
        <v>178</v>
      </c>
      <c r="F39" s="9">
        <v>7.5</v>
      </c>
      <c r="G39" s="10" t="str">
        <f t="shared" si="0"/>
        <v>Aprovado</v>
      </c>
      <c r="J39" s="28"/>
      <c r="K39" s="29" t="s">
        <v>172</v>
      </c>
      <c r="L39" s="30" t="e">
        <v>#DIV/0!</v>
      </c>
    </row>
    <row r="40" spans="1:12">
      <c r="A40" s="8" t="s">
        <v>219</v>
      </c>
      <c r="B40" s="8" t="s">
        <v>186</v>
      </c>
      <c r="C40" s="9" t="s">
        <v>183</v>
      </c>
      <c r="D40" s="9" t="s">
        <v>178</v>
      </c>
      <c r="E40" s="9" t="s">
        <v>183</v>
      </c>
      <c r="F40" s="9">
        <v>8.33</v>
      </c>
      <c r="G40" s="10" t="str">
        <f t="shared" si="0"/>
        <v>Aprovado</v>
      </c>
      <c r="J40" s="28"/>
      <c r="K40" s="31" t="s">
        <v>220</v>
      </c>
      <c r="L40" s="32">
        <v>9.17</v>
      </c>
    </row>
    <row r="41" spans="1:12">
      <c r="A41" s="8" t="s">
        <v>201</v>
      </c>
      <c r="B41" s="8" t="s">
        <v>184</v>
      </c>
      <c r="C41" s="9" t="s">
        <v>177</v>
      </c>
      <c r="D41" s="9" t="s">
        <v>176</v>
      </c>
      <c r="E41" s="9" t="s">
        <v>177</v>
      </c>
      <c r="F41" s="9">
        <v>6.67</v>
      </c>
      <c r="G41" s="10" t="str">
        <f t="shared" si="0"/>
        <v>Reprovado</v>
      </c>
      <c r="J41" s="28"/>
      <c r="K41" s="29" t="s">
        <v>232</v>
      </c>
      <c r="L41" s="30">
        <v>8.33</v>
      </c>
    </row>
    <row r="42" spans="1:12">
      <c r="A42" s="8" t="s">
        <v>232</v>
      </c>
      <c r="B42" s="8" t="s">
        <v>173</v>
      </c>
      <c r="C42" s="9" t="s">
        <v>183</v>
      </c>
      <c r="D42" s="9" t="s">
        <v>183</v>
      </c>
      <c r="E42" s="9" t="s">
        <v>178</v>
      </c>
      <c r="F42" s="9">
        <v>8.33</v>
      </c>
      <c r="G42" s="10" t="str">
        <f t="shared" si="0"/>
        <v>Aprovado</v>
      </c>
      <c r="J42" s="28"/>
      <c r="K42" s="29" t="s">
        <v>231</v>
      </c>
      <c r="L42" s="30">
        <v>7.5</v>
      </c>
    </row>
    <row r="43" spans="1:12">
      <c r="A43" s="8" t="s">
        <v>215</v>
      </c>
      <c r="B43" s="8" t="s">
        <v>204</v>
      </c>
      <c r="C43" s="9" t="s">
        <v>176</v>
      </c>
      <c r="D43" s="9" t="s">
        <v>177</v>
      </c>
      <c r="E43" s="9" t="s">
        <v>176</v>
      </c>
      <c r="F43" s="9">
        <v>6.83</v>
      </c>
      <c r="G43" s="10" t="str">
        <f t="shared" si="0"/>
        <v>Reprovado</v>
      </c>
      <c r="J43" s="28"/>
      <c r="K43" s="29" t="s">
        <v>175</v>
      </c>
      <c r="L43" s="30">
        <v>7.17</v>
      </c>
    </row>
    <row r="44" spans="1:12">
      <c r="A44" s="8" t="s">
        <v>233</v>
      </c>
      <c r="B44" s="8" t="s">
        <v>190</v>
      </c>
      <c r="C44" s="9" t="s">
        <v>178</v>
      </c>
      <c r="D44" s="9" t="s">
        <v>187</v>
      </c>
      <c r="E44" s="9" t="s">
        <v>183</v>
      </c>
      <c r="F44" s="9">
        <v>8</v>
      </c>
      <c r="G44" s="10" t="str">
        <f t="shared" si="0"/>
        <v>Aprovado</v>
      </c>
      <c r="J44" s="28"/>
      <c r="K44" s="29" t="s">
        <v>213</v>
      </c>
      <c r="L44" s="30">
        <v>6.5</v>
      </c>
    </row>
    <row r="45" spans="1:12">
      <c r="A45" s="11" t="s">
        <v>225</v>
      </c>
      <c r="B45" s="11" t="s">
        <v>195</v>
      </c>
      <c r="C45" s="12" t="s">
        <v>192</v>
      </c>
      <c r="D45" s="12" t="s">
        <v>182</v>
      </c>
      <c r="E45" s="12" t="s">
        <v>178</v>
      </c>
      <c r="F45" s="12">
        <v>8.83</v>
      </c>
      <c r="G45" s="10" t="str">
        <f t="shared" si="0"/>
        <v>Aprovado</v>
      </c>
      <c r="J45" s="28"/>
      <c r="K45" s="29" t="s">
        <v>200</v>
      </c>
      <c r="L45" s="30">
        <v>6.17</v>
      </c>
    </row>
    <row r="46" spans="3:12">
      <c r="C46" s="13"/>
      <c r="D46" s="14"/>
      <c r="E46" s="15"/>
      <c r="J46" s="28"/>
      <c r="K46" s="29" t="s">
        <v>229</v>
      </c>
      <c r="L46" s="30">
        <v>5.67</v>
      </c>
    </row>
    <row r="47" spans="1:12">
      <c r="A47" s="16" t="s">
        <v>234</v>
      </c>
      <c r="B47" s="17"/>
      <c r="C47" s="18">
        <f>AVERAGE(C2:C45)</f>
        <v>8.5</v>
      </c>
      <c r="D47" s="18">
        <f>AVERAGE(D2:D45)</f>
        <v>9</v>
      </c>
      <c r="E47" s="18">
        <f>AVERAGE(E2:E45)</f>
        <v>7.5</v>
      </c>
      <c r="F47" s="19"/>
      <c r="J47" s="28" t="s">
        <v>181</v>
      </c>
      <c r="K47" s="29"/>
      <c r="L47" s="30">
        <v>8.83</v>
      </c>
    </row>
    <row r="48" ht="35" customHeight="1" spans="1:12">
      <c r="A48" s="19"/>
      <c r="B48" s="19"/>
      <c r="C48" s="20" t="s">
        <v>235</v>
      </c>
      <c r="D48" s="21"/>
      <c r="E48" s="22"/>
      <c r="F48" s="19"/>
      <c r="J48" s="28"/>
      <c r="K48" s="31" t="s">
        <v>180</v>
      </c>
      <c r="L48" s="32">
        <v>8.83</v>
      </c>
    </row>
    <row r="49" spans="1:12">
      <c r="A49" s="19"/>
      <c r="B49" s="19"/>
      <c r="C49" s="19"/>
      <c r="D49" s="19"/>
      <c r="E49" s="19"/>
      <c r="F49" s="19"/>
      <c r="J49" s="28" t="s">
        <v>190</v>
      </c>
      <c r="K49" s="29"/>
      <c r="L49" s="30">
        <v>7.835</v>
      </c>
    </row>
    <row r="50" spans="1:12">
      <c r="A50" s="19"/>
      <c r="B50" s="19"/>
      <c r="C50" s="19"/>
      <c r="D50" s="19"/>
      <c r="E50" s="19"/>
      <c r="F50" s="19"/>
      <c r="J50" s="28"/>
      <c r="K50" s="31" t="s">
        <v>230</v>
      </c>
      <c r="L50" s="32">
        <v>8.17</v>
      </c>
    </row>
    <row r="51" spans="1:12">
      <c r="A51" s="19"/>
      <c r="B51" s="19"/>
      <c r="C51" s="19"/>
      <c r="D51" s="19"/>
      <c r="E51" s="19"/>
      <c r="F51" s="19"/>
      <c r="J51" s="28"/>
      <c r="K51" s="31" t="s">
        <v>227</v>
      </c>
      <c r="L51" s="32">
        <v>8.17</v>
      </c>
    </row>
    <row r="52" spans="1:12">
      <c r="A52" s="19"/>
      <c r="B52" s="19"/>
      <c r="C52" s="19"/>
      <c r="D52" s="19"/>
      <c r="E52" s="19"/>
      <c r="F52" s="19"/>
      <c r="J52" s="28"/>
      <c r="K52" s="29" t="s">
        <v>233</v>
      </c>
      <c r="L52" s="30">
        <v>8</v>
      </c>
    </row>
    <row r="53" spans="1:12">
      <c r="A53" s="19"/>
      <c r="B53" s="19"/>
      <c r="C53" s="19"/>
      <c r="D53" s="19"/>
      <c r="E53" s="19"/>
      <c r="F53" s="19"/>
      <c r="J53" s="28"/>
      <c r="K53" s="29" t="s">
        <v>189</v>
      </c>
      <c r="L53" s="30">
        <v>8</v>
      </c>
    </row>
    <row r="54" spans="1:12">
      <c r="A54" s="19"/>
      <c r="B54" s="19"/>
      <c r="C54" s="19"/>
      <c r="D54" s="19"/>
      <c r="E54" s="19"/>
      <c r="F54" s="19"/>
      <c r="J54" s="28"/>
      <c r="K54" s="29" t="s">
        <v>205</v>
      </c>
      <c r="L54" s="30">
        <v>7.67</v>
      </c>
    </row>
    <row r="55" spans="1:12">
      <c r="A55" s="19"/>
      <c r="B55" s="19"/>
      <c r="C55" s="19"/>
      <c r="D55" s="19"/>
      <c r="E55" s="19"/>
      <c r="F55" s="19"/>
      <c r="J55" s="28"/>
      <c r="K55" s="29" t="s">
        <v>218</v>
      </c>
      <c r="L55" s="30">
        <v>7</v>
      </c>
    </row>
    <row r="56" ht="13.5" spans="1:12">
      <c r="A56" s="19"/>
      <c r="B56" s="19"/>
      <c r="C56" s="19"/>
      <c r="D56" s="19"/>
      <c r="E56" s="19"/>
      <c r="F56" s="19"/>
      <c r="J56" s="33" t="s">
        <v>21</v>
      </c>
      <c r="K56" s="34"/>
      <c r="L56" s="35">
        <v>7.77380952380952</v>
      </c>
    </row>
    <row r="57" spans="1:6">
      <c r="A57" s="19"/>
      <c r="B57" s="19"/>
      <c r="C57" s="19"/>
      <c r="D57" s="19"/>
      <c r="E57" s="19"/>
      <c r="F57" s="19"/>
    </row>
  </sheetData>
  <mergeCells count="4">
    <mergeCell ref="A1:F1"/>
    <mergeCell ref="J3:L3"/>
    <mergeCell ref="A47:B47"/>
    <mergeCell ref="C48:E48"/>
  </mergeCells>
  <conditionalFormatting sqref="G3:G45">
    <cfRule type="containsText" dxfId="146" priority="1" operator="between" text="Reprovado">
      <formula>NOT(ISERROR(SEARCH("Reprovado",G3)))</formula>
    </cfRule>
  </conditionalFormatting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controle de vendas por loja</vt:lpstr>
      <vt:lpstr>gestão de estoque</vt:lpstr>
      <vt:lpstr>desempenho de funcionários</vt:lpstr>
      <vt:lpstr>planejamento financeiro</vt:lpstr>
      <vt:lpstr>análise de desemp. acadêmico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Eustaquio</dc:creator>
  <cp:lastModifiedBy>Eustaquio</cp:lastModifiedBy>
  <dcterms:created xsi:type="dcterms:W3CDTF">2024-11-20T17:43:00Z</dcterms:created>
  <dcterms:modified xsi:type="dcterms:W3CDTF">2024-11-29T18:04:08Z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9C188E900F8B4CA8A6639BEAE5525865_11</vt:lpwstr>
  </property>
  <property fmtid="{D5CDD505-2E9C-101B-9397-08002B2CF9AE}" pid="3" name="KSOProductBuildVer">
    <vt:lpwstr>1046-12.2.0.18911</vt:lpwstr>
  </property>
</Properties>
</file>