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1fd3176fe9cc03/Documentos/ANALISES CAFE/"/>
    </mc:Choice>
  </mc:AlternateContent>
  <xr:revisionPtr revIDLastSave="4" documentId="11_CF7F21A2383813B4557FC45CAA912CEA69DDFAA5" xr6:coauthVersionLast="47" xr6:coauthVersionMax="47" xr10:uidLastSave="{899909CC-EC53-4317-BE40-1674EDB55CFE}"/>
  <bookViews>
    <workbookView xWindow="-120" yWindow="-120" windowWidth="20730" windowHeight="11040" xr2:uid="{00000000-000D-0000-FFFF-FFFF00000000}"/>
  </bookViews>
  <sheets>
    <sheet name="Planilh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25" i="7" l="1"/>
  <c r="CC26" i="7"/>
  <c r="CC27" i="7"/>
  <c r="CC28" i="7"/>
  <c r="CC29" i="7"/>
  <c r="CC30" i="7"/>
  <c r="CC31" i="7"/>
  <c r="CC32" i="7"/>
  <c r="CB14" i="7"/>
  <c r="CB15" i="7"/>
  <c r="CB16" i="7"/>
  <c r="CB17" i="7"/>
  <c r="CB18" i="7"/>
  <c r="CB19" i="7"/>
  <c r="CB20" i="7"/>
  <c r="CB21" i="7"/>
  <c r="CB22" i="7"/>
  <c r="CB23" i="7"/>
  <c r="CB24" i="7"/>
  <c r="CB25" i="7"/>
  <c r="CB26" i="7"/>
  <c r="CB27" i="7"/>
  <c r="CB28" i="7"/>
  <c r="CB29" i="7"/>
  <c r="CB30" i="7"/>
  <c r="CB31" i="7"/>
  <c r="CB32" i="7"/>
  <c r="BI3" i="7"/>
  <c r="BI4" i="7"/>
  <c r="BI5" i="7"/>
  <c r="BI6" i="7"/>
  <c r="BI7" i="7"/>
  <c r="BI8" i="7"/>
  <c r="BI9" i="7"/>
  <c r="BI10" i="7"/>
  <c r="BI11" i="7"/>
  <c r="BI12" i="7"/>
  <c r="BI13" i="7"/>
  <c r="BI14" i="7"/>
  <c r="BI15" i="7"/>
  <c r="BI16" i="7"/>
  <c r="BI17" i="7"/>
  <c r="BI18" i="7"/>
  <c r="BI19" i="7"/>
  <c r="BI20" i="7"/>
  <c r="BI25" i="7"/>
  <c r="BI26" i="7"/>
  <c r="BI27" i="7"/>
  <c r="BI28" i="7"/>
  <c r="BI2" i="7"/>
  <c r="BH3" i="7"/>
  <c r="BH4" i="7"/>
  <c r="BH5" i="7"/>
  <c r="BH6" i="7"/>
  <c r="BH7" i="7"/>
  <c r="BH8" i="7"/>
  <c r="BH9" i="7"/>
  <c r="BH10" i="7"/>
  <c r="BH11" i="7"/>
  <c r="BH12" i="7"/>
  <c r="BH13" i="7"/>
  <c r="BH14" i="7"/>
  <c r="BH15" i="7"/>
  <c r="BH16" i="7"/>
  <c r="BH17" i="7"/>
  <c r="BH18" i="7"/>
  <c r="BH19" i="7"/>
  <c r="BH20" i="7"/>
  <c r="BH25" i="7"/>
  <c r="BH26" i="7"/>
  <c r="BH27" i="7"/>
  <c r="BH28" i="7"/>
  <c r="BH2" i="7"/>
  <c r="AM3" i="7"/>
  <c r="AM4" i="7"/>
  <c r="AM5" i="7"/>
  <c r="AM10" i="7"/>
  <c r="AM11" i="7"/>
  <c r="AM12" i="7"/>
  <c r="AM13" i="7"/>
  <c r="AM14" i="7"/>
  <c r="AM15" i="7"/>
  <c r="AM16" i="7"/>
  <c r="AM17" i="7"/>
  <c r="AM18" i="7"/>
  <c r="AM19" i="7"/>
  <c r="AM20" i="7"/>
  <c r="AM25" i="7"/>
  <c r="AM26" i="7"/>
  <c r="AM27" i="7"/>
  <c r="AM28" i="7"/>
  <c r="AM29" i="7"/>
  <c r="AM30" i="7"/>
  <c r="AM31" i="7"/>
  <c r="AM32" i="7"/>
  <c r="AM2" i="7"/>
  <c r="AL3" i="7"/>
  <c r="AL4" i="7"/>
  <c r="AL5" i="7"/>
  <c r="AL10" i="7"/>
  <c r="AL11" i="7"/>
  <c r="AL12" i="7"/>
  <c r="AL13" i="7"/>
  <c r="AL14" i="7"/>
  <c r="AL15" i="7"/>
  <c r="AL16" i="7"/>
  <c r="AL17" i="7"/>
  <c r="AL18" i="7"/>
  <c r="AL19" i="7"/>
  <c r="AL20" i="7"/>
  <c r="AL25" i="7"/>
  <c r="AL26" i="7"/>
  <c r="AL27" i="7"/>
  <c r="AL28" i="7"/>
  <c r="AL29" i="7"/>
  <c r="AL30" i="7"/>
  <c r="AL31" i="7"/>
  <c r="AL32" i="7"/>
  <c r="AL2" i="7"/>
  <c r="CD26" i="7" l="1"/>
  <c r="CD30" i="7"/>
  <c r="AN14" i="7"/>
  <c r="BJ28" i="7"/>
  <c r="BJ16" i="7"/>
  <c r="BJ4" i="7"/>
  <c r="CD25" i="7"/>
  <c r="AN18" i="7"/>
  <c r="AN10" i="7"/>
  <c r="BJ20" i="7"/>
  <c r="BJ8" i="7"/>
  <c r="CD29" i="7"/>
  <c r="AN29" i="7"/>
  <c r="AN17" i="7"/>
  <c r="AN5" i="7"/>
  <c r="BJ19" i="7"/>
  <c r="BJ11" i="7"/>
  <c r="BJ3" i="7"/>
  <c r="AN28" i="7"/>
  <c r="AN16" i="7"/>
  <c r="AN12" i="7"/>
  <c r="AN4" i="7"/>
  <c r="BJ26" i="7"/>
  <c r="BJ18" i="7"/>
  <c r="BJ14" i="7"/>
  <c r="BJ10" i="7"/>
  <c r="BJ2" i="7"/>
  <c r="BJ25" i="7"/>
  <c r="BJ17" i="7"/>
  <c r="CD31" i="7"/>
  <c r="AN2" i="7"/>
  <c r="AN25" i="7"/>
  <c r="AN13" i="7"/>
  <c r="BJ27" i="7"/>
  <c r="BJ15" i="7"/>
  <c r="BJ7" i="7"/>
  <c r="AN32" i="7"/>
  <c r="AN20" i="7"/>
  <c r="BJ13" i="7"/>
  <c r="BJ6" i="7"/>
  <c r="CD27" i="7"/>
  <c r="AN31" i="7"/>
  <c r="AN27" i="7"/>
  <c r="AN19" i="7"/>
  <c r="AN15" i="7"/>
  <c r="AN11" i="7"/>
  <c r="AN3" i="7"/>
  <c r="AN30" i="7"/>
  <c r="AN26" i="7"/>
  <c r="BJ9" i="7"/>
  <c r="BJ5" i="7"/>
  <c r="BJ12" i="7"/>
  <c r="CD32" i="7"/>
  <c r="CD28" i="7"/>
  <c r="BL22" i="7"/>
  <c r="CC22" i="7" s="1"/>
  <c r="CD22" i="7" s="1"/>
  <c r="BL23" i="7"/>
  <c r="CC23" i="7" s="1"/>
  <c r="CD23" i="7" s="1"/>
  <c r="BL24" i="7"/>
  <c r="CC24" i="7" s="1"/>
  <c r="CD24" i="7" s="1"/>
  <c r="BL21" i="7"/>
  <c r="CC21" i="7" s="1"/>
  <c r="CD21" i="7" s="1"/>
  <c r="BL18" i="7" l="1"/>
  <c r="CC18" i="7" s="1"/>
  <c r="CD18" i="7" s="1"/>
  <c r="BL19" i="7"/>
  <c r="CC19" i="7" s="1"/>
  <c r="CD19" i="7" s="1"/>
  <c r="BL20" i="7"/>
  <c r="CC20" i="7" s="1"/>
  <c r="CD20" i="7" s="1"/>
  <c r="BL17" i="7"/>
  <c r="CC17" i="7" s="1"/>
  <c r="CD17" i="7" s="1"/>
  <c r="BL15" i="7" l="1"/>
  <c r="CC15" i="7" s="1"/>
  <c r="CD15" i="7" s="1"/>
  <c r="BL16" i="7"/>
  <c r="CC16" i="7" s="1"/>
  <c r="CD16" i="7" s="1"/>
  <c r="BL14" i="7"/>
  <c r="CC14" i="7" s="1"/>
  <c r="CD14" i="7" s="1"/>
  <c r="BN11" i="7" l="1"/>
  <c r="CB11" i="7" s="1"/>
  <c r="BN12" i="7"/>
  <c r="CB12" i="7" s="1"/>
  <c r="BN13" i="7"/>
  <c r="CB13" i="7" s="1"/>
  <c r="BN10" i="7"/>
  <c r="CB10" i="7" s="1"/>
  <c r="BL11" i="7"/>
  <c r="CC11" i="7" s="1"/>
  <c r="BL12" i="7"/>
  <c r="CC12" i="7" s="1"/>
  <c r="BL13" i="7"/>
  <c r="CC13" i="7" s="1"/>
  <c r="BL10" i="7"/>
  <c r="CC10" i="7" s="1"/>
  <c r="CD10" i="7" l="1"/>
  <c r="CD12" i="7"/>
  <c r="CD13" i="7"/>
  <c r="CD11" i="7"/>
  <c r="BN7" i="7"/>
  <c r="CB7" i="7" s="1"/>
  <c r="BN8" i="7"/>
  <c r="CB8" i="7" s="1"/>
  <c r="BN9" i="7"/>
  <c r="CB9" i="7" s="1"/>
  <c r="BN6" i="7"/>
  <c r="CB6" i="7" s="1"/>
  <c r="BL7" i="7"/>
  <c r="CC7" i="7" s="1"/>
  <c r="BL8" i="7"/>
  <c r="CC8" i="7" s="1"/>
  <c r="BL9" i="7"/>
  <c r="CC9" i="7" s="1"/>
  <c r="BL6" i="7"/>
  <c r="CC6" i="7" s="1"/>
  <c r="CD9" i="7" l="1"/>
  <c r="CD6" i="7"/>
  <c r="CD8" i="7"/>
  <c r="CD7" i="7"/>
  <c r="BN3" i="7"/>
  <c r="CB3" i="7" s="1"/>
  <c r="BN4" i="7"/>
  <c r="CB4" i="7" s="1"/>
  <c r="BN5" i="7"/>
  <c r="CB5" i="7" s="1"/>
  <c r="BN2" i="7"/>
  <c r="CB2" i="7" s="1"/>
  <c r="BL3" i="7"/>
  <c r="CC3" i="7" s="1"/>
  <c r="BL4" i="7"/>
  <c r="CC4" i="7" s="1"/>
  <c r="BL5" i="7"/>
  <c r="CC5" i="7" s="1"/>
  <c r="BL2" i="7"/>
  <c r="CC2" i="7" s="1"/>
  <c r="CD5" i="7" l="1"/>
  <c r="CD3" i="7"/>
  <c r="CD2" i="7"/>
  <c r="CD4" i="7"/>
  <c r="AR30" i="7"/>
  <c r="BH30" i="7" s="1"/>
  <c r="AR31" i="7"/>
  <c r="BH31" i="7" s="1"/>
  <c r="AR32" i="7"/>
  <c r="BH32" i="7" s="1"/>
  <c r="AR29" i="7"/>
  <c r="BH29" i="7" s="1"/>
  <c r="AP30" i="7"/>
  <c r="BI30" i="7" s="1"/>
  <c r="AP31" i="7"/>
  <c r="BI31" i="7" s="1"/>
  <c r="AP32" i="7"/>
  <c r="BI32" i="7" s="1"/>
  <c r="AP29" i="7"/>
  <c r="BI29" i="7" s="1"/>
  <c r="BJ29" i="7" l="1"/>
  <c r="BJ32" i="7"/>
  <c r="BJ31" i="7"/>
  <c r="BJ30" i="7"/>
  <c r="AR22" i="7"/>
  <c r="BH22" i="7" s="1"/>
  <c r="AR23" i="7"/>
  <c r="BH23" i="7" s="1"/>
  <c r="AR24" i="7"/>
  <c r="BH24" i="7" s="1"/>
  <c r="AR21" i="7"/>
  <c r="BH21" i="7" s="1"/>
  <c r="AP22" i="7"/>
  <c r="BI22" i="7" s="1"/>
  <c r="AP23" i="7"/>
  <c r="BI23" i="7" s="1"/>
  <c r="AP24" i="7"/>
  <c r="BI24" i="7" s="1"/>
  <c r="AP21" i="7"/>
  <c r="BI21" i="7" s="1"/>
  <c r="BJ24" i="7" l="1"/>
  <c r="BJ22" i="7"/>
  <c r="BJ21" i="7"/>
  <c r="BJ23" i="7"/>
  <c r="W22" i="7"/>
  <c r="AL22" i="7" s="1"/>
  <c r="W23" i="7"/>
  <c r="AL23" i="7" s="1"/>
  <c r="W24" i="7"/>
  <c r="AL24" i="7" s="1"/>
  <c r="W21" i="7"/>
  <c r="AL21" i="7" s="1"/>
  <c r="U22" i="7"/>
  <c r="AM22" i="7" s="1"/>
  <c r="U23" i="7"/>
  <c r="AM23" i="7" s="1"/>
  <c r="U24" i="7"/>
  <c r="AM24" i="7" s="1"/>
  <c r="U21" i="7"/>
  <c r="AM21" i="7" s="1"/>
  <c r="AN22" i="7" l="1"/>
  <c r="AN21" i="7"/>
  <c r="AN24" i="7"/>
  <c r="AN23" i="7"/>
  <c r="W7" i="7"/>
  <c r="AL7" i="7" s="1"/>
  <c r="W8" i="7"/>
  <c r="AL8" i="7" s="1"/>
  <c r="W9" i="7"/>
  <c r="AL9" i="7" s="1"/>
  <c r="W6" i="7"/>
  <c r="AL6" i="7" s="1"/>
  <c r="U7" i="7"/>
  <c r="AM7" i="7" s="1"/>
  <c r="U8" i="7"/>
  <c r="AM8" i="7" s="1"/>
  <c r="U9" i="7"/>
  <c r="AM9" i="7" s="1"/>
  <c r="U6" i="7"/>
  <c r="AM6" i="7" s="1"/>
  <c r="AN6" i="7" l="1"/>
  <c r="AN8" i="7"/>
  <c r="AN9" i="7"/>
  <c r="AN7" i="7"/>
</calcChain>
</file>

<file path=xl/sharedStrings.xml><?xml version="1.0" encoding="utf-8"?>
<sst xmlns="http://schemas.openxmlformats.org/spreadsheetml/2006/main" count="207" uniqueCount="128">
  <si>
    <t>S</t>
  </si>
  <si>
    <t>N</t>
  </si>
  <si>
    <t>H</t>
  </si>
  <si>
    <t>C1a1</t>
  </si>
  <si>
    <t>C1a2</t>
  </si>
  <si>
    <t>C1a3</t>
  </si>
  <si>
    <t>C1a4</t>
  </si>
  <si>
    <t>C1b1</t>
  </si>
  <si>
    <t>C1b2</t>
  </si>
  <si>
    <t>C1b3</t>
  </si>
  <si>
    <t>C1b4</t>
  </si>
  <si>
    <t>C1c1</t>
  </si>
  <si>
    <t>C1c2</t>
  </si>
  <si>
    <t>C1c3</t>
  </si>
  <si>
    <t>C1c4</t>
  </si>
  <si>
    <t>C2a1</t>
  </si>
  <si>
    <t>C2a2</t>
  </si>
  <si>
    <t>C2a3</t>
  </si>
  <si>
    <t>C2c1</t>
  </si>
  <si>
    <t>C2c2</t>
  </si>
  <si>
    <t>C2c3</t>
  </si>
  <si>
    <t>C2c4</t>
  </si>
  <si>
    <t>C3a1</t>
  </si>
  <si>
    <t>C3a2</t>
  </si>
  <si>
    <t>C3a3</t>
  </si>
  <si>
    <t>C3a4</t>
  </si>
  <si>
    <t>C3b1</t>
  </si>
  <si>
    <t>C3b2</t>
  </si>
  <si>
    <t>C3b3</t>
  </si>
  <si>
    <t>C3b4</t>
  </si>
  <si>
    <t>C3c1</t>
  </si>
  <si>
    <t>C3c2</t>
  </si>
  <si>
    <t>C3c3</t>
  </si>
  <si>
    <t>C3c4</t>
  </si>
  <si>
    <t>REP</t>
  </si>
  <si>
    <t>COL</t>
  </si>
  <si>
    <t>A</t>
  </si>
  <si>
    <t>B</t>
  </si>
  <si>
    <t>C</t>
  </si>
  <si>
    <t>codigo</t>
  </si>
  <si>
    <t>area</t>
  </si>
  <si>
    <t>C1a</t>
  </si>
  <si>
    <t>C1b</t>
  </si>
  <si>
    <t>C1c</t>
  </si>
  <si>
    <t>C2a</t>
  </si>
  <si>
    <t>C2c</t>
  </si>
  <si>
    <t>C3a</t>
  </si>
  <si>
    <t>C3c</t>
  </si>
  <si>
    <t>C3b</t>
  </si>
  <si>
    <t>P</t>
  </si>
  <si>
    <t>PRED</t>
  </si>
  <si>
    <t>INF</t>
  </si>
  <si>
    <t xml:space="preserve">VINTE </t>
  </si>
  <si>
    <t xml:space="preserve">QUARENTA </t>
  </si>
  <si>
    <t xml:space="preserve">SESSENTA </t>
  </si>
  <si>
    <t>UR</t>
  </si>
  <si>
    <t>T</t>
  </si>
  <si>
    <t xml:space="preserve"> </t>
  </si>
  <si>
    <t>DEV1</t>
  </si>
  <si>
    <t>C1LP</t>
  </si>
  <si>
    <t xml:space="preserve">C1LC  </t>
  </si>
  <si>
    <t>F1LP</t>
  </si>
  <si>
    <t>F1LC</t>
  </si>
  <si>
    <t xml:space="preserve">Fsa1 </t>
  </si>
  <si>
    <t xml:space="preserve">FCa1 </t>
  </si>
  <si>
    <t>S1</t>
  </si>
  <si>
    <t>P1</t>
  </si>
  <si>
    <t xml:space="preserve">MU1 </t>
  </si>
  <si>
    <t>So1</t>
  </si>
  <si>
    <t>LT1</t>
  </si>
  <si>
    <t xml:space="preserve">Cit1 </t>
  </si>
  <si>
    <t>LP1</t>
  </si>
  <si>
    <t xml:space="preserve"> AG1</t>
  </si>
  <si>
    <t>AU1</t>
  </si>
  <si>
    <t>Rio1</t>
  </si>
  <si>
    <t>ROC1</t>
  </si>
  <si>
    <t xml:space="preserve"> NA1</t>
  </si>
  <si>
    <t>AZ1</t>
  </si>
  <si>
    <t>DEV2</t>
  </si>
  <si>
    <t xml:space="preserve">Fsa2 </t>
  </si>
  <si>
    <t xml:space="preserve">FCa2 </t>
  </si>
  <si>
    <t>S2</t>
  </si>
  <si>
    <t xml:space="preserve">P2 </t>
  </si>
  <si>
    <t xml:space="preserve">MU2 </t>
  </si>
  <si>
    <t>NVeg2</t>
  </si>
  <si>
    <t>So2</t>
  </si>
  <si>
    <t>LT2</t>
  </si>
  <si>
    <t>LP2</t>
  </si>
  <si>
    <t>Cit2</t>
  </si>
  <si>
    <t>AG2</t>
  </si>
  <si>
    <t>CAl2</t>
  </si>
  <si>
    <t>AU2</t>
  </si>
  <si>
    <t>Rio2</t>
  </si>
  <si>
    <t>ROC2</t>
  </si>
  <si>
    <t>NA2</t>
  </si>
  <si>
    <t>AZ2</t>
  </si>
  <si>
    <t>DEV3</t>
  </si>
  <si>
    <t>C3LP</t>
  </si>
  <si>
    <t>C3LC</t>
  </si>
  <si>
    <t>F3LP</t>
  </si>
  <si>
    <t>F3LC</t>
  </si>
  <si>
    <t>Fsa3</t>
  </si>
  <si>
    <t>S3</t>
  </si>
  <si>
    <t>FCa3</t>
  </si>
  <si>
    <t>CAl3</t>
  </si>
  <si>
    <t>P3</t>
  </si>
  <si>
    <t>MU3</t>
  </si>
  <si>
    <t>NVeg3</t>
  </si>
  <si>
    <t>So3</t>
  </si>
  <si>
    <t>LT3</t>
  </si>
  <si>
    <t>LP3</t>
  </si>
  <si>
    <t>Cit3</t>
  </si>
  <si>
    <t>Rio3</t>
  </si>
  <si>
    <t>AU3</t>
  </si>
  <si>
    <t>NA3</t>
  </si>
  <si>
    <t>AZ3</t>
  </si>
  <si>
    <t>SH1</t>
  </si>
  <si>
    <t>SH2</t>
  </si>
  <si>
    <t>SH3</t>
  </si>
  <si>
    <t>C2LP</t>
  </si>
  <si>
    <t xml:space="preserve">C2LC  </t>
  </si>
  <si>
    <t>F2LP</t>
  </si>
  <si>
    <t>F2LC</t>
  </si>
  <si>
    <t>NVeg1</t>
  </si>
  <si>
    <t>TOTAL 1</t>
  </si>
  <si>
    <t>TOTAL 2</t>
  </si>
  <si>
    <t>TOTAL 3</t>
  </si>
  <si>
    <t xml:space="preserve">TRAT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</si>
</sst>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ColWidth="8.85546875" defaultRowHeight="15" x14ac:dyDescent="0.25"/>
  <cols>
    <col min="1" max="1" width="8.85546875" style="5"/>
    <col min="2" max="2" width="14.7109375" style="5" customWidth="1"/>
    <col min="3" max="3" width="8.85546875" style="5"/>
    <col min="4" max="4" width="11.28515625" style="5" customWidth="1"/>
    <col min="5" max="5" width="8" style="5" customWidth="1"/>
    <col min="6" max="7" width="7.28515625" style="5" customWidth="1"/>
    <col min="8" max="8" width="8.7109375" style="5" customWidth="1"/>
    <col min="9" max="9" width="10.28515625" style="5" customWidth="1"/>
    <col min="10" max="11" width="8.85546875" style="5"/>
    <col min="12" max="12" width="7.28515625" style="5" customWidth="1"/>
    <col min="13" max="13" width="6.42578125" style="5" customWidth="1"/>
    <col min="14" max="14" width="22.28515625" style="5" customWidth="1"/>
    <col min="15" max="15" width="32.7109375" style="5" customWidth="1"/>
    <col min="16" max="16" width="29.7109375" style="5" customWidth="1"/>
    <col min="17" max="19" width="22.28515625" style="5" customWidth="1"/>
    <col min="20" max="20" width="13.5703125" style="1" customWidth="1"/>
    <col min="21" max="21" width="14.85546875" style="1" customWidth="1"/>
    <col min="22" max="23" width="8.85546875" style="2"/>
    <col min="24" max="28" width="8.85546875" style="5"/>
    <col min="29" max="29" width="10" style="5" customWidth="1"/>
    <col min="30" max="33" width="8.85546875" style="5"/>
    <col min="34" max="34" width="18.28515625" style="5" customWidth="1"/>
    <col min="35" max="37" width="12" style="5" customWidth="1"/>
    <col min="38" max="40" width="25.85546875" style="5" customWidth="1"/>
    <col min="41" max="42" width="8.85546875" style="1"/>
    <col min="43" max="44" width="8.85546875" style="2"/>
    <col min="45" max="54" width="8.85546875" style="5"/>
    <col min="55" max="55" width="17.85546875" style="5" customWidth="1"/>
    <col min="56" max="56" width="12.140625" style="5" customWidth="1"/>
    <col min="57" max="58" width="10.7109375" style="5" customWidth="1"/>
    <col min="59" max="59" width="12.28515625" style="5" customWidth="1"/>
    <col min="60" max="60" width="17.42578125" style="5" customWidth="1"/>
    <col min="61" max="62" width="21" style="5" customWidth="1"/>
    <col min="63" max="64" width="8.85546875" style="1"/>
    <col min="65" max="66" width="8.85546875" style="2"/>
    <col min="67" max="68" width="8.85546875" style="5"/>
    <col min="69" max="70" width="10.85546875" style="5" customWidth="1"/>
    <col min="71" max="71" width="11.140625" style="5" customWidth="1"/>
    <col min="72" max="72" width="10.7109375" style="5" customWidth="1"/>
    <col min="73" max="73" width="11.7109375" style="5" customWidth="1"/>
    <col min="74" max="74" width="11.85546875" style="5" customWidth="1"/>
    <col min="75" max="77" width="8.85546875" style="5"/>
    <col min="78" max="78" width="12.28515625" style="5" customWidth="1"/>
    <col min="79" max="79" width="11.140625" style="5" customWidth="1"/>
    <col min="80" max="80" width="16.5703125" style="5" customWidth="1"/>
    <col min="81" max="81" width="18.7109375" style="5" customWidth="1"/>
    <col min="82" max="16384" width="8.85546875" style="5"/>
  </cols>
  <sheetData>
    <row r="1" spans="1:82" s="1" customFormat="1" x14ac:dyDescent="0.25">
      <c r="A1" s="1" t="s">
        <v>39</v>
      </c>
      <c r="B1" s="1" t="s">
        <v>127</v>
      </c>
      <c r="C1" s="1" t="s">
        <v>40</v>
      </c>
      <c r="D1" s="1" t="s">
        <v>34</v>
      </c>
      <c r="E1" s="1" t="s">
        <v>35</v>
      </c>
      <c r="F1" s="1" t="s">
        <v>0</v>
      </c>
      <c r="G1" s="1" t="s">
        <v>1</v>
      </c>
      <c r="H1" s="1" t="s">
        <v>2</v>
      </c>
      <c r="I1" s="1" t="s">
        <v>49</v>
      </c>
      <c r="J1" s="1" t="s">
        <v>50</v>
      </c>
      <c r="K1" s="1" t="s">
        <v>51</v>
      </c>
      <c r="L1" s="1" t="s">
        <v>55</v>
      </c>
      <c r="M1" s="1" t="s">
        <v>56</v>
      </c>
      <c r="N1" s="1" t="s">
        <v>58</v>
      </c>
      <c r="O1" s="1" t="s">
        <v>78</v>
      </c>
      <c r="P1" s="1" t="s">
        <v>96</v>
      </c>
      <c r="Q1" s="1" t="s">
        <v>116</v>
      </c>
      <c r="R1" s="1" t="s">
        <v>117</v>
      </c>
      <c r="S1" s="1" t="s">
        <v>118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123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124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7" t="s">
        <v>90</v>
      </c>
      <c r="BE1" s="7" t="s">
        <v>91</v>
      </c>
      <c r="BF1" s="7" t="s">
        <v>92</v>
      </c>
      <c r="BG1" s="7" t="s">
        <v>93</v>
      </c>
      <c r="BH1" s="7" t="s">
        <v>94</v>
      </c>
      <c r="BI1" s="7" t="s">
        <v>95</v>
      </c>
      <c r="BJ1" s="7" t="s">
        <v>125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7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7" t="s">
        <v>112</v>
      </c>
      <c r="CA1" s="7" t="s">
        <v>113</v>
      </c>
      <c r="CB1" s="1" t="s">
        <v>114</v>
      </c>
      <c r="CC1" s="1" t="s">
        <v>115</v>
      </c>
      <c r="CD1" s="1" t="s">
        <v>126</v>
      </c>
    </row>
    <row r="2" spans="1:82" x14ac:dyDescent="0.25">
      <c r="A2" s="5" t="s">
        <v>3</v>
      </c>
      <c r="B2" s="5" t="s">
        <v>52</v>
      </c>
      <c r="C2" s="5" t="s">
        <v>41</v>
      </c>
      <c r="D2" s="5">
        <v>1</v>
      </c>
      <c r="E2" s="5" t="s">
        <v>36</v>
      </c>
      <c r="F2" s="5">
        <v>9</v>
      </c>
      <c r="G2" s="5">
        <v>15</v>
      </c>
      <c r="H2" s="5">
        <v>1.9870000000000001</v>
      </c>
      <c r="I2" s="5">
        <v>0.25</v>
      </c>
      <c r="J2" s="5">
        <v>23.404255319148938</v>
      </c>
      <c r="K2" s="5">
        <v>76.59574468085107</v>
      </c>
      <c r="L2" s="5">
        <v>90.3</v>
      </c>
      <c r="M2" s="5">
        <v>23.3</v>
      </c>
      <c r="N2" s="5">
        <v>0.76417935353829702</v>
      </c>
      <c r="O2" s="5">
        <v>0.75274158235530397</v>
      </c>
      <c r="P2" s="5">
        <v>0.70394569281291397</v>
      </c>
      <c r="Q2" s="5">
        <v>1.76E+16</v>
      </c>
      <c r="R2" s="5">
        <v>1.73325E+16</v>
      </c>
      <c r="S2" s="6">
        <v>1687990000000000</v>
      </c>
      <c r="T2" s="1">
        <v>0.21641791044776101</v>
      </c>
      <c r="U2" s="1">
        <v>21.641791044776102</v>
      </c>
      <c r="V2" s="2">
        <v>0.14605543710021299</v>
      </c>
      <c r="W2" s="2">
        <v>14.605543710021299</v>
      </c>
      <c r="X2" s="5">
        <v>0</v>
      </c>
      <c r="Y2" s="3">
        <v>1.4925373134328301</v>
      </c>
      <c r="Z2" s="3">
        <v>0.15991471215351799</v>
      </c>
      <c r="AA2" s="3">
        <v>37.5</v>
      </c>
      <c r="AB2" s="3">
        <v>20.7622601279317</v>
      </c>
      <c r="AC2" s="5">
        <v>0</v>
      </c>
      <c r="AD2" s="5">
        <v>0</v>
      </c>
      <c r="AE2" s="3">
        <v>2.1588486140724901</v>
      </c>
      <c r="AF2" s="5">
        <v>0</v>
      </c>
      <c r="AG2" s="5">
        <v>0</v>
      </c>
      <c r="AH2" s="3">
        <v>0.21321961620469002</v>
      </c>
      <c r="AI2" s="3">
        <v>0</v>
      </c>
      <c r="AJ2" s="3">
        <v>0</v>
      </c>
      <c r="AK2" s="3">
        <v>0</v>
      </c>
      <c r="AL2" s="3">
        <f t="shared" ref="AL2:AL32" si="0">SUM(AK2,AJ2,AH2,Y2,X2,W2)</f>
        <v>16.311300639658821</v>
      </c>
      <c r="AM2" s="3">
        <f t="shared" ref="AM2:AM32" si="1">SUM(AI2,AG2,AF2,AE2,AD2,AC2,AB2,AA2,Z2,U2)</f>
        <v>82.222814498933815</v>
      </c>
      <c r="AN2" s="3">
        <f>SUM(AL2:AM2)</f>
        <v>98.534115138592639</v>
      </c>
      <c r="AO2" s="1">
        <v>9.3080505655355902E-2</v>
      </c>
      <c r="AP2" s="1">
        <v>9.3080505655355896</v>
      </c>
      <c r="AQ2" s="2">
        <v>0.14291417165668599</v>
      </c>
      <c r="AR2" s="2">
        <v>14.2914171656686</v>
      </c>
      <c r="AS2" s="5">
        <v>0</v>
      </c>
      <c r="AT2" s="5">
        <v>2.0425815036593398</v>
      </c>
      <c r="AU2" s="5">
        <v>0.13306719893546201</v>
      </c>
      <c r="AV2" s="5">
        <v>41.696606786427097</v>
      </c>
      <c r="AW2" s="5">
        <v>20.5322687957418</v>
      </c>
      <c r="AX2" s="5">
        <v>0.11976047904191599</v>
      </c>
      <c r="AY2" s="5">
        <v>5.0964737192282099</v>
      </c>
      <c r="AZ2" s="5">
        <v>6.4737192282102392</v>
      </c>
      <c r="BA2" s="5">
        <v>3.9920159680638702E-2</v>
      </c>
      <c r="BB2" s="5">
        <v>0</v>
      </c>
      <c r="BC2" s="5">
        <v>0.26613439787092402</v>
      </c>
      <c r="BD2" s="5">
        <v>0</v>
      </c>
      <c r="BE2" s="5">
        <v>0</v>
      </c>
      <c r="BF2" s="5">
        <v>0</v>
      </c>
      <c r="BG2" s="5">
        <v>0</v>
      </c>
      <c r="BH2" s="5">
        <f t="shared" ref="BH2:BH32" si="2">SUM(BG2,BF2,BD2,BC2,AT2,AS2,AR2)</f>
        <v>16.600133067198865</v>
      </c>
      <c r="BI2" s="5">
        <f t="shared" ref="BI2:BI32" si="3">SUM(BE2,BB2,BA2,AZ2,AY2,AX2,AW2,AV2,AU2,AP2)</f>
        <v>83.399866932800961</v>
      </c>
      <c r="BJ2" s="5">
        <f>SUM(BH2,BI2)</f>
        <v>99.999999999999829</v>
      </c>
      <c r="BK2" s="1">
        <v>7.4086113655840793E-2</v>
      </c>
      <c r="BL2" s="1">
        <f t="shared" ref="BL2:BL5" si="4">BK2*100</f>
        <v>7.4086113655840791</v>
      </c>
      <c r="BM2" s="2">
        <v>0.12559472797659499</v>
      </c>
      <c r="BN2" s="2">
        <f>BM2*100</f>
        <v>12.559472797659499</v>
      </c>
      <c r="BO2" s="5">
        <v>0</v>
      </c>
      <c r="BP2" s="5">
        <v>7.6834421820975801E-2</v>
      </c>
      <c r="BQ2" s="5">
        <v>3.02313898164839</v>
      </c>
      <c r="BR2" s="5">
        <v>0</v>
      </c>
      <c r="BS2" s="5">
        <v>43.656727444664398</v>
      </c>
      <c r="BT2" s="5">
        <v>19.991725523803801</v>
      </c>
      <c r="BU2" s="5">
        <v>0.13593782322172601</v>
      </c>
      <c r="BV2" s="5">
        <v>6.4334052424717001</v>
      </c>
      <c r="BW2" s="5">
        <v>6.5782085759035391</v>
      </c>
      <c r="BX2" s="5">
        <v>1.7731020420225098E-2</v>
      </c>
      <c r="BY2" s="5">
        <v>0</v>
      </c>
      <c r="BZ2" s="5">
        <v>0.11820680280150099</v>
      </c>
      <c r="CA2" s="5">
        <v>0</v>
      </c>
      <c r="CB2" s="5">
        <f t="shared" ref="CB2:CB32" si="5">SUM(BZ2,BR2,BQ2,BO2,BN2)</f>
        <v>15.70081858210939</v>
      </c>
      <c r="CC2" s="5">
        <f t="shared" ref="CC2:CC32" si="6">SUM(CA2,BY2,BX2,BW2,BV2,BU2,BT2,BS2,BP2,BL2)</f>
        <v>84.299181417890438</v>
      </c>
      <c r="CD2" s="5">
        <f>SUM(CB2,CC2)</f>
        <v>99.999999999999829</v>
      </c>
    </row>
    <row r="3" spans="1:82" x14ac:dyDescent="0.25">
      <c r="A3" s="5" t="s">
        <v>4</v>
      </c>
      <c r="B3" s="5" t="s">
        <v>52</v>
      </c>
      <c r="C3" s="5" t="s">
        <v>41</v>
      </c>
      <c r="D3" s="5">
        <v>2</v>
      </c>
      <c r="E3" s="5" t="s">
        <v>36</v>
      </c>
      <c r="F3" s="5">
        <v>14</v>
      </c>
      <c r="G3" s="5">
        <v>19</v>
      </c>
      <c r="H3" s="5">
        <v>2.552</v>
      </c>
      <c r="I3" s="5">
        <v>0.25</v>
      </c>
      <c r="J3" s="5">
        <v>23.404255319148938</v>
      </c>
      <c r="K3" s="5">
        <v>76.59574468085107</v>
      </c>
      <c r="L3" s="5">
        <v>90.3</v>
      </c>
      <c r="M3" s="5">
        <v>23.3</v>
      </c>
      <c r="N3" s="5">
        <v>0.76417935353829702</v>
      </c>
      <c r="O3" s="5">
        <v>0.75274158235530397</v>
      </c>
      <c r="P3" s="5">
        <v>0.70394569281291397</v>
      </c>
      <c r="Q3" s="5">
        <v>1.76E+16</v>
      </c>
      <c r="R3" s="5">
        <v>1.73325E+16</v>
      </c>
      <c r="S3" s="6">
        <v>1687990000000000</v>
      </c>
      <c r="T3" s="1">
        <v>0.21641791044776101</v>
      </c>
      <c r="U3" s="1">
        <v>21.641791044776102</v>
      </c>
      <c r="V3" s="2">
        <v>0.14605543710021299</v>
      </c>
      <c r="W3" s="2">
        <v>14.605543710021299</v>
      </c>
      <c r="X3" s="5">
        <v>0</v>
      </c>
      <c r="Y3" s="3">
        <v>1.4925373134328301</v>
      </c>
      <c r="Z3" s="3">
        <v>0.15991471215351799</v>
      </c>
      <c r="AA3" s="3">
        <v>37.5</v>
      </c>
      <c r="AB3" s="3">
        <v>20.7622601279317</v>
      </c>
      <c r="AC3" s="5">
        <v>0</v>
      </c>
      <c r="AD3" s="5">
        <v>0</v>
      </c>
      <c r="AE3" s="3">
        <v>2.1588486140724901</v>
      </c>
      <c r="AF3" s="5">
        <v>0</v>
      </c>
      <c r="AG3" s="5">
        <v>0</v>
      </c>
      <c r="AH3" s="3">
        <v>0.21321961620469002</v>
      </c>
      <c r="AI3" s="3">
        <v>0</v>
      </c>
      <c r="AJ3" s="3">
        <v>0</v>
      </c>
      <c r="AK3" s="3">
        <v>0</v>
      </c>
      <c r="AL3" s="3">
        <f t="shared" si="0"/>
        <v>16.311300639658821</v>
      </c>
      <c r="AM3" s="3">
        <f t="shared" si="1"/>
        <v>82.222814498933815</v>
      </c>
      <c r="AN3" s="3">
        <f t="shared" ref="AN3:AN32" si="7">SUM(AL3:AM3)</f>
        <v>98.534115138592639</v>
      </c>
      <c r="AO3" s="1">
        <v>9.3080505999999993E-2</v>
      </c>
      <c r="AP3" s="1">
        <v>9.3080505655355896</v>
      </c>
      <c r="AQ3" s="2">
        <v>0.14291417165668599</v>
      </c>
      <c r="AR3" s="2">
        <v>14.2914171656686</v>
      </c>
      <c r="AS3" s="5">
        <v>0</v>
      </c>
      <c r="AT3" s="5">
        <v>2.0425815036593398</v>
      </c>
      <c r="AU3" s="5">
        <v>0.13306719893546201</v>
      </c>
      <c r="AV3" s="5">
        <v>41.696606786427097</v>
      </c>
      <c r="AW3" s="5">
        <v>20.5322687957418</v>
      </c>
      <c r="AX3" s="5">
        <v>0.11976047904191599</v>
      </c>
      <c r="AY3" s="5">
        <v>5.0964737192282099</v>
      </c>
      <c r="AZ3" s="5">
        <v>6.4737192282102392</v>
      </c>
      <c r="BA3" s="5">
        <v>3.9920159680638702E-2</v>
      </c>
      <c r="BB3" s="5">
        <v>0</v>
      </c>
      <c r="BC3" s="5">
        <v>0.26613439787092402</v>
      </c>
      <c r="BD3" s="5">
        <v>0</v>
      </c>
      <c r="BE3" s="5">
        <v>0</v>
      </c>
      <c r="BF3" s="5">
        <v>0</v>
      </c>
      <c r="BG3" s="5">
        <v>0</v>
      </c>
      <c r="BH3" s="5">
        <f t="shared" si="2"/>
        <v>16.600133067198865</v>
      </c>
      <c r="BI3" s="5">
        <f t="shared" si="3"/>
        <v>83.399866932800961</v>
      </c>
      <c r="BJ3" s="5">
        <f t="shared" ref="BJ3:BJ32" si="8">SUM(BH3,BI3)</f>
        <v>99.999999999999829</v>
      </c>
      <c r="BK3" s="1">
        <v>7.4086113999999995E-2</v>
      </c>
      <c r="BL3" s="1">
        <f t="shared" si="4"/>
        <v>7.4086113999999998</v>
      </c>
      <c r="BM3" s="2">
        <v>0.12559472797659499</v>
      </c>
      <c r="BN3" s="2">
        <f t="shared" ref="BN3:BN5" si="9">BM3*100</f>
        <v>12.559472797659499</v>
      </c>
      <c r="BO3" s="5">
        <v>0</v>
      </c>
      <c r="BP3" s="5">
        <v>7.6834421820975801E-2</v>
      </c>
      <c r="BQ3" s="5">
        <v>3.02313898164839</v>
      </c>
      <c r="BR3" s="5">
        <v>0</v>
      </c>
      <c r="BS3" s="5">
        <v>43.656727444664398</v>
      </c>
      <c r="BT3" s="5">
        <v>19.991725523803801</v>
      </c>
      <c r="BU3" s="5">
        <v>0.13593782322172601</v>
      </c>
      <c r="BV3" s="5">
        <v>6.4334052424717001</v>
      </c>
      <c r="BW3" s="5">
        <v>6.5782085759035391</v>
      </c>
      <c r="BX3" s="5">
        <v>1.7731020420225098E-2</v>
      </c>
      <c r="BY3" s="5">
        <v>0</v>
      </c>
      <c r="BZ3" s="5">
        <v>0.11820680280150099</v>
      </c>
      <c r="CA3" s="5">
        <v>0</v>
      </c>
      <c r="CB3" s="5">
        <f t="shared" si="5"/>
        <v>15.70081858210939</v>
      </c>
      <c r="CC3" s="5">
        <f t="shared" si="6"/>
        <v>84.299181452306357</v>
      </c>
      <c r="CD3" s="5">
        <f t="shared" ref="CD3:CD32" si="10">SUM(CB3,CC3)</f>
        <v>100.00000003441575</v>
      </c>
    </row>
    <row r="4" spans="1:82" x14ac:dyDescent="0.25">
      <c r="A4" s="5" t="s">
        <v>5</v>
      </c>
      <c r="B4" s="5" t="s">
        <v>52</v>
      </c>
      <c r="C4" s="5" t="s">
        <v>41</v>
      </c>
      <c r="D4" s="5">
        <v>3</v>
      </c>
      <c r="E4" s="5" t="s">
        <v>36</v>
      </c>
      <c r="F4" s="5">
        <v>10</v>
      </c>
      <c r="G4" s="5">
        <v>12</v>
      </c>
      <c r="H4" s="5">
        <v>2.254</v>
      </c>
      <c r="I4" s="5">
        <v>0.25</v>
      </c>
      <c r="J4" s="5">
        <v>23.404255319148938</v>
      </c>
      <c r="K4" s="5">
        <v>76.59574468085107</v>
      </c>
      <c r="L4" s="5">
        <v>90.3</v>
      </c>
      <c r="M4" s="5">
        <v>23.3</v>
      </c>
      <c r="N4" s="5">
        <v>0.76417935353829702</v>
      </c>
      <c r="O4" s="5">
        <v>0.75274158235530397</v>
      </c>
      <c r="P4" s="5">
        <v>0.70394569281291397</v>
      </c>
      <c r="Q4" s="5">
        <v>1.76E+16</v>
      </c>
      <c r="R4" s="5">
        <v>1.73325E+16</v>
      </c>
      <c r="S4" s="6">
        <v>1687990000000000</v>
      </c>
      <c r="T4" s="1">
        <v>0.21641791044776101</v>
      </c>
      <c r="U4" s="1">
        <v>21.641791044776102</v>
      </c>
      <c r="V4" s="2">
        <v>0.14605543710021299</v>
      </c>
      <c r="W4" s="2">
        <v>14.605543710021299</v>
      </c>
      <c r="X4" s="5">
        <v>0</v>
      </c>
      <c r="Y4" s="3">
        <v>1.4925373134328301</v>
      </c>
      <c r="Z4" s="3">
        <v>0.15991471215351799</v>
      </c>
      <c r="AA4" s="3">
        <v>37.5</v>
      </c>
      <c r="AB4" s="3">
        <v>20.7622601279317</v>
      </c>
      <c r="AC4" s="5">
        <v>0</v>
      </c>
      <c r="AD4" s="5">
        <v>0</v>
      </c>
      <c r="AE4" s="3">
        <v>2.1588486140724901</v>
      </c>
      <c r="AF4" s="5">
        <v>0</v>
      </c>
      <c r="AG4" s="5">
        <v>0</v>
      </c>
      <c r="AH4" s="3">
        <v>0.21321961620469002</v>
      </c>
      <c r="AI4" s="3">
        <v>0</v>
      </c>
      <c r="AJ4" s="3">
        <v>0</v>
      </c>
      <c r="AK4" s="3">
        <v>0</v>
      </c>
      <c r="AL4" s="3">
        <f t="shared" si="0"/>
        <v>16.311300639658821</v>
      </c>
      <c r="AM4" s="3">
        <f t="shared" si="1"/>
        <v>82.222814498933815</v>
      </c>
      <c r="AN4" s="3">
        <f t="shared" si="7"/>
        <v>98.534115138592639</v>
      </c>
      <c r="AO4" s="1">
        <v>9.3080505999999993E-2</v>
      </c>
      <c r="AP4" s="1">
        <v>9.3080505655355896</v>
      </c>
      <c r="AQ4" s="2">
        <v>0.14291417165668599</v>
      </c>
      <c r="AR4" s="2">
        <v>14.2914171656686</v>
      </c>
      <c r="AS4" s="5">
        <v>0</v>
      </c>
      <c r="AT4" s="5">
        <v>2.0425815036593398</v>
      </c>
      <c r="AU4" s="5">
        <v>0.13306719893546201</v>
      </c>
      <c r="AV4" s="5">
        <v>41.696606786427097</v>
      </c>
      <c r="AW4" s="5">
        <v>20.5322687957418</v>
      </c>
      <c r="AX4" s="5">
        <v>0.11976047904191599</v>
      </c>
      <c r="AY4" s="5">
        <v>5.0964737192282099</v>
      </c>
      <c r="AZ4" s="5">
        <v>6.4737192282102392</v>
      </c>
      <c r="BA4" s="5">
        <v>3.9920159680638702E-2</v>
      </c>
      <c r="BB4" s="5">
        <v>0</v>
      </c>
      <c r="BC4" s="5">
        <v>0.26613439787092402</v>
      </c>
      <c r="BD4" s="5">
        <v>0</v>
      </c>
      <c r="BE4" s="5">
        <v>0</v>
      </c>
      <c r="BF4" s="5">
        <v>0</v>
      </c>
      <c r="BG4" s="5">
        <v>0</v>
      </c>
      <c r="BH4" s="5">
        <f t="shared" si="2"/>
        <v>16.600133067198865</v>
      </c>
      <c r="BI4" s="5">
        <f t="shared" si="3"/>
        <v>83.399866932800961</v>
      </c>
      <c r="BJ4" s="5">
        <f t="shared" si="8"/>
        <v>99.999999999999829</v>
      </c>
      <c r="BK4" s="1">
        <v>7.4086113999999995E-2</v>
      </c>
      <c r="BL4" s="1">
        <f t="shared" si="4"/>
        <v>7.4086113999999998</v>
      </c>
      <c r="BM4" s="2">
        <v>0.12559472797659499</v>
      </c>
      <c r="BN4" s="2">
        <f t="shared" si="9"/>
        <v>12.559472797659499</v>
      </c>
      <c r="BO4" s="5">
        <v>0</v>
      </c>
      <c r="BP4" s="5">
        <v>7.6834421820975801E-2</v>
      </c>
      <c r="BQ4" s="5">
        <v>3.02313898164839</v>
      </c>
      <c r="BR4" s="5">
        <v>0</v>
      </c>
      <c r="BS4" s="5">
        <v>43.656727444664398</v>
      </c>
      <c r="BT4" s="5">
        <v>19.991725523803801</v>
      </c>
      <c r="BU4" s="5">
        <v>0.13593782322172601</v>
      </c>
      <c r="BV4" s="5">
        <v>6.4334052424717001</v>
      </c>
      <c r="BW4" s="5">
        <v>6.5782085759035391</v>
      </c>
      <c r="BX4" s="5">
        <v>1.7731020420225098E-2</v>
      </c>
      <c r="BY4" s="5">
        <v>0</v>
      </c>
      <c r="BZ4" s="5">
        <v>0.11820680280150099</v>
      </c>
      <c r="CA4" s="5">
        <v>0</v>
      </c>
      <c r="CB4" s="5">
        <f t="shared" si="5"/>
        <v>15.70081858210939</v>
      </c>
      <c r="CC4" s="5">
        <f t="shared" si="6"/>
        <v>84.299181452306357</v>
      </c>
      <c r="CD4" s="5">
        <f t="shared" si="10"/>
        <v>100.00000003441575</v>
      </c>
    </row>
    <row r="5" spans="1:82" x14ac:dyDescent="0.25">
      <c r="A5" s="5" t="s">
        <v>6</v>
      </c>
      <c r="B5" s="5" t="s">
        <v>52</v>
      </c>
      <c r="C5" s="5" t="s">
        <v>41</v>
      </c>
      <c r="D5" s="5">
        <v>4</v>
      </c>
      <c r="E5" s="5" t="s">
        <v>36</v>
      </c>
      <c r="F5" s="5">
        <v>18</v>
      </c>
      <c r="G5" s="5">
        <v>28</v>
      </c>
      <c r="H5" s="5">
        <v>2.6819999999999999</v>
      </c>
      <c r="I5" s="5">
        <v>0.25</v>
      </c>
      <c r="J5" s="5">
        <v>23.404255319148938</v>
      </c>
      <c r="K5" s="5">
        <v>76.59574468085107</v>
      </c>
      <c r="L5" s="5">
        <v>90.3</v>
      </c>
      <c r="M5" s="5">
        <v>23.3</v>
      </c>
      <c r="N5" s="5">
        <v>0.76417935353829702</v>
      </c>
      <c r="O5" s="5">
        <v>0.75274158235530397</v>
      </c>
      <c r="P5" s="5">
        <v>0.70394569281291397</v>
      </c>
      <c r="Q5" s="5">
        <v>1.76E+16</v>
      </c>
      <c r="R5" s="5">
        <v>1.73325E+16</v>
      </c>
      <c r="S5" s="6">
        <v>1687990000000000</v>
      </c>
      <c r="T5" s="1">
        <v>0.21641791044776101</v>
      </c>
      <c r="U5" s="1">
        <v>21.641791044776102</v>
      </c>
      <c r="V5" s="2">
        <v>0.14605543710021299</v>
      </c>
      <c r="W5" s="2">
        <v>14.605543710021299</v>
      </c>
      <c r="X5" s="5">
        <v>0</v>
      </c>
      <c r="Y5" s="3">
        <v>1.4925373134328301</v>
      </c>
      <c r="Z5" s="3">
        <v>0.15991471215351799</v>
      </c>
      <c r="AA5" s="3">
        <v>37.5</v>
      </c>
      <c r="AB5" s="3">
        <v>20.7622601279317</v>
      </c>
      <c r="AC5" s="5">
        <v>0</v>
      </c>
      <c r="AD5" s="5">
        <v>0</v>
      </c>
      <c r="AE5" s="3">
        <v>2.1588486140724901</v>
      </c>
      <c r="AF5" s="5">
        <v>0</v>
      </c>
      <c r="AG5" s="5">
        <v>0</v>
      </c>
      <c r="AH5" s="3">
        <v>0.21321961620469002</v>
      </c>
      <c r="AI5" s="3">
        <v>0</v>
      </c>
      <c r="AJ5" s="3">
        <v>0</v>
      </c>
      <c r="AK5" s="3">
        <v>0</v>
      </c>
      <c r="AL5" s="3">
        <f t="shared" si="0"/>
        <v>16.311300639658821</v>
      </c>
      <c r="AM5" s="3">
        <f t="shared" si="1"/>
        <v>82.222814498933815</v>
      </c>
      <c r="AN5" s="3">
        <f t="shared" si="7"/>
        <v>98.534115138592639</v>
      </c>
      <c r="AO5" s="1">
        <v>9.3080505999999993E-2</v>
      </c>
      <c r="AP5" s="1">
        <v>9.3080505655355896</v>
      </c>
      <c r="AQ5" s="2">
        <v>0.14291417165668599</v>
      </c>
      <c r="AR5" s="2">
        <v>14.2914171656686</v>
      </c>
      <c r="AS5" s="5">
        <v>0</v>
      </c>
      <c r="AT5" s="5">
        <v>2.0425815036593398</v>
      </c>
      <c r="AU5" s="5">
        <v>0.13306719893546201</v>
      </c>
      <c r="AV5" s="5">
        <v>41.696606786427097</v>
      </c>
      <c r="AW5" s="5">
        <v>20.5322687957418</v>
      </c>
      <c r="AX5" s="5">
        <v>0.11976047904191599</v>
      </c>
      <c r="AY5" s="5">
        <v>5.0964737192282099</v>
      </c>
      <c r="AZ5" s="5">
        <v>6.4737192282102392</v>
      </c>
      <c r="BA5" s="5">
        <v>3.9920159680638702E-2</v>
      </c>
      <c r="BB5" s="5">
        <v>0</v>
      </c>
      <c r="BC5" s="5">
        <v>0.26613439787092402</v>
      </c>
      <c r="BD5" s="5">
        <v>0</v>
      </c>
      <c r="BE5" s="5">
        <v>0</v>
      </c>
      <c r="BF5" s="5">
        <v>0</v>
      </c>
      <c r="BG5" s="5">
        <v>0</v>
      </c>
      <c r="BH5" s="5">
        <f t="shared" si="2"/>
        <v>16.600133067198865</v>
      </c>
      <c r="BI5" s="5">
        <f t="shared" si="3"/>
        <v>83.399866932800961</v>
      </c>
      <c r="BJ5" s="5">
        <f t="shared" si="8"/>
        <v>99.999999999999829</v>
      </c>
      <c r="BK5" s="1">
        <v>7.4086113999999995E-2</v>
      </c>
      <c r="BL5" s="1">
        <f t="shared" si="4"/>
        <v>7.4086113999999998</v>
      </c>
      <c r="BM5" s="2">
        <v>0.12559472797659499</v>
      </c>
      <c r="BN5" s="2">
        <f t="shared" si="9"/>
        <v>12.559472797659499</v>
      </c>
      <c r="BO5" s="5">
        <v>0</v>
      </c>
      <c r="BP5" s="5">
        <v>7.6834421820975801E-2</v>
      </c>
      <c r="BQ5" s="5">
        <v>3.02313898164839</v>
      </c>
      <c r="BR5" s="5">
        <v>0</v>
      </c>
      <c r="BS5" s="5">
        <v>43.656727444664398</v>
      </c>
      <c r="BT5" s="5">
        <v>19.991725523803801</v>
      </c>
      <c r="BU5" s="5">
        <v>0.13593782322172601</v>
      </c>
      <c r="BV5" s="5">
        <v>6.4334052424717001</v>
      </c>
      <c r="BW5" s="5">
        <v>6.5782085759035391</v>
      </c>
      <c r="BX5" s="5">
        <v>1.7731020420225098E-2</v>
      </c>
      <c r="BY5" s="5">
        <v>0</v>
      </c>
      <c r="BZ5" s="5">
        <v>0.11820680280150099</v>
      </c>
      <c r="CA5" s="5">
        <v>0</v>
      </c>
      <c r="CB5" s="5">
        <f t="shared" si="5"/>
        <v>15.70081858210939</v>
      </c>
      <c r="CC5" s="5">
        <f t="shared" si="6"/>
        <v>84.299181452306357</v>
      </c>
      <c r="CD5" s="5">
        <f t="shared" si="10"/>
        <v>100.00000003441575</v>
      </c>
    </row>
    <row r="6" spans="1:82" x14ac:dyDescent="0.25">
      <c r="A6" s="5" t="s">
        <v>7</v>
      </c>
      <c r="B6" s="5" t="s">
        <v>52</v>
      </c>
      <c r="C6" s="5" t="s">
        <v>42</v>
      </c>
      <c r="D6" s="5">
        <v>1</v>
      </c>
      <c r="E6" s="5" t="s">
        <v>37</v>
      </c>
      <c r="F6" s="5">
        <v>10</v>
      </c>
      <c r="G6" s="5">
        <v>10</v>
      </c>
      <c r="H6" s="5">
        <v>2.3029999999999999</v>
      </c>
      <c r="I6" s="5">
        <v>0.20588235294117646</v>
      </c>
      <c r="J6" s="5">
        <v>13.461538461538463</v>
      </c>
      <c r="K6" s="5">
        <v>86.538461538461547</v>
      </c>
      <c r="L6" s="5">
        <v>87.4</v>
      </c>
      <c r="M6" s="5">
        <v>21.1</v>
      </c>
      <c r="N6" s="5">
        <v>0.775024194541723</v>
      </c>
      <c r="O6" s="5">
        <v>0.75016804716222996</v>
      </c>
      <c r="P6" s="5">
        <v>0.76371481913394801</v>
      </c>
      <c r="Q6" s="5">
        <v>1.50812744592215E+16</v>
      </c>
      <c r="R6" s="5">
        <v>1.55993060050998E+16</v>
      </c>
      <c r="S6" s="5">
        <v>1678052970676990</v>
      </c>
      <c r="T6" s="1">
        <v>0.167020148462354</v>
      </c>
      <c r="U6" s="1">
        <f t="shared" ref="U6:U9" si="11">T6*100</f>
        <v>16.7020148462354</v>
      </c>
      <c r="V6" s="2">
        <v>0.51484623541887597</v>
      </c>
      <c r="W6" s="2">
        <f>V6*100</f>
        <v>51.484623541887601</v>
      </c>
      <c r="X6" s="5">
        <v>0</v>
      </c>
      <c r="Y6" s="5">
        <v>0</v>
      </c>
      <c r="Z6" s="5">
        <v>0</v>
      </c>
      <c r="AA6" s="5">
        <v>12.2481442205726</v>
      </c>
      <c r="AB6" s="5">
        <v>19.008483563096501</v>
      </c>
      <c r="AC6" s="5">
        <v>0</v>
      </c>
      <c r="AD6" s="5">
        <v>0</v>
      </c>
      <c r="AE6" s="5">
        <v>0.556733828207847</v>
      </c>
      <c r="AF6" s="5">
        <v>0</v>
      </c>
      <c r="AG6" s="5">
        <v>0</v>
      </c>
      <c r="AH6" s="5">
        <v>0</v>
      </c>
      <c r="AI6" s="3">
        <v>0</v>
      </c>
      <c r="AJ6" s="3">
        <v>0</v>
      </c>
      <c r="AK6" s="3">
        <v>0</v>
      </c>
      <c r="AL6" s="3">
        <f t="shared" si="0"/>
        <v>51.484623541887601</v>
      </c>
      <c r="AM6" s="3">
        <f t="shared" si="1"/>
        <v>48.51537645811235</v>
      </c>
      <c r="AN6" s="3">
        <f t="shared" si="7"/>
        <v>99.999999999999943</v>
      </c>
      <c r="AO6" s="1">
        <v>0.125504198902334</v>
      </c>
      <c r="AP6" s="1">
        <v>12.5504198902334</v>
      </c>
      <c r="AQ6" s="2">
        <v>0.40468161079150899</v>
      </c>
      <c r="AR6" s="2">
        <v>40.468161079150903</v>
      </c>
      <c r="AS6" s="5">
        <v>0</v>
      </c>
      <c r="AT6" s="5">
        <v>0</v>
      </c>
      <c r="AU6" s="5">
        <v>0</v>
      </c>
      <c r="AV6" s="5">
        <v>26.3968789261389</v>
      </c>
      <c r="AW6" s="5">
        <v>19.242213846458998</v>
      </c>
      <c r="AX6" s="5">
        <v>0</v>
      </c>
      <c r="AY6" s="5">
        <v>0</v>
      </c>
      <c r="AZ6" s="5">
        <v>1.28942670105137</v>
      </c>
      <c r="BA6" s="5">
        <v>0</v>
      </c>
      <c r="BB6" s="5">
        <v>0</v>
      </c>
      <c r="BC6" s="5">
        <v>5.2899556966210404E-2</v>
      </c>
      <c r="BD6" s="5">
        <v>0</v>
      </c>
      <c r="BE6" s="5">
        <v>0</v>
      </c>
      <c r="BF6" s="5">
        <v>0</v>
      </c>
      <c r="BG6" s="5">
        <v>0</v>
      </c>
      <c r="BH6" s="5">
        <f t="shared" si="2"/>
        <v>40.521060636117113</v>
      </c>
      <c r="BI6" s="5">
        <f t="shared" si="3"/>
        <v>59.478939363882667</v>
      </c>
      <c r="BJ6" s="5">
        <f t="shared" si="8"/>
        <v>99.999999999999773</v>
      </c>
      <c r="BK6" s="1">
        <v>0.131830059602454</v>
      </c>
      <c r="BL6" s="1">
        <f t="shared" ref="BL6:BL9" si="12">BK6*100</f>
        <v>13.183005960245401</v>
      </c>
      <c r="BM6" s="2">
        <v>0.30285680730497</v>
      </c>
      <c r="BN6" s="2">
        <f>BM6*100</f>
        <v>30.285680730496999</v>
      </c>
      <c r="BO6" s="5">
        <v>0</v>
      </c>
      <c r="BP6" s="5">
        <v>0</v>
      </c>
      <c r="BQ6" s="5">
        <v>0</v>
      </c>
      <c r="BR6" s="5">
        <v>0</v>
      </c>
      <c r="BS6" s="5">
        <v>30.420740479755697</v>
      </c>
      <c r="BT6" s="5">
        <v>20.840306526909099</v>
      </c>
      <c r="BU6" s="5">
        <v>7.6338119146187391E-2</v>
      </c>
      <c r="BV6" s="5">
        <v>2.3488652044980698E-2</v>
      </c>
      <c r="BW6" s="5">
        <v>3.6818462080507297</v>
      </c>
      <c r="BX6" s="5">
        <v>0</v>
      </c>
      <c r="BY6" s="5">
        <v>0</v>
      </c>
      <c r="BZ6" s="5">
        <v>0.51675034498957595</v>
      </c>
      <c r="CA6" s="5">
        <v>0.97184297836107902</v>
      </c>
      <c r="CB6" s="5">
        <f t="shared" si="5"/>
        <v>30.802431075486574</v>
      </c>
      <c r="CC6" s="5">
        <f t="shared" si="6"/>
        <v>69.197568924513178</v>
      </c>
      <c r="CD6" s="5">
        <f t="shared" si="10"/>
        <v>99.999999999999744</v>
      </c>
    </row>
    <row r="7" spans="1:82" x14ac:dyDescent="0.25">
      <c r="A7" s="5" t="s">
        <v>8</v>
      </c>
      <c r="B7" s="5" t="s">
        <v>52</v>
      </c>
      <c r="C7" s="5" t="s">
        <v>42</v>
      </c>
      <c r="D7" s="5">
        <v>2</v>
      </c>
      <c r="E7" s="5" t="s">
        <v>37</v>
      </c>
      <c r="F7" s="5">
        <v>3</v>
      </c>
      <c r="G7" s="5">
        <v>3</v>
      </c>
      <c r="H7" s="5">
        <v>1.099</v>
      </c>
      <c r="I7" s="5">
        <v>0.20588235294117646</v>
      </c>
      <c r="J7" s="5">
        <v>13.461538461538463</v>
      </c>
      <c r="K7" s="5">
        <v>86.538461538461547</v>
      </c>
      <c r="L7" s="5">
        <v>87.4</v>
      </c>
      <c r="M7" s="5">
        <v>21.1</v>
      </c>
      <c r="N7" s="5">
        <v>0.775024194541723</v>
      </c>
      <c r="O7" s="5">
        <v>0.75016804716222996</v>
      </c>
      <c r="P7" s="5">
        <v>0.76371481913394801</v>
      </c>
      <c r="Q7" s="5">
        <v>1.50812744592215E+16</v>
      </c>
      <c r="R7" s="5">
        <v>1.55993060050998E+16</v>
      </c>
      <c r="S7" s="5">
        <v>1678052970676990</v>
      </c>
      <c r="T7" s="1">
        <v>0.167020148462354</v>
      </c>
      <c r="U7" s="1">
        <f t="shared" si="11"/>
        <v>16.7020148462354</v>
      </c>
      <c r="V7" s="2">
        <v>0.51484623541887597</v>
      </c>
      <c r="W7" s="2">
        <f t="shared" ref="W7:W9" si="13">V7*100</f>
        <v>51.484623541887601</v>
      </c>
      <c r="X7" s="5">
        <v>0</v>
      </c>
      <c r="Y7" s="5">
        <v>0</v>
      </c>
      <c r="Z7" s="5">
        <v>0</v>
      </c>
      <c r="AA7" s="5">
        <v>12.2481442205726</v>
      </c>
      <c r="AB7" s="5">
        <v>19.008483563096501</v>
      </c>
      <c r="AC7" s="5">
        <v>0</v>
      </c>
      <c r="AD7" s="5" t="s">
        <v>57</v>
      </c>
      <c r="AE7" s="5">
        <v>0.556733828207847</v>
      </c>
      <c r="AF7" s="5">
        <v>0</v>
      </c>
      <c r="AG7" s="5">
        <v>0</v>
      </c>
      <c r="AH7" s="5">
        <v>0</v>
      </c>
      <c r="AI7" s="3">
        <v>0</v>
      </c>
      <c r="AJ7" s="3">
        <v>0</v>
      </c>
      <c r="AK7" s="3">
        <v>0</v>
      </c>
      <c r="AL7" s="3">
        <f t="shared" si="0"/>
        <v>51.484623541887601</v>
      </c>
      <c r="AM7" s="3">
        <f t="shared" si="1"/>
        <v>48.51537645811235</v>
      </c>
      <c r="AN7" s="3">
        <f t="shared" si="7"/>
        <v>99.999999999999943</v>
      </c>
      <c r="AO7" s="1">
        <v>0.12550419900000001</v>
      </c>
      <c r="AP7" s="1">
        <v>12.5504198902334</v>
      </c>
      <c r="AQ7" s="2">
        <v>0.40468161079150899</v>
      </c>
      <c r="AR7" s="2">
        <v>40.468161079150903</v>
      </c>
      <c r="AS7" s="5">
        <v>0</v>
      </c>
      <c r="AT7" s="5">
        <v>0</v>
      </c>
      <c r="AU7" s="5">
        <v>0</v>
      </c>
      <c r="AV7" s="5">
        <v>26.3968789261389</v>
      </c>
      <c r="AW7" s="5">
        <v>19.242213846458998</v>
      </c>
      <c r="AX7" s="5">
        <v>0</v>
      </c>
      <c r="AY7" s="5">
        <v>0</v>
      </c>
      <c r="AZ7" s="5">
        <v>1.28942670105137</v>
      </c>
      <c r="BA7" s="5">
        <v>0</v>
      </c>
      <c r="BB7" s="5">
        <v>0</v>
      </c>
      <c r="BC7" s="5">
        <v>5.2899556966210404E-2</v>
      </c>
      <c r="BD7" s="5">
        <v>0</v>
      </c>
      <c r="BE7" s="5">
        <v>0</v>
      </c>
      <c r="BF7" s="5">
        <v>0</v>
      </c>
      <c r="BG7" s="5">
        <v>0</v>
      </c>
      <c r="BH7" s="5">
        <f t="shared" si="2"/>
        <v>40.521060636117113</v>
      </c>
      <c r="BI7" s="5">
        <f t="shared" si="3"/>
        <v>59.478939363882667</v>
      </c>
      <c r="BJ7" s="5">
        <f t="shared" si="8"/>
        <v>99.999999999999773</v>
      </c>
      <c r="BK7" s="1">
        <v>0.13183006</v>
      </c>
      <c r="BL7" s="1">
        <f t="shared" si="12"/>
        <v>13.183006000000001</v>
      </c>
      <c r="BM7" s="2">
        <v>0.30285680730497</v>
      </c>
      <c r="BN7" s="2">
        <f t="shared" ref="BN7:BN9" si="14">BM7*100</f>
        <v>30.285680730496999</v>
      </c>
      <c r="BO7" s="5">
        <v>0</v>
      </c>
      <c r="BP7" s="5">
        <v>0</v>
      </c>
      <c r="BQ7" s="5">
        <v>0</v>
      </c>
      <c r="BR7" s="5">
        <v>0</v>
      </c>
      <c r="BS7" s="5">
        <v>30.420740479755697</v>
      </c>
      <c r="BT7" s="5">
        <v>20.840306526909099</v>
      </c>
      <c r="BU7" s="5">
        <v>7.6338119146187391E-2</v>
      </c>
      <c r="BV7" s="5">
        <v>2.3488652044980698E-2</v>
      </c>
      <c r="BW7" s="5">
        <v>3.6818462080507297</v>
      </c>
      <c r="BX7" s="5">
        <v>0</v>
      </c>
      <c r="BY7" s="5">
        <v>0</v>
      </c>
      <c r="BZ7" s="5">
        <v>0.51675034498957595</v>
      </c>
      <c r="CA7" s="5">
        <v>0.97184297836107902</v>
      </c>
      <c r="CB7" s="5">
        <f t="shared" si="5"/>
        <v>30.802431075486574</v>
      </c>
      <c r="CC7" s="5">
        <f t="shared" si="6"/>
        <v>69.197568964267774</v>
      </c>
      <c r="CD7" s="5">
        <f t="shared" si="10"/>
        <v>100.00000003975435</v>
      </c>
    </row>
    <row r="8" spans="1:82" x14ac:dyDescent="0.25">
      <c r="A8" s="5" t="s">
        <v>9</v>
      </c>
      <c r="B8" s="5" t="s">
        <v>52</v>
      </c>
      <c r="C8" s="5" t="s">
        <v>42</v>
      </c>
      <c r="D8" s="5">
        <v>3</v>
      </c>
      <c r="E8" s="5" t="s">
        <v>37</v>
      </c>
      <c r="F8" s="5">
        <v>7</v>
      </c>
      <c r="G8" s="5">
        <v>8</v>
      </c>
      <c r="H8" s="5">
        <v>1.9059999999999999</v>
      </c>
      <c r="I8" s="5">
        <v>0.20588235294117646</v>
      </c>
      <c r="J8" s="5">
        <v>13.461538461538463</v>
      </c>
      <c r="K8" s="5">
        <v>86.538461538461547</v>
      </c>
      <c r="L8" s="5">
        <v>87.4</v>
      </c>
      <c r="M8" s="5">
        <v>21.1</v>
      </c>
      <c r="N8" s="5">
        <v>0.775024194541723</v>
      </c>
      <c r="O8" s="5">
        <v>0.75016804716222996</v>
      </c>
      <c r="P8" s="5">
        <v>0.76371481913394801</v>
      </c>
      <c r="Q8" s="5">
        <v>1.50812744592215E+16</v>
      </c>
      <c r="R8" s="5">
        <v>1.55993060050998E+16</v>
      </c>
      <c r="S8" s="5">
        <v>1678052970676990</v>
      </c>
      <c r="T8" s="1">
        <v>0.167020148462354</v>
      </c>
      <c r="U8" s="1">
        <f t="shared" si="11"/>
        <v>16.7020148462354</v>
      </c>
      <c r="V8" s="2">
        <v>0.51484623541887597</v>
      </c>
      <c r="W8" s="2">
        <f t="shared" si="13"/>
        <v>51.484623541887601</v>
      </c>
      <c r="X8" s="5">
        <v>0</v>
      </c>
      <c r="Y8" s="5">
        <v>0</v>
      </c>
      <c r="Z8" s="5">
        <v>0</v>
      </c>
      <c r="AA8" s="5">
        <v>12.2481442205726</v>
      </c>
      <c r="AB8" s="5">
        <v>19.008483563096501</v>
      </c>
      <c r="AC8" s="5">
        <v>0</v>
      </c>
      <c r="AD8" s="5">
        <v>0</v>
      </c>
      <c r="AE8" s="5">
        <v>0.556733828207847</v>
      </c>
      <c r="AF8" s="5">
        <v>0</v>
      </c>
      <c r="AG8" s="5">
        <v>0</v>
      </c>
      <c r="AH8" s="5">
        <v>0</v>
      </c>
      <c r="AI8" s="3">
        <v>0</v>
      </c>
      <c r="AJ8" s="3">
        <v>0</v>
      </c>
      <c r="AK8" s="3">
        <v>0</v>
      </c>
      <c r="AL8" s="3">
        <f t="shared" si="0"/>
        <v>51.484623541887601</v>
      </c>
      <c r="AM8" s="3">
        <f t="shared" si="1"/>
        <v>48.51537645811235</v>
      </c>
      <c r="AN8" s="3">
        <f t="shared" si="7"/>
        <v>99.999999999999943</v>
      </c>
      <c r="AO8" s="1">
        <v>0.12550419900000001</v>
      </c>
      <c r="AP8" s="1">
        <v>12.5504198902334</v>
      </c>
      <c r="AQ8" s="2">
        <v>0.40468161079150899</v>
      </c>
      <c r="AR8" s="2">
        <v>40.468161079150903</v>
      </c>
      <c r="AS8" s="5">
        <v>0</v>
      </c>
      <c r="AT8" s="5">
        <v>0</v>
      </c>
      <c r="AU8" s="5">
        <v>0</v>
      </c>
      <c r="AV8" s="5">
        <v>26.3968789261389</v>
      </c>
      <c r="AW8" s="5">
        <v>19.242213846458998</v>
      </c>
      <c r="AX8" s="5">
        <v>0</v>
      </c>
      <c r="AY8" s="5">
        <v>0</v>
      </c>
      <c r="AZ8" s="5">
        <v>1.28942670105137</v>
      </c>
      <c r="BA8" s="5">
        <v>0</v>
      </c>
      <c r="BB8" s="5">
        <v>0</v>
      </c>
      <c r="BC8" s="5">
        <v>5.2899556966210404E-2</v>
      </c>
      <c r="BD8" s="5">
        <v>0</v>
      </c>
      <c r="BE8" s="5">
        <v>0</v>
      </c>
      <c r="BF8" s="5">
        <v>0</v>
      </c>
      <c r="BG8" s="5">
        <v>0</v>
      </c>
      <c r="BH8" s="5">
        <f t="shared" si="2"/>
        <v>40.521060636117113</v>
      </c>
      <c r="BI8" s="5">
        <f t="shared" si="3"/>
        <v>59.478939363882667</v>
      </c>
      <c r="BJ8" s="5">
        <f t="shared" si="8"/>
        <v>99.999999999999773</v>
      </c>
      <c r="BK8" s="1">
        <v>0.13183006</v>
      </c>
      <c r="BL8" s="1">
        <f t="shared" si="12"/>
        <v>13.183006000000001</v>
      </c>
      <c r="BM8" s="2">
        <v>0.30285680730497</v>
      </c>
      <c r="BN8" s="2">
        <f t="shared" si="14"/>
        <v>30.285680730496999</v>
      </c>
      <c r="BO8" s="5">
        <v>0</v>
      </c>
      <c r="BP8" s="5">
        <v>0</v>
      </c>
      <c r="BQ8" s="5">
        <v>0</v>
      </c>
      <c r="BR8" s="5">
        <v>0</v>
      </c>
      <c r="BS8" s="5">
        <v>30.420740479755697</v>
      </c>
      <c r="BT8" s="5">
        <v>20.840306526909099</v>
      </c>
      <c r="BU8" s="5">
        <v>7.6338119146187391E-2</v>
      </c>
      <c r="BV8" s="5">
        <v>2.3488652044980698E-2</v>
      </c>
      <c r="BW8" s="5">
        <v>3.6818462080507297</v>
      </c>
      <c r="BX8" s="5">
        <v>0</v>
      </c>
      <c r="BY8" s="5">
        <v>0</v>
      </c>
      <c r="BZ8" s="5">
        <v>0.51675034498957595</v>
      </c>
      <c r="CA8" s="5">
        <v>0.97184297836107902</v>
      </c>
      <c r="CB8" s="5">
        <f t="shared" si="5"/>
        <v>30.802431075486574</v>
      </c>
      <c r="CC8" s="5">
        <f t="shared" si="6"/>
        <v>69.197568964267774</v>
      </c>
      <c r="CD8" s="5">
        <f t="shared" si="10"/>
        <v>100.00000003975435</v>
      </c>
    </row>
    <row r="9" spans="1:82" x14ac:dyDescent="0.25">
      <c r="A9" s="5" t="s">
        <v>10</v>
      </c>
      <c r="B9" s="5" t="s">
        <v>52</v>
      </c>
      <c r="C9" s="5" t="s">
        <v>42</v>
      </c>
      <c r="D9" s="5">
        <v>4</v>
      </c>
      <c r="E9" s="5" t="s">
        <v>37</v>
      </c>
      <c r="F9" s="5">
        <v>6</v>
      </c>
      <c r="G9" s="5">
        <v>6</v>
      </c>
      <c r="H9" s="5">
        <v>1.792</v>
      </c>
      <c r="I9" s="5">
        <v>0.20588235294117646</v>
      </c>
      <c r="J9" s="5">
        <v>13.461538461538463</v>
      </c>
      <c r="K9" s="5">
        <v>86.538461538461547</v>
      </c>
      <c r="L9" s="5">
        <v>87.4</v>
      </c>
      <c r="M9" s="5">
        <v>21.1</v>
      </c>
      <c r="N9" s="5">
        <v>0.775024194541723</v>
      </c>
      <c r="O9" s="5">
        <v>0.75016804716222996</v>
      </c>
      <c r="P9" s="5">
        <v>0.76371481913394801</v>
      </c>
      <c r="Q9" s="5">
        <v>1.50812744592215E+16</v>
      </c>
      <c r="R9" s="5">
        <v>1.55993060050998E+16</v>
      </c>
      <c r="S9" s="5">
        <v>1678052970676990</v>
      </c>
      <c r="T9" s="1">
        <v>0.167020148462354</v>
      </c>
      <c r="U9" s="1">
        <f t="shared" si="11"/>
        <v>16.7020148462354</v>
      </c>
      <c r="V9" s="2">
        <v>0.51484623541887597</v>
      </c>
      <c r="W9" s="2">
        <f t="shared" si="13"/>
        <v>51.484623541887601</v>
      </c>
      <c r="X9" s="5">
        <v>0</v>
      </c>
      <c r="Y9" s="5">
        <v>0</v>
      </c>
      <c r="Z9" s="5">
        <v>0</v>
      </c>
      <c r="AA9" s="5">
        <v>12.2481442205726</v>
      </c>
      <c r="AB9" s="5">
        <v>19.008483563096501</v>
      </c>
      <c r="AC9" s="5">
        <v>0</v>
      </c>
      <c r="AD9" s="5">
        <v>0</v>
      </c>
      <c r="AE9" s="5">
        <v>0.556733828207847</v>
      </c>
      <c r="AF9" s="5">
        <v>0</v>
      </c>
      <c r="AG9" s="5">
        <v>0</v>
      </c>
      <c r="AH9" s="5">
        <v>0</v>
      </c>
      <c r="AI9" s="3">
        <v>0</v>
      </c>
      <c r="AJ9" s="3">
        <v>0</v>
      </c>
      <c r="AK9" s="3">
        <v>0</v>
      </c>
      <c r="AL9" s="3">
        <f t="shared" si="0"/>
        <v>51.484623541887601</v>
      </c>
      <c r="AM9" s="3">
        <f t="shared" si="1"/>
        <v>48.51537645811235</v>
      </c>
      <c r="AN9" s="3">
        <f t="shared" si="7"/>
        <v>99.999999999999943</v>
      </c>
      <c r="AO9" s="1">
        <v>0.12550419900000001</v>
      </c>
      <c r="AP9" s="1">
        <v>12.5504198902334</v>
      </c>
      <c r="AQ9" s="2">
        <v>0.40468161079150899</v>
      </c>
      <c r="AR9" s="2">
        <v>40.468161079150903</v>
      </c>
      <c r="AS9" s="5">
        <v>0</v>
      </c>
      <c r="AT9" s="5">
        <v>0</v>
      </c>
      <c r="AU9" s="5">
        <v>0</v>
      </c>
      <c r="AV9" s="5">
        <v>26.3968789261389</v>
      </c>
      <c r="AW9" s="5">
        <v>19.242213846458998</v>
      </c>
      <c r="AX9" s="5">
        <v>0</v>
      </c>
      <c r="AY9" s="5">
        <v>0</v>
      </c>
      <c r="AZ9" s="5">
        <v>1.28942670105137</v>
      </c>
      <c r="BA9" s="5">
        <v>0</v>
      </c>
      <c r="BB9" s="5">
        <v>0</v>
      </c>
      <c r="BC9" s="5">
        <v>5.2899556966210404E-2</v>
      </c>
      <c r="BD9" s="5">
        <v>0</v>
      </c>
      <c r="BE9" s="5">
        <v>0</v>
      </c>
      <c r="BF9" s="5">
        <v>0</v>
      </c>
      <c r="BG9" s="5">
        <v>0</v>
      </c>
      <c r="BH9" s="5">
        <f t="shared" si="2"/>
        <v>40.521060636117113</v>
      </c>
      <c r="BI9" s="5">
        <f t="shared" si="3"/>
        <v>59.478939363882667</v>
      </c>
      <c r="BJ9" s="5">
        <f t="shared" si="8"/>
        <v>99.999999999999773</v>
      </c>
      <c r="BK9" s="1">
        <v>0.13183006</v>
      </c>
      <c r="BL9" s="1">
        <f t="shared" si="12"/>
        <v>13.183006000000001</v>
      </c>
      <c r="BM9" s="2">
        <v>0.30285680730497</v>
      </c>
      <c r="BN9" s="2">
        <f t="shared" si="14"/>
        <v>30.285680730496999</v>
      </c>
      <c r="BO9" s="5">
        <v>0</v>
      </c>
      <c r="BP9" s="5">
        <v>0</v>
      </c>
      <c r="BQ9" s="5">
        <v>0</v>
      </c>
      <c r="BR9" s="5">
        <v>0</v>
      </c>
      <c r="BS9" s="5">
        <v>30.420740479755697</v>
      </c>
      <c r="BT9" s="5">
        <v>20.840306526909099</v>
      </c>
      <c r="BU9" s="5">
        <v>7.6338119146187391E-2</v>
      </c>
      <c r="BV9" s="5">
        <v>2.3488652044980698E-2</v>
      </c>
      <c r="BW9" s="5">
        <v>3.6818462080507297</v>
      </c>
      <c r="BX9" s="5">
        <v>0</v>
      </c>
      <c r="BY9" s="5">
        <v>0</v>
      </c>
      <c r="BZ9" s="5">
        <v>0.51675034498957595</v>
      </c>
      <c r="CA9" s="5">
        <v>0.97184297836107902</v>
      </c>
      <c r="CB9" s="5">
        <f t="shared" si="5"/>
        <v>30.802431075486574</v>
      </c>
      <c r="CC9" s="5">
        <f t="shared" si="6"/>
        <v>69.197568964267774</v>
      </c>
      <c r="CD9" s="5">
        <f t="shared" si="10"/>
        <v>100.00000003975435</v>
      </c>
    </row>
    <row r="10" spans="1:82" x14ac:dyDescent="0.25">
      <c r="A10" s="5" t="s">
        <v>11</v>
      </c>
      <c r="B10" s="5" t="s">
        <v>52</v>
      </c>
      <c r="C10" s="5" t="s">
        <v>43</v>
      </c>
      <c r="D10" s="5">
        <v>1</v>
      </c>
      <c r="E10" s="5" t="s">
        <v>38</v>
      </c>
      <c r="F10" s="5">
        <v>4</v>
      </c>
      <c r="G10" s="5">
        <v>6</v>
      </c>
      <c r="H10" s="5">
        <v>1.33</v>
      </c>
      <c r="I10" s="5">
        <v>0.35483870967741937</v>
      </c>
      <c r="J10" s="5">
        <v>27.868852459016395</v>
      </c>
      <c r="K10" s="5">
        <v>67.213114754098356</v>
      </c>
      <c r="L10" s="5">
        <v>87.7</v>
      </c>
      <c r="M10" s="5">
        <v>22.9</v>
      </c>
      <c r="N10" s="5">
        <v>0.87216626500000005</v>
      </c>
      <c r="O10" s="5">
        <v>0.81719958995276298</v>
      </c>
      <c r="P10" s="5">
        <v>0.75503066494800297</v>
      </c>
      <c r="Q10" s="5">
        <v>1.81361876277729E+16</v>
      </c>
      <c r="R10" s="5">
        <v>1.88167159382608E+16</v>
      </c>
      <c r="S10" s="5">
        <v>1.87618072012314E+16</v>
      </c>
      <c r="T10" s="1">
        <v>0.47539239159350799</v>
      </c>
      <c r="U10" s="1">
        <v>47.539239159350799</v>
      </c>
      <c r="V10" s="2">
        <v>0.19526469805799401</v>
      </c>
      <c r="W10" s="2">
        <v>19.526469805799401</v>
      </c>
      <c r="X10" s="5">
        <v>0</v>
      </c>
      <c r="Y10" s="5">
        <v>0</v>
      </c>
      <c r="Z10" s="5">
        <v>8.2202713487629602</v>
      </c>
      <c r="AA10" s="5">
        <v>4.73530194200585</v>
      </c>
      <c r="AB10" s="5">
        <v>8.2734769885607804</v>
      </c>
      <c r="AC10" s="5">
        <v>0.26602819898909202</v>
      </c>
      <c r="AD10" s="5">
        <v>6.7571162543229493</v>
      </c>
      <c r="AE10" s="5">
        <v>4.3628624634211199</v>
      </c>
      <c r="AF10" s="5">
        <v>0.31923383878691097</v>
      </c>
      <c r="AG10" s="5">
        <v>0</v>
      </c>
      <c r="AH10" s="5">
        <v>0</v>
      </c>
      <c r="AI10" s="3">
        <v>0</v>
      </c>
      <c r="AJ10" s="3">
        <v>0</v>
      </c>
      <c r="AK10" s="3">
        <v>0</v>
      </c>
      <c r="AL10" s="3">
        <f t="shared" si="0"/>
        <v>19.526469805799401</v>
      </c>
      <c r="AM10" s="3">
        <f t="shared" si="1"/>
        <v>80.473530194200464</v>
      </c>
      <c r="AN10" s="3">
        <f t="shared" si="7"/>
        <v>99.999999999999858</v>
      </c>
      <c r="AO10" s="1">
        <v>0.28645418326693201</v>
      </c>
      <c r="AP10" s="1">
        <v>28.6454183266932</v>
      </c>
      <c r="AQ10" s="2">
        <v>0.17841965471447499</v>
      </c>
      <c r="AR10" s="2">
        <v>17.841965471447498</v>
      </c>
      <c r="AS10" s="5">
        <v>0</v>
      </c>
      <c r="AT10" s="5">
        <v>0.80345285524568399</v>
      </c>
      <c r="AU10" s="5">
        <v>5.3120849933598899</v>
      </c>
      <c r="AV10" s="5">
        <v>4.7675962815405004</v>
      </c>
      <c r="AW10" s="5">
        <v>13.2536520584329</v>
      </c>
      <c r="AX10" s="5">
        <v>0.26560424966799401</v>
      </c>
      <c r="AY10" s="5">
        <v>18.824701195219102</v>
      </c>
      <c r="AZ10" s="5">
        <v>9.9468791500663993</v>
      </c>
      <c r="BA10" s="5">
        <v>0</v>
      </c>
      <c r="BB10" s="5">
        <v>0.33864541832669298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f t="shared" si="2"/>
        <v>18.645418326693182</v>
      </c>
      <c r="BI10" s="5">
        <f t="shared" si="3"/>
        <v>81.354581673306683</v>
      </c>
      <c r="BJ10" s="5">
        <f t="shared" si="8"/>
        <v>99.999999999999858</v>
      </c>
      <c r="BK10" s="1">
        <v>0.188800047207387</v>
      </c>
      <c r="BL10" s="1">
        <f t="shared" ref="BL10:BL13" si="15">BK10*100</f>
        <v>18.8800047207387</v>
      </c>
      <c r="BM10" s="2">
        <v>0.163662113120703</v>
      </c>
      <c r="BN10" s="2">
        <f>BM10*100</f>
        <v>16.366211312070298</v>
      </c>
      <c r="BO10" s="5">
        <v>0</v>
      </c>
      <c r="BP10" s="5">
        <v>3.8178975009589</v>
      </c>
      <c r="BQ10" s="5">
        <v>1.1890360841471599</v>
      </c>
      <c r="BR10" s="5">
        <v>0</v>
      </c>
      <c r="BS10" s="5">
        <v>7.0457026524651107</v>
      </c>
      <c r="BT10" s="5">
        <v>16.876641194346899</v>
      </c>
      <c r="BU10" s="5">
        <v>0.28619478948455396</v>
      </c>
      <c r="BV10" s="5">
        <v>25.400525182191004</v>
      </c>
      <c r="BW10" s="5">
        <v>9.9283037795414906</v>
      </c>
      <c r="BX10" s="5">
        <v>0</v>
      </c>
      <c r="BY10" s="5">
        <v>0.15047354911043501</v>
      </c>
      <c r="BZ10" s="5">
        <v>5.3108311450742005E-2</v>
      </c>
      <c r="CA10" s="5">
        <v>0</v>
      </c>
      <c r="CB10" s="5">
        <f t="shared" si="5"/>
        <v>17.608355707668199</v>
      </c>
      <c r="CC10" s="5">
        <f t="shared" si="6"/>
        <v>82.385743368837097</v>
      </c>
      <c r="CD10" s="5">
        <f t="shared" si="10"/>
        <v>99.994099076505293</v>
      </c>
    </row>
    <row r="11" spans="1:82" x14ac:dyDescent="0.25">
      <c r="A11" s="5" t="s">
        <v>12</v>
      </c>
      <c r="B11" s="5" t="s">
        <v>52</v>
      </c>
      <c r="C11" s="5" t="s">
        <v>43</v>
      </c>
      <c r="D11" s="5">
        <v>2</v>
      </c>
      <c r="E11" s="5" t="s">
        <v>38</v>
      </c>
      <c r="F11" s="5">
        <v>7</v>
      </c>
      <c r="G11" s="5">
        <v>7</v>
      </c>
      <c r="H11" s="5">
        <v>1.946</v>
      </c>
      <c r="I11" s="5">
        <v>0.35483870967741937</v>
      </c>
      <c r="J11" s="5">
        <v>27.868852459016395</v>
      </c>
      <c r="K11" s="5">
        <v>67.213114754098356</v>
      </c>
      <c r="L11" s="5">
        <v>87.7</v>
      </c>
      <c r="M11" s="5">
        <v>22.9</v>
      </c>
      <c r="N11" s="5">
        <v>0.87216626500000005</v>
      </c>
      <c r="O11" s="5">
        <v>0.81719958995276298</v>
      </c>
      <c r="P11" s="5">
        <v>0.75503066494800297</v>
      </c>
      <c r="Q11" s="5">
        <v>1.81361876277729E+16</v>
      </c>
      <c r="R11" s="5">
        <v>1.88167159382608E+16</v>
      </c>
      <c r="S11" s="5">
        <v>1.87618072012314E+16</v>
      </c>
      <c r="T11" s="1">
        <v>0.47539239159350799</v>
      </c>
      <c r="U11" s="1">
        <v>47.539239159350799</v>
      </c>
      <c r="V11" s="2">
        <v>0.19526469805799401</v>
      </c>
      <c r="W11" s="2">
        <v>19.526469805799401</v>
      </c>
      <c r="X11" s="5">
        <v>0</v>
      </c>
      <c r="Y11" s="5">
        <v>0</v>
      </c>
      <c r="Z11" s="5">
        <v>8.2202713487629602</v>
      </c>
      <c r="AA11" s="5">
        <v>4.73530194200585</v>
      </c>
      <c r="AB11" s="5">
        <v>8.2734769885607804</v>
      </c>
      <c r="AC11" s="5">
        <v>0.26602819898909202</v>
      </c>
      <c r="AD11" s="5">
        <v>6.7571162543229493</v>
      </c>
      <c r="AE11" s="5">
        <v>4.3628624634211199</v>
      </c>
      <c r="AF11" s="5">
        <v>0.31923383878691097</v>
      </c>
      <c r="AG11" s="5">
        <v>0</v>
      </c>
      <c r="AH11" s="5">
        <v>0</v>
      </c>
      <c r="AI11" s="3">
        <v>0</v>
      </c>
      <c r="AJ11" s="3">
        <v>0</v>
      </c>
      <c r="AK11" s="3">
        <v>0</v>
      </c>
      <c r="AL11" s="3">
        <f t="shared" si="0"/>
        <v>19.526469805799401</v>
      </c>
      <c r="AM11" s="3">
        <f t="shared" si="1"/>
        <v>80.473530194200464</v>
      </c>
      <c r="AN11" s="3">
        <f t="shared" si="7"/>
        <v>99.999999999999858</v>
      </c>
      <c r="AO11" s="1">
        <v>0.28645418299999997</v>
      </c>
      <c r="AP11" s="1">
        <v>28.6454183266932</v>
      </c>
      <c r="AQ11" s="2">
        <v>0.17841965471447499</v>
      </c>
      <c r="AR11" s="2">
        <v>17.841965471447498</v>
      </c>
      <c r="AS11" s="5">
        <v>0</v>
      </c>
      <c r="AT11" s="5">
        <v>0.80345285524568399</v>
      </c>
      <c r="AU11" s="5">
        <v>5.3120849933598899</v>
      </c>
      <c r="AV11" s="5">
        <v>4.7675962815405004</v>
      </c>
      <c r="AW11" s="5">
        <v>13.2536520584329</v>
      </c>
      <c r="AX11" s="5">
        <v>0.26560424966799401</v>
      </c>
      <c r="AY11" s="5">
        <v>18.824701195219102</v>
      </c>
      <c r="AZ11" s="5">
        <v>9.9468791500663993</v>
      </c>
      <c r="BA11" s="5">
        <v>0</v>
      </c>
      <c r="BB11" s="5">
        <v>0.33864541832669298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f t="shared" si="2"/>
        <v>18.645418326693182</v>
      </c>
      <c r="BI11" s="5">
        <f t="shared" si="3"/>
        <v>81.354581673306683</v>
      </c>
      <c r="BJ11" s="5">
        <f t="shared" si="8"/>
        <v>99.999999999999858</v>
      </c>
      <c r="BK11" s="1">
        <v>0.188800047</v>
      </c>
      <c r="BL11" s="1">
        <f t="shared" si="15"/>
        <v>18.880004700000001</v>
      </c>
      <c r="BM11" s="2">
        <v>0.163662113120703</v>
      </c>
      <c r="BN11" s="2">
        <f t="shared" ref="BN11:BN13" si="16">BM11*100</f>
        <v>16.366211312070298</v>
      </c>
      <c r="BO11" s="5">
        <v>0</v>
      </c>
      <c r="BP11" s="5">
        <v>3.8178975009589</v>
      </c>
      <c r="BQ11" s="5">
        <v>1.1890360841471599</v>
      </c>
      <c r="BR11" s="5">
        <v>0</v>
      </c>
      <c r="BS11" s="5">
        <v>7.0457026524651107</v>
      </c>
      <c r="BT11" s="5">
        <v>16.876641194346899</v>
      </c>
      <c r="BU11" s="5">
        <v>0.28619478948455396</v>
      </c>
      <c r="BV11" s="5">
        <v>25.400525182191004</v>
      </c>
      <c r="BW11" s="5">
        <v>9.9283037795414906</v>
      </c>
      <c r="BX11" s="5">
        <v>0</v>
      </c>
      <c r="BY11" s="5">
        <v>0.15047354911043501</v>
      </c>
      <c r="BZ11" s="5">
        <v>5.3108311450742005E-2</v>
      </c>
      <c r="CA11" s="5">
        <v>0</v>
      </c>
      <c r="CB11" s="5">
        <f t="shared" si="5"/>
        <v>17.608355707668199</v>
      </c>
      <c r="CC11" s="5">
        <f t="shared" si="6"/>
        <v>82.385743348098401</v>
      </c>
      <c r="CD11" s="5">
        <f t="shared" si="10"/>
        <v>99.994099055766597</v>
      </c>
    </row>
    <row r="12" spans="1:82" x14ac:dyDescent="0.25">
      <c r="A12" s="5" t="s">
        <v>13</v>
      </c>
      <c r="B12" s="5" t="s">
        <v>52</v>
      </c>
      <c r="C12" s="5" t="s">
        <v>43</v>
      </c>
      <c r="D12" s="5">
        <v>3</v>
      </c>
      <c r="E12" s="5" t="s">
        <v>38</v>
      </c>
      <c r="F12" s="5">
        <v>7</v>
      </c>
      <c r="G12" s="5">
        <v>10</v>
      </c>
      <c r="H12" s="5">
        <v>1.8340000000000001</v>
      </c>
      <c r="I12" s="5">
        <v>0.35483870967741937</v>
      </c>
      <c r="J12" s="5">
        <v>27.868852459016395</v>
      </c>
      <c r="K12" s="5">
        <v>67.213114754098356</v>
      </c>
      <c r="L12" s="5">
        <v>87.7</v>
      </c>
      <c r="M12" s="5">
        <v>22.9</v>
      </c>
      <c r="N12" s="5">
        <v>0.87216626500000005</v>
      </c>
      <c r="O12" s="5">
        <v>0.81719958995276298</v>
      </c>
      <c r="P12" s="5">
        <v>0.75503066494800297</v>
      </c>
      <c r="Q12" s="5">
        <v>1.81361876277729E+16</v>
      </c>
      <c r="R12" s="5">
        <v>1.88167159382608E+16</v>
      </c>
      <c r="S12" s="5">
        <v>1.87618072012314E+16</v>
      </c>
      <c r="T12" s="1">
        <v>0.47539239159350799</v>
      </c>
      <c r="U12" s="1">
        <v>47.539239159350799</v>
      </c>
      <c r="V12" s="2">
        <v>0.19526469805799401</v>
      </c>
      <c r="W12" s="2">
        <v>19.526469805799401</v>
      </c>
      <c r="X12" s="5">
        <v>0</v>
      </c>
      <c r="Y12" s="5">
        <v>0</v>
      </c>
      <c r="Z12" s="5">
        <v>8.2202713487629602</v>
      </c>
      <c r="AA12" s="5">
        <v>4.73530194200585</v>
      </c>
      <c r="AB12" s="5">
        <v>8.2734769885607804</v>
      </c>
      <c r="AC12" s="5">
        <v>0.26602819898909202</v>
      </c>
      <c r="AD12" s="5">
        <v>6.7571162543229493</v>
      </c>
      <c r="AE12" s="5">
        <v>4.3628624634211199</v>
      </c>
      <c r="AF12" s="5">
        <v>0.31923383878691097</v>
      </c>
      <c r="AG12" s="5">
        <v>0</v>
      </c>
      <c r="AH12" s="5">
        <v>0</v>
      </c>
      <c r="AI12" s="3">
        <v>0</v>
      </c>
      <c r="AJ12" s="3">
        <v>0</v>
      </c>
      <c r="AK12" s="3">
        <v>0</v>
      </c>
      <c r="AL12" s="3">
        <f t="shared" si="0"/>
        <v>19.526469805799401</v>
      </c>
      <c r="AM12" s="3">
        <f t="shared" si="1"/>
        <v>80.473530194200464</v>
      </c>
      <c r="AN12" s="3">
        <f t="shared" si="7"/>
        <v>99.999999999999858</v>
      </c>
      <c r="AO12" s="1">
        <v>0.28645418299999997</v>
      </c>
      <c r="AP12" s="1">
        <v>28.6454183266932</v>
      </c>
      <c r="AQ12" s="2">
        <v>0.17841965471447499</v>
      </c>
      <c r="AR12" s="2">
        <v>17.841965471447498</v>
      </c>
      <c r="AS12" s="5">
        <v>0</v>
      </c>
      <c r="AT12" s="5">
        <v>0.80345285524568399</v>
      </c>
      <c r="AU12" s="5">
        <v>5.3120849933598899</v>
      </c>
      <c r="AV12" s="5">
        <v>4.7675962815405004</v>
      </c>
      <c r="AW12" s="5">
        <v>13.2536520584329</v>
      </c>
      <c r="AX12" s="5">
        <v>0.26560424966799401</v>
      </c>
      <c r="AY12" s="5">
        <v>18.824701195219102</v>
      </c>
      <c r="AZ12" s="5">
        <v>9.9468791500663993</v>
      </c>
      <c r="BA12" s="5">
        <v>0</v>
      </c>
      <c r="BB12" s="5">
        <v>0.33864541832669298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f t="shared" si="2"/>
        <v>18.645418326693182</v>
      </c>
      <c r="BI12" s="5">
        <f t="shared" si="3"/>
        <v>81.354581673306683</v>
      </c>
      <c r="BJ12" s="5">
        <f t="shared" si="8"/>
        <v>99.999999999999858</v>
      </c>
      <c r="BK12" s="1">
        <v>0.188800047</v>
      </c>
      <c r="BL12" s="1">
        <f t="shared" si="15"/>
        <v>18.880004700000001</v>
      </c>
      <c r="BM12" s="2">
        <v>0.163662113120703</v>
      </c>
      <c r="BN12" s="2">
        <f t="shared" si="16"/>
        <v>16.366211312070298</v>
      </c>
      <c r="BO12" s="5">
        <v>0</v>
      </c>
      <c r="BP12" s="5">
        <v>3.8178975009589</v>
      </c>
      <c r="BQ12" s="5">
        <v>1.1890360841471599</v>
      </c>
      <c r="BR12" s="5">
        <v>0</v>
      </c>
      <c r="BS12" s="5">
        <v>7.0457026524651107</v>
      </c>
      <c r="BT12" s="5">
        <v>16.876641194346899</v>
      </c>
      <c r="BU12" s="5">
        <v>0.28619478948455396</v>
      </c>
      <c r="BV12" s="5">
        <v>25.400525182191004</v>
      </c>
      <c r="BW12" s="5">
        <v>9.9283037795414906</v>
      </c>
      <c r="BX12" s="5">
        <v>0</v>
      </c>
      <c r="BY12" s="5">
        <v>0.15047354911043501</v>
      </c>
      <c r="BZ12" s="5">
        <v>5.3108311450742005E-2</v>
      </c>
      <c r="CA12" s="5">
        <v>0</v>
      </c>
      <c r="CB12" s="5">
        <f t="shared" si="5"/>
        <v>17.608355707668199</v>
      </c>
      <c r="CC12" s="5">
        <f t="shared" si="6"/>
        <v>82.385743348098401</v>
      </c>
      <c r="CD12" s="5">
        <f t="shared" si="10"/>
        <v>99.994099055766597</v>
      </c>
    </row>
    <row r="13" spans="1:82" ht="15" customHeight="1" x14ac:dyDescent="0.25">
      <c r="A13" s="5" t="s">
        <v>14</v>
      </c>
      <c r="B13" s="5" t="s">
        <v>52</v>
      </c>
      <c r="C13" s="5" t="s">
        <v>43</v>
      </c>
      <c r="D13" s="5">
        <v>4</v>
      </c>
      <c r="E13" s="5" t="s">
        <v>38</v>
      </c>
      <c r="F13" s="5">
        <v>1</v>
      </c>
      <c r="G13" s="5">
        <v>1</v>
      </c>
      <c r="H13" s="5">
        <v>0</v>
      </c>
      <c r="I13" s="5">
        <v>0.35483870967741937</v>
      </c>
      <c r="J13" s="5">
        <v>27.868852459016395</v>
      </c>
      <c r="K13" s="5">
        <v>67.213114754098356</v>
      </c>
      <c r="L13" s="5">
        <v>87.7</v>
      </c>
      <c r="M13" s="5">
        <v>22.9</v>
      </c>
      <c r="N13" s="5">
        <v>0.87216626500000005</v>
      </c>
      <c r="O13" s="5">
        <v>0.81719958995276298</v>
      </c>
      <c r="P13" s="5">
        <v>0.75503066494800297</v>
      </c>
      <c r="Q13" s="5">
        <v>1.81361876277729E+16</v>
      </c>
      <c r="R13" s="5">
        <v>1.88167159382608E+16</v>
      </c>
      <c r="S13" s="5">
        <v>1.87618072012314E+16</v>
      </c>
      <c r="T13" s="1">
        <v>0.47539239159350799</v>
      </c>
      <c r="U13" s="1">
        <v>47.539239159350799</v>
      </c>
      <c r="V13" s="2">
        <v>0.19526469805799401</v>
      </c>
      <c r="W13" s="2">
        <v>19.526469805799401</v>
      </c>
      <c r="X13" s="5">
        <v>0</v>
      </c>
      <c r="Y13" s="5">
        <v>0</v>
      </c>
      <c r="Z13" s="5">
        <v>8.2202713487629602</v>
      </c>
      <c r="AA13" s="5">
        <v>4.73530194200585</v>
      </c>
      <c r="AB13" s="5">
        <v>8.2734769885607804</v>
      </c>
      <c r="AC13" s="5">
        <v>0.26602819898909202</v>
      </c>
      <c r="AD13" s="5">
        <v>6.7571162543229493</v>
      </c>
      <c r="AE13" s="5">
        <v>4.3628624634211199</v>
      </c>
      <c r="AF13" s="5">
        <v>0.31923383878691097</v>
      </c>
      <c r="AG13" s="5">
        <v>0</v>
      </c>
      <c r="AH13" s="5">
        <v>0</v>
      </c>
      <c r="AI13" s="3">
        <v>0</v>
      </c>
      <c r="AJ13" s="3">
        <v>0</v>
      </c>
      <c r="AK13" s="3">
        <v>0</v>
      </c>
      <c r="AL13" s="3">
        <f t="shared" si="0"/>
        <v>19.526469805799401</v>
      </c>
      <c r="AM13" s="3">
        <f t="shared" si="1"/>
        <v>80.473530194200464</v>
      </c>
      <c r="AN13" s="3">
        <f t="shared" si="7"/>
        <v>99.999999999999858</v>
      </c>
      <c r="AO13" s="1">
        <v>0.28645418299999997</v>
      </c>
      <c r="AP13" s="1">
        <v>28.6454183266932</v>
      </c>
      <c r="AQ13" s="2">
        <v>0.17841965471447499</v>
      </c>
      <c r="AR13" s="2">
        <v>17.841965471447498</v>
      </c>
      <c r="AS13" s="5">
        <v>0</v>
      </c>
      <c r="AT13" s="5">
        <v>0.80345285524568399</v>
      </c>
      <c r="AU13" s="5">
        <v>5.3120849933598899</v>
      </c>
      <c r="AV13" s="5">
        <v>4.7675962815405004</v>
      </c>
      <c r="AW13" s="5">
        <v>13.2536520584329</v>
      </c>
      <c r="AX13" s="5">
        <v>0.26560424966799401</v>
      </c>
      <c r="AY13" s="5">
        <v>18.824701195219102</v>
      </c>
      <c r="AZ13" s="5">
        <v>9.9468791500663993</v>
      </c>
      <c r="BA13" s="5">
        <v>0</v>
      </c>
      <c r="BB13" s="5">
        <v>0.33864541832669298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f t="shared" si="2"/>
        <v>18.645418326693182</v>
      </c>
      <c r="BI13" s="5">
        <f t="shared" si="3"/>
        <v>81.354581673306683</v>
      </c>
      <c r="BJ13" s="5">
        <f t="shared" si="8"/>
        <v>99.999999999999858</v>
      </c>
      <c r="BK13" s="1">
        <v>0.188800047</v>
      </c>
      <c r="BL13" s="1">
        <f t="shared" si="15"/>
        <v>18.880004700000001</v>
      </c>
      <c r="BM13" s="2">
        <v>0.163662113120703</v>
      </c>
      <c r="BN13" s="2">
        <f t="shared" si="16"/>
        <v>16.366211312070298</v>
      </c>
      <c r="BO13" s="5">
        <v>0</v>
      </c>
      <c r="BP13" s="5">
        <v>3.8178975009589</v>
      </c>
      <c r="BQ13" s="5">
        <v>1.1890360841471599</v>
      </c>
      <c r="BR13" s="5">
        <v>0</v>
      </c>
      <c r="BS13" s="5">
        <v>7.0457026524651107</v>
      </c>
      <c r="BT13" s="5">
        <v>16.876641194346899</v>
      </c>
      <c r="BU13" s="5">
        <v>0.28619478948455396</v>
      </c>
      <c r="BV13" s="5">
        <v>25.400525182191004</v>
      </c>
      <c r="BW13" s="5">
        <v>9.9283037795414906</v>
      </c>
      <c r="BX13" s="5">
        <v>0</v>
      </c>
      <c r="BY13" s="5">
        <v>0.15047354911043501</v>
      </c>
      <c r="BZ13" s="5">
        <v>5.3108311450742005E-2</v>
      </c>
      <c r="CA13" s="5">
        <v>0</v>
      </c>
      <c r="CB13" s="5">
        <f t="shared" si="5"/>
        <v>17.608355707668199</v>
      </c>
      <c r="CC13" s="5">
        <f t="shared" si="6"/>
        <v>82.385743348098401</v>
      </c>
      <c r="CD13" s="5">
        <f t="shared" si="10"/>
        <v>99.994099055766597</v>
      </c>
    </row>
    <row r="14" spans="1:82" x14ac:dyDescent="0.25">
      <c r="A14" s="5" t="s">
        <v>15</v>
      </c>
      <c r="B14" s="5" t="s">
        <v>53</v>
      </c>
      <c r="C14" s="5" t="s">
        <v>44</v>
      </c>
      <c r="D14" s="5">
        <v>1</v>
      </c>
      <c r="E14" s="5" t="s">
        <v>36</v>
      </c>
      <c r="F14" s="5">
        <v>14</v>
      </c>
      <c r="G14" s="5">
        <v>16</v>
      </c>
      <c r="H14" s="5">
        <v>2.5990000000000002</v>
      </c>
      <c r="I14" s="5">
        <v>0.41379310344827586</v>
      </c>
      <c r="J14" s="5">
        <v>50</v>
      </c>
      <c r="K14" s="5">
        <v>47.058823529999998</v>
      </c>
      <c r="L14" s="5">
        <v>85.7</v>
      </c>
      <c r="M14" s="5">
        <v>21.8</v>
      </c>
      <c r="N14" s="5">
        <v>0.71168140383391898</v>
      </c>
      <c r="O14" s="5">
        <v>0.84030337243123598</v>
      </c>
      <c r="P14" s="5">
        <v>0.81797391375959105</v>
      </c>
      <c r="Q14" s="5">
        <v>1479899875573270</v>
      </c>
      <c r="R14" s="5">
        <v>1.84633522232442E+16</v>
      </c>
      <c r="S14" s="5">
        <v>1883454540280830</v>
      </c>
      <c r="T14" s="1">
        <v>0.59249401117913203</v>
      </c>
      <c r="U14" s="1">
        <v>59.249401117913202</v>
      </c>
      <c r="V14" s="2">
        <v>0.17460739952089399</v>
      </c>
      <c r="W14" s="2">
        <v>17.460739952089398</v>
      </c>
      <c r="X14" s="5">
        <v>0</v>
      </c>
      <c r="Y14" s="5">
        <v>0</v>
      </c>
      <c r="Z14" s="5">
        <v>1.17114719190843</v>
      </c>
      <c r="AA14" s="5">
        <v>9.5022624434389087</v>
      </c>
      <c r="AB14" s="5">
        <v>8.0649454351876493</v>
      </c>
      <c r="AC14" s="5">
        <v>0</v>
      </c>
      <c r="AD14" s="5">
        <v>1.0646792653713</v>
      </c>
      <c r="AE14" s="5">
        <v>3.4868245940910301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3">
        <f t="shared" si="0"/>
        <v>17.460739952089398</v>
      </c>
      <c r="AM14" s="3">
        <f t="shared" si="1"/>
        <v>82.539260047910517</v>
      </c>
      <c r="AN14" s="3">
        <f t="shared" si="7"/>
        <v>99.999999999999915</v>
      </c>
      <c r="AO14" s="1">
        <v>0.336989032901296</v>
      </c>
      <c r="AP14" s="1">
        <v>33.6989032901296</v>
      </c>
      <c r="AQ14" s="2">
        <v>0.207643735460285</v>
      </c>
      <c r="AR14" s="2">
        <v>20.764373546028501</v>
      </c>
      <c r="AS14" s="5">
        <v>5.3173811897640394E-2</v>
      </c>
      <c r="AT14" s="5">
        <v>3.3233632436025201E-2</v>
      </c>
      <c r="AU14" s="5">
        <v>6.9724160850780992</v>
      </c>
      <c r="AV14" s="5">
        <v>12.3429710867397</v>
      </c>
      <c r="AW14" s="5">
        <v>16.105018278497802</v>
      </c>
      <c r="AX14" s="5">
        <v>0</v>
      </c>
      <c r="AY14" s="5">
        <v>5.1445663010967095</v>
      </c>
      <c r="AZ14" s="5">
        <v>4.88534396809571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f t="shared" si="2"/>
        <v>20.850780990362168</v>
      </c>
      <c r="BI14" s="5">
        <f t="shared" si="3"/>
        <v>79.149219009637619</v>
      </c>
      <c r="BJ14" s="5">
        <f t="shared" si="8"/>
        <v>99.999999999999787</v>
      </c>
      <c r="BK14" s="1">
        <v>0.302326267934108</v>
      </c>
      <c r="BL14" s="1">
        <f t="shared" ref="BL14:BL16" si="17">BK14*100</f>
        <v>30.232626793410798</v>
      </c>
      <c r="BM14" s="2">
        <v>0.21385133140461701</v>
      </c>
      <c r="BN14" s="2">
        <v>21.385133140461701</v>
      </c>
      <c r="BO14" s="5">
        <v>0.21550451673850099</v>
      </c>
      <c r="BP14" s="5">
        <v>5.8333825352777904</v>
      </c>
      <c r="BQ14" s="5">
        <v>0.12103678337367801</v>
      </c>
      <c r="BR14" s="5">
        <v>0</v>
      </c>
      <c r="BS14" s="5">
        <v>13.361280037786999</v>
      </c>
      <c r="BT14" s="5">
        <v>17.349589655783099</v>
      </c>
      <c r="BU14" s="5">
        <v>0</v>
      </c>
      <c r="BV14" s="5">
        <v>7.6135088858711706</v>
      </c>
      <c r="BW14" s="5">
        <v>3.87317706795772</v>
      </c>
      <c r="BX14" s="5">
        <v>0</v>
      </c>
      <c r="BY14" s="5">
        <v>0</v>
      </c>
      <c r="BZ14" s="5">
        <v>0</v>
      </c>
      <c r="CA14" s="5">
        <v>0</v>
      </c>
      <c r="CB14" s="5">
        <f t="shared" si="5"/>
        <v>21.721674440573878</v>
      </c>
      <c r="CC14" s="5">
        <f t="shared" si="6"/>
        <v>78.263564976087579</v>
      </c>
      <c r="CD14" s="5">
        <f t="shared" si="10"/>
        <v>99.985239416661457</v>
      </c>
    </row>
    <row r="15" spans="1:82" x14ac:dyDescent="0.25">
      <c r="A15" s="5" t="s">
        <v>16</v>
      </c>
      <c r="B15" s="5" t="s">
        <v>53</v>
      </c>
      <c r="C15" s="5" t="s">
        <v>44</v>
      </c>
      <c r="D15" s="5">
        <v>2</v>
      </c>
      <c r="E15" s="5" t="s">
        <v>36</v>
      </c>
      <c r="F15" s="5">
        <v>17</v>
      </c>
      <c r="G15" s="5">
        <v>22</v>
      </c>
      <c r="H15" s="5">
        <v>2.7519999999999998</v>
      </c>
      <c r="I15" s="5">
        <v>0.41379310344827586</v>
      </c>
      <c r="J15" s="5">
        <v>50</v>
      </c>
      <c r="K15" s="5">
        <v>47.058823529999998</v>
      </c>
      <c r="L15" s="5">
        <v>85.7</v>
      </c>
      <c r="M15" s="5">
        <v>21.8</v>
      </c>
      <c r="N15" s="5">
        <v>0.71168140383391898</v>
      </c>
      <c r="O15" s="5">
        <v>0.84030337243123598</v>
      </c>
      <c r="P15" s="5">
        <v>0.81797391375959105</v>
      </c>
      <c r="Q15" s="5">
        <v>1479899875573270</v>
      </c>
      <c r="R15" s="5">
        <v>1.84633522232442E+16</v>
      </c>
      <c r="S15" s="5">
        <v>1883454540280830</v>
      </c>
      <c r="T15" s="1">
        <v>0.59249401099999999</v>
      </c>
      <c r="U15" s="1">
        <v>59.249401117913202</v>
      </c>
      <c r="V15" s="2">
        <v>0.17460739952089399</v>
      </c>
      <c r="W15" s="2">
        <v>17.460739952089398</v>
      </c>
      <c r="X15" s="5">
        <v>0</v>
      </c>
      <c r="Y15" s="5">
        <v>0</v>
      </c>
      <c r="Z15" s="5">
        <v>1.17114719190843</v>
      </c>
      <c r="AA15" s="5">
        <v>9.5022624434389087</v>
      </c>
      <c r="AB15" s="5">
        <v>8.0649454351876493</v>
      </c>
      <c r="AC15" s="5">
        <v>0</v>
      </c>
      <c r="AD15" s="5">
        <v>1.0646792653713</v>
      </c>
      <c r="AE15" s="5">
        <v>3.4868245940910301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3">
        <f t="shared" si="0"/>
        <v>17.460739952089398</v>
      </c>
      <c r="AM15" s="3">
        <f t="shared" si="1"/>
        <v>82.539260047910517</v>
      </c>
      <c r="AN15" s="3">
        <f t="shared" si="7"/>
        <v>99.999999999999915</v>
      </c>
      <c r="AO15" s="1">
        <v>0.33698903299999999</v>
      </c>
      <c r="AP15" s="1">
        <v>33.6989032901296</v>
      </c>
      <c r="AQ15" s="2">
        <v>0.207643735460285</v>
      </c>
      <c r="AR15" s="2">
        <v>20.764373546028501</v>
      </c>
      <c r="AS15" s="5">
        <v>5.3173811897640394E-2</v>
      </c>
      <c r="AT15" s="5">
        <v>3.3233632436025201E-2</v>
      </c>
      <c r="AU15" s="5">
        <v>6.9724160850780992</v>
      </c>
      <c r="AV15" s="5">
        <v>12.3429710867397</v>
      </c>
      <c r="AW15" s="5">
        <v>16.105018278497802</v>
      </c>
      <c r="AX15" s="5">
        <v>0</v>
      </c>
      <c r="AY15" s="5">
        <v>5.1445663010967095</v>
      </c>
      <c r="AZ15" s="5">
        <v>4.88534396809571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f t="shared" si="2"/>
        <v>20.850780990362168</v>
      </c>
      <c r="BI15" s="5">
        <f t="shared" si="3"/>
        <v>79.149219009637619</v>
      </c>
      <c r="BJ15" s="5">
        <f t="shared" si="8"/>
        <v>99.999999999999787</v>
      </c>
      <c r="BK15" s="1">
        <v>0.30232626800000001</v>
      </c>
      <c r="BL15" s="1">
        <f t="shared" si="17"/>
        <v>30.232626800000002</v>
      </c>
      <c r="BM15" s="2">
        <v>0.21385133140461701</v>
      </c>
      <c r="BN15" s="2">
        <v>21.385133140461701</v>
      </c>
      <c r="BO15" s="5">
        <v>0.21550451673850099</v>
      </c>
      <c r="BP15" s="5">
        <v>5.8333825352777904</v>
      </c>
      <c r="BQ15" s="5">
        <v>0.12103678337367801</v>
      </c>
      <c r="BR15" s="5">
        <v>0</v>
      </c>
      <c r="BS15" s="5">
        <v>13.361280037786999</v>
      </c>
      <c r="BT15" s="5">
        <v>17.349589655783099</v>
      </c>
      <c r="BU15" s="5">
        <v>0</v>
      </c>
      <c r="BV15" s="5">
        <v>7.6135088858711706</v>
      </c>
      <c r="BW15" s="5">
        <v>3.87317706795772</v>
      </c>
      <c r="BX15" s="5">
        <v>0</v>
      </c>
      <c r="BY15" s="5">
        <v>0</v>
      </c>
      <c r="BZ15" s="5">
        <v>0</v>
      </c>
      <c r="CA15" s="5">
        <v>0</v>
      </c>
      <c r="CB15" s="5">
        <f t="shared" si="5"/>
        <v>21.721674440573878</v>
      </c>
      <c r="CC15" s="5">
        <f t="shared" si="6"/>
        <v>78.263564982676783</v>
      </c>
      <c r="CD15" s="5">
        <f t="shared" si="10"/>
        <v>99.985239423250661</v>
      </c>
    </row>
    <row r="16" spans="1:82" x14ac:dyDescent="0.25">
      <c r="A16" s="5" t="s">
        <v>17</v>
      </c>
      <c r="B16" s="5" t="s">
        <v>53</v>
      </c>
      <c r="C16" s="5" t="s">
        <v>44</v>
      </c>
      <c r="D16" s="5">
        <v>3</v>
      </c>
      <c r="E16" s="5" t="s">
        <v>36</v>
      </c>
      <c r="F16" s="5">
        <v>2</v>
      </c>
      <c r="G16" s="5">
        <v>2</v>
      </c>
      <c r="H16" s="5">
        <v>0.69310000000000005</v>
      </c>
      <c r="I16" s="5">
        <v>0.41379310344827586</v>
      </c>
      <c r="J16" s="5">
        <v>50</v>
      </c>
      <c r="K16" s="5">
        <v>47.058823529999998</v>
      </c>
      <c r="L16" s="5">
        <v>85.7</v>
      </c>
      <c r="M16" s="5">
        <v>21.8</v>
      </c>
      <c r="N16" s="5">
        <v>0.71168140383391898</v>
      </c>
      <c r="O16" s="5">
        <v>0.84030337243123598</v>
      </c>
      <c r="P16" s="5">
        <v>0.81797391375959105</v>
      </c>
      <c r="Q16" s="5">
        <v>1479899875573270</v>
      </c>
      <c r="R16" s="5">
        <v>1.84633522232442E+16</v>
      </c>
      <c r="S16" s="5">
        <v>1883454540280830</v>
      </c>
      <c r="T16" s="1">
        <v>0.59249401099999999</v>
      </c>
      <c r="U16" s="1">
        <v>59.249401117913202</v>
      </c>
      <c r="V16" s="2">
        <v>0.17460739952089399</v>
      </c>
      <c r="W16" s="2">
        <v>17.460739952089398</v>
      </c>
      <c r="X16" s="5">
        <v>0</v>
      </c>
      <c r="Y16" s="5">
        <v>0</v>
      </c>
      <c r="Z16" s="5">
        <v>1.17114719190843</v>
      </c>
      <c r="AA16" s="5">
        <v>9.5022624434389087</v>
      </c>
      <c r="AB16" s="5">
        <v>8.0649454351876493</v>
      </c>
      <c r="AC16" s="5">
        <v>0</v>
      </c>
      <c r="AD16" s="5">
        <v>1.0646792653713</v>
      </c>
      <c r="AE16" s="5">
        <v>3.4868245940910301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3">
        <f t="shared" si="0"/>
        <v>17.460739952089398</v>
      </c>
      <c r="AM16" s="3">
        <f t="shared" si="1"/>
        <v>82.539260047910517</v>
      </c>
      <c r="AN16" s="3">
        <f t="shared" si="7"/>
        <v>99.999999999999915</v>
      </c>
      <c r="AO16" s="1">
        <v>0.33698903299999999</v>
      </c>
      <c r="AP16" s="1">
        <v>33.6989032901296</v>
      </c>
      <c r="AQ16" s="2">
        <v>0.207643735460285</v>
      </c>
      <c r="AR16" s="2">
        <v>20.764373546028501</v>
      </c>
      <c r="AS16" s="5">
        <v>5.3173811897640394E-2</v>
      </c>
      <c r="AT16" s="5">
        <v>3.3233632436025201E-2</v>
      </c>
      <c r="AU16" s="5">
        <v>6.9724160850780992</v>
      </c>
      <c r="AV16" s="5">
        <v>12.3429710867397</v>
      </c>
      <c r="AW16" s="5">
        <v>16.105018278497802</v>
      </c>
      <c r="AX16" s="5">
        <v>0</v>
      </c>
      <c r="AY16" s="5">
        <v>5.1445663010967095</v>
      </c>
      <c r="AZ16" s="5">
        <v>4.88534396809571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f t="shared" si="2"/>
        <v>20.850780990362168</v>
      </c>
      <c r="BI16" s="5">
        <f t="shared" si="3"/>
        <v>79.149219009637619</v>
      </c>
      <c r="BJ16" s="5">
        <f t="shared" si="8"/>
        <v>99.999999999999787</v>
      </c>
      <c r="BK16" s="1">
        <v>0.30232626800000001</v>
      </c>
      <c r="BL16" s="1">
        <f t="shared" si="17"/>
        <v>30.232626800000002</v>
      </c>
      <c r="BM16" s="2">
        <v>0.21385133140461701</v>
      </c>
      <c r="BN16" s="2">
        <v>21.385133140461701</v>
      </c>
      <c r="BO16" s="5">
        <v>0.21550451673850099</v>
      </c>
      <c r="BP16" s="5">
        <v>5.8333825352777904</v>
      </c>
      <c r="BQ16" s="5">
        <v>0.12103678337367801</v>
      </c>
      <c r="BR16" s="5">
        <v>0</v>
      </c>
      <c r="BS16" s="5">
        <v>13.361280037786999</v>
      </c>
      <c r="BT16" s="5">
        <v>17.349589655783099</v>
      </c>
      <c r="BU16" s="5">
        <v>0</v>
      </c>
      <c r="BV16" s="5">
        <v>7.6135088858711706</v>
      </c>
      <c r="BW16" s="5">
        <v>3.87317706795772</v>
      </c>
      <c r="BX16" s="5">
        <v>0</v>
      </c>
      <c r="BY16" s="5">
        <v>0</v>
      </c>
      <c r="BZ16" s="5">
        <v>0</v>
      </c>
      <c r="CA16" s="5">
        <v>0</v>
      </c>
      <c r="CB16" s="5">
        <f t="shared" si="5"/>
        <v>21.721674440573878</v>
      </c>
      <c r="CC16" s="5">
        <f t="shared" si="6"/>
        <v>78.263564982676783</v>
      </c>
      <c r="CD16" s="5">
        <f t="shared" si="10"/>
        <v>99.985239423250661</v>
      </c>
    </row>
    <row r="17" spans="1:82" x14ac:dyDescent="0.25">
      <c r="A17" s="5" t="s">
        <v>18</v>
      </c>
      <c r="B17" s="5" t="s">
        <v>53</v>
      </c>
      <c r="C17" s="5" t="s">
        <v>45</v>
      </c>
      <c r="D17" s="5">
        <v>1</v>
      </c>
      <c r="E17" s="5" t="s">
        <v>38</v>
      </c>
      <c r="F17" s="5">
        <v>9</v>
      </c>
      <c r="G17" s="5">
        <v>13</v>
      </c>
      <c r="H17" s="5">
        <v>2.1379999999999999</v>
      </c>
      <c r="I17" s="5">
        <v>0.25806451612903225</v>
      </c>
      <c r="J17" s="5">
        <v>48.421052631578952</v>
      </c>
      <c r="K17" s="5">
        <v>51.578947368421055</v>
      </c>
      <c r="L17" s="5">
        <v>81.2</v>
      </c>
      <c r="M17" s="5">
        <v>22.6</v>
      </c>
      <c r="N17" s="5">
        <v>0.51745327923504103</v>
      </c>
      <c r="O17" s="5">
        <v>0.65943471837704803</v>
      </c>
      <c r="P17" s="5">
        <v>0.68616951135289195</v>
      </c>
      <c r="Q17" s="5">
        <v>1.00691758772542E+16</v>
      </c>
      <c r="R17" s="5">
        <v>1.78578232171474E+16</v>
      </c>
      <c r="S17" s="5">
        <v>1.9024658487218E+16</v>
      </c>
      <c r="T17" s="1">
        <v>0.838795630162536</v>
      </c>
      <c r="U17" s="1">
        <v>83.879563016253599</v>
      </c>
      <c r="V17" s="2">
        <v>3.9701572075672702E-2</v>
      </c>
      <c r="W17" s="2">
        <v>3.97015720756727</v>
      </c>
      <c r="X17" s="5">
        <v>0</v>
      </c>
      <c r="Y17" s="5">
        <v>0</v>
      </c>
      <c r="Z17" s="5">
        <v>0</v>
      </c>
      <c r="AA17" s="5">
        <v>1.01252331468158</v>
      </c>
      <c r="AB17" s="5">
        <v>4.7162270183852897</v>
      </c>
      <c r="AC17" s="5">
        <v>0.26645350386357503</v>
      </c>
      <c r="AD17" s="5">
        <v>2.66453503863575E-2</v>
      </c>
      <c r="AE17" s="5">
        <v>6.1284305888622406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3">
        <f t="shared" si="0"/>
        <v>3.97015720756727</v>
      </c>
      <c r="AM17" s="3">
        <f t="shared" si="1"/>
        <v>96.029842792432646</v>
      </c>
      <c r="AN17" s="3">
        <f t="shared" si="7"/>
        <v>99.999999999999915</v>
      </c>
      <c r="AO17" s="1">
        <v>0.452930610072516</v>
      </c>
      <c r="AP17" s="1">
        <v>45.293061007251602</v>
      </c>
      <c r="AQ17" s="2">
        <v>0.122480207571019</v>
      </c>
      <c r="AR17" s="2">
        <v>12.2480207571019</v>
      </c>
      <c r="AS17" s="5">
        <v>0.93140842259330692</v>
      </c>
      <c r="AT17" s="5">
        <v>3.32645865211895E-2</v>
      </c>
      <c r="AU17" s="5">
        <v>0.15301709799747101</v>
      </c>
      <c r="AV17" s="5">
        <v>7.8437895016964898</v>
      </c>
      <c r="AW17" s="5">
        <v>19.0805668285543</v>
      </c>
      <c r="AX17" s="5">
        <v>0.14636418069323301</v>
      </c>
      <c r="AY17" s="5">
        <v>4.5505954360987202</v>
      </c>
      <c r="AZ17" s="5">
        <v>7.5244494710930701</v>
      </c>
      <c r="BA17" s="5">
        <v>0</v>
      </c>
      <c r="BB17" s="5">
        <v>0</v>
      </c>
      <c r="BC17" s="5">
        <v>0</v>
      </c>
      <c r="BD17" s="5">
        <v>1.09773135519925</v>
      </c>
      <c r="BE17" s="5">
        <v>1.09773135519925</v>
      </c>
      <c r="BF17" s="5">
        <v>0</v>
      </c>
      <c r="BG17" s="5">
        <v>0</v>
      </c>
      <c r="BH17" s="5">
        <f t="shared" si="2"/>
        <v>14.310425121415646</v>
      </c>
      <c r="BI17" s="5">
        <f t="shared" si="3"/>
        <v>85.689574878584139</v>
      </c>
      <c r="BJ17" s="5">
        <f t="shared" si="8"/>
        <v>99.999999999999787</v>
      </c>
      <c r="BK17" s="1">
        <v>0.37572356763142301</v>
      </c>
      <c r="BL17" s="1">
        <f t="shared" ref="BL17:BL20" si="18">BK17*100</f>
        <v>37.572356763142302</v>
      </c>
      <c r="BM17" s="2">
        <v>0.117838157117542</v>
      </c>
      <c r="BN17" s="2">
        <v>11.783815711754201</v>
      </c>
      <c r="BO17" s="5">
        <v>0.94211458948611893</v>
      </c>
      <c r="BP17" s="5">
        <v>0.17424689899586501</v>
      </c>
      <c r="BQ17" s="5">
        <v>3.5440047253396299E-2</v>
      </c>
      <c r="BR17" s="5">
        <v>0</v>
      </c>
      <c r="BS17" s="5">
        <v>9.0903721204961592</v>
      </c>
      <c r="BT17" s="5">
        <v>21.825162433549899</v>
      </c>
      <c r="BU17" s="5">
        <v>0.18901358535144699</v>
      </c>
      <c r="BV17" s="5">
        <v>2.8735971647962097</v>
      </c>
      <c r="BW17" s="5">
        <v>6.2758417011222605</v>
      </c>
      <c r="BX17" s="5">
        <v>0</v>
      </c>
      <c r="BY17" s="5">
        <v>1.7720023626698098E-2</v>
      </c>
      <c r="BZ17" s="5">
        <v>0.16538688718251598</v>
      </c>
      <c r="CA17" s="5">
        <v>8.0389840519787299</v>
      </c>
      <c r="CB17" s="5">
        <f t="shared" si="5"/>
        <v>12.926757235676233</v>
      </c>
      <c r="CC17" s="5">
        <f t="shared" si="6"/>
        <v>86.057294743059572</v>
      </c>
      <c r="CD17" s="5">
        <f t="shared" si="10"/>
        <v>98.984051978735806</v>
      </c>
    </row>
    <row r="18" spans="1:82" x14ac:dyDescent="0.25">
      <c r="A18" s="5" t="s">
        <v>19</v>
      </c>
      <c r="B18" s="5" t="s">
        <v>53</v>
      </c>
      <c r="C18" s="5" t="s">
        <v>45</v>
      </c>
      <c r="D18" s="5">
        <v>2</v>
      </c>
      <c r="E18" s="5" t="s">
        <v>38</v>
      </c>
      <c r="F18" s="5">
        <v>7</v>
      </c>
      <c r="G18" s="5">
        <v>8</v>
      </c>
      <c r="H18" s="5">
        <v>1.9059999999999999</v>
      </c>
      <c r="I18" s="5">
        <v>0.25806451612903225</v>
      </c>
      <c r="J18" s="5">
        <v>48.421052631578952</v>
      </c>
      <c r="K18" s="5">
        <v>51.578947368421055</v>
      </c>
      <c r="L18" s="5">
        <v>81.2</v>
      </c>
      <c r="M18" s="5">
        <v>22.6</v>
      </c>
      <c r="N18" s="5">
        <v>0.51745327923504103</v>
      </c>
      <c r="O18" s="5">
        <v>0.65943471837704803</v>
      </c>
      <c r="P18" s="5">
        <v>0.68616951135289195</v>
      </c>
      <c r="Q18" s="5">
        <v>1.00691758772542E+16</v>
      </c>
      <c r="R18" s="5">
        <v>1.78578232171474E+16</v>
      </c>
      <c r="S18" s="5">
        <v>1.9024658487218E+16</v>
      </c>
      <c r="T18" s="1">
        <v>0.838795630162536</v>
      </c>
      <c r="U18" s="1">
        <v>83.879563016253599</v>
      </c>
      <c r="V18" s="2">
        <v>3.9701572075672702E-2</v>
      </c>
      <c r="W18" s="2">
        <v>3.97015720756727</v>
      </c>
      <c r="X18" s="5">
        <v>0</v>
      </c>
      <c r="Y18" s="5">
        <v>0</v>
      </c>
      <c r="Z18" s="5">
        <v>0</v>
      </c>
      <c r="AA18" s="5">
        <v>1.01252331468158</v>
      </c>
      <c r="AB18" s="5">
        <v>4.7162270183852897</v>
      </c>
      <c r="AC18" s="5">
        <v>0.26645350386357503</v>
      </c>
      <c r="AD18" s="5">
        <v>2.66453503863575E-2</v>
      </c>
      <c r="AE18" s="5">
        <v>6.1284305888622406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3">
        <f t="shared" si="0"/>
        <v>3.97015720756727</v>
      </c>
      <c r="AM18" s="3">
        <f t="shared" si="1"/>
        <v>96.029842792432646</v>
      </c>
      <c r="AN18" s="3">
        <f t="shared" si="7"/>
        <v>99.999999999999915</v>
      </c>
      <c r="AO18" s="1">
        <v>0.45293061000000001</v>
      </c>
      <c r="AP18" s="1">
        <v>45.293061007251602</v>
      </c>
      <c r="AQ18" s="2">
        <v>0.122480207571019</v>
      </c>
      <c r="AR18" s="2">
        <v>12.2480207571019</v>
      </c>
      <c r="AS18" s="5">
        <v>0.93140842259330692</v>
      </c>
      <c r="AT18" s="5">
        <v>3.32645865211895E-2</v>
      </c>
      <c r="AU18" s="5">
        <v>0.15301709799747101</v>
      </c>
      <c r="AV18" s="5">
        <v>7.8437895016964898</v>
      </c>
      <c r="AW18" s="5">
        <v>19.0805668285543</v>
      </c>
      <c r="AX18" s="5">
        <v>0.14636418069323301</v>
      </c>
      <c r="AY18" s="5">
        <v>4.5505954360987202</v>
      </c>
      <c r="AZ18" s="5">
        <v>7.5244494710930701</v>
      </c>
      <c r="BA18" s="5">
        <v>0</v>
      </c>
      <c r="BB18" s="5">
        <v>0</v>
      </c>
      <c r="BC18" s="5">
        <v>0</v>
      </c>
      <c r="BD18" s="5">
        <v>1.09773135519925</v>
      </c>
      <c r="BE18" s="5">
        <v>1.09773135519925</v>
      </c>
      <c r="BF18" s="5">
        <v>0</v>
      </c>
      <c r="BG18" s="5">
        <v>0</v>
      </c>
      <c r="BH18" s="5">
        <f t="shared" si="2"/>
        <v>14.310425121415646</v>
      </c>
      <c r="BI18" s="5">
        <f t="shared" si="3"/>
        <v>85.689574878584139</v>
      </c>
      <c r="BJ18" s="5">
        <f t="shared" si="8"/>
        <v>99.999999999999787</v>
      </c>
      <c r="BK18" s="1">
        <v>0.37572356800000001</v>
      </c>
      <c r="BL18" s="1">
        <f t="shared" si="18"/>
        <v>37.572356800000001</v>
      </c>
      <c r="BM18" s="2">
        <v>0.117838157117542</v>
      </c>
      <c r="BN18" s="2">
        <v>11.783815711754201</v>
      </c>
      <c r="BO18" s="5">
        <v>0.94211458948611893</v>
      </c>
      <c r="BP18" s="5">
        <v>0.17424689899586501</v>
      </c>
      <c r="BQ18" s="5">
        <v>3.5440047253396299E-2</v>
      </c>
      <c r="BR18" s="5">
        <v>0</v>
      </c>
      <c r="BS18" s="5">
        <v>9.0903721204961592</v>
      </c>
      <c r="BT18" s="5">
        <v>21.825162433549899</v>
      </c>
      <c r="BU18" s="5">
        <v>0.18901358535144699</v>
      </c>
      <c r="BV18" s="5">
        <v>2.8735971647962097</v>
      </c>
      <c r="BW18" s="5">
        <v>6.2758417011222605</v>
      </c>
      <c r="BX18" s="5">
        <v>0</v>
      </c>
      <c r="BY18" s="5">
        <v>1.7720023626698098E-2</v>
      </c>
      <c r="BZ18" s="5">
        <v>0.16538688718251598</v>
      </c>
      <c r="CA18" s="5">
        <v>8.0389840519787299</v>
      </c>
      <c r="CB18" s="5">
        <f t="shared" si="5"/>
        <v>12.926757235676233</v>
      </c>
      <c r="CC18" s="5">
        <f t="shared" si="6"/>
        <v>86.057294779917271</v>
      </c>
      <c r="CD18" s="5">
        <f t="shared" si="10"/>
        <v>98.984052015593505</v>
      </c>
    </row>
    <row r="19" spans="1:82" x14ac:dyDescent="0.25">
      <c r="A19" s="5" t="s">
        <v>20</v>
      </c>
      <c r="B19" s="5" t="s">
        <v>53</v>
      </c>
      <c r="C19" s="5" t="s">
        <v>45</v>
      </c>
      <c r="D19" s="5">
        <v>3</v>
      </c>
      <c r="E19" s="5" t="s">
        <v>38</v>
      </c>
      <c r="F19" s="5">
        <v>11</v>
      </c>
      <c r="G19" s="5">
        <v>15</v>
      </c>
      <c r="H19" s="5">
        <v>2.3380000000000001</v>
      </c>
      <c r="I19" s="5">
        <v>0.25806451612903225</v>
      </c>
      <c r="J19" s="5">
        <v>48.421052631578952</v>
      </c>
      <c r="K19" s="5">
        <v>51.578947368421055</v>
      </c>
      <c r="L19" s="5">
        <v>81.2</v>
      </c>
      <c r="M19" s="5">
        <v>22.6</v>
      </c>
      <c r="N19" s="5">
        <v>0.51745327923504103</v>
      </c>
      <c r="O19" s="5">
        <v>0.65943471837704803</v>
      </c>
      <c r="P19" s="5">
        <v>0.68616951135289195</v>
      </c>
      <c r="Q19" s="5">
        <v>1.00691758772542E+16</v>
      </c>
      <c r="R19" s="5">
        <v>1.78578232171474E+16</v>
      </c>
      <c r="S19" s="5">
        <v>1.9024658487218E+16</v>
      </c>
      <c r="T19" s="1">
        <v>0.838795630162536</v>
      </c>
      <c r="U19" s="1">
        <v>83.879563016253599</v>
      </c>
      <c r="V19" s="2">
        <v>3.9701572075672702E-2</v>
      </c>
      <c r="W19" s="2">
        <v>3.97015720756727</v>
      </c>
      <c r="X19" s="5">
        <v>0</v>
      </c>
      <c r="Y19" s="5">
        <v>0</v>
      </c>
      <c r="Z19" s="5">
        <v>0</v>
      </c>
      <c r="AA19" s="5">
        <v>1.01252331468158</v>
      </c>
      <c r="AB19" s="5">
        <v>4.7162270183852897</v>
      </c>
      <c r="AC19" s="5">
        <v>0.26645350386357503</v>
      </c>
      <c r="AD19" s="5">
        <v>2.66453503863575E-2</v>
      </c>
      <c r="AE19" s="5">
        <v>6.1284305888622406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3">
        <f t="shared" si="0"/>
        <v>3.97015720756727</v>
      </c>
      <c r="AM19" s="3">
        <f t="shared" si="1"/>
        <v>96.029842792432646</v>
      </c>
      <c r="AN19" s="3">
        <f t="shared" si="7"/>
        <v>99.999999999999915</v>
      </c>
      <c r="AO19" s="1">
        <v>0.45293061000000001</v>
      </c>
      <c r="AP19" s="1">
        <v>45.293061007251602</v>
      </c>
      <c r="AQ19" s="2">
        <v>0.122480207571019</v>
      </c>
      <c r="AR19" s="2">
        <v>12.2480207571019</v>
      </c>
      <c r="AS19" s="5">
        <v>0.93140842259330692</v>
      </c>
      <c r="AT19" s="5">
        <v>3.32645865211895E-2</v>
      </c>
      <c r="AU19" s="5">
        <v>0.15301709799747101</v>
      </c>
      <c r="AV19" s="5">
        <v>7.8437895016964898</v>
      </c>
      <c r="AW19" s="5">
        <v>19.0805668285543</v>
      </c>
      <c r="AX19" s="5">
        <v>0.14636418069323301</v>
      </c>
      <c r="AY19" s="5">
        <v>4.5505954360987202</v>
      </c>
      <c r="AZ19" s="5">
        <v>7.5244494710930701</v>
      </c>
      <c r="BA19" s="5">
        <v>0</v>
      </c>
      <c r="BB19" s="5">
        <v>0</v>
      </c>
      <c r="BC19" s="5">
        <v>0</v>
      </c>
      <c r="BD19" s="5">
        <v>1.09773135519925</v>
      </c>
      <c r="BE19" s="5">
        <v>1.09773135519925</v>
      </c>
      <c r="BF19" s="5">
        <v>0</v>
      </c>
      <c r="BG19" s="5">
        <v>0</v>
      </c>
      <c r="BH19" s="5">
        <f t="shared" si="2"/>
        <v>14.310425121415646</v>
      </c>
      <c r="BI19" s="5">
        <f t="shared" si="3"/>
        <v>85.689574878584139</v>
      </c>
      <c r="BJ19" s="5">
        <f t="shared" si="8"/>
        <v>99.999999999999787</v>
      </c>
      <c r="BK19" s="1">
        <v>0.37572356800000001</v>
      </c>
      <c r="BL19" s="1">
        <f t="shared" si="18"/>
        <v>37.572356800000001</v>
      </c>
      <c r="BM19" s="2">
        <v>0.117838157117542</v>
      </c>
      <c r="BN19" s="2">
        <v>11.783815711754201</v>
      </c>
      <c r="BO19" s="5">
        <v>0.94211458948611893</v>
      </c>
      <c r="BP19" s="5">
        <v>0.17424689899586501</v>
      </c>
      <c r="BQ19" s="5">
        <v>3.5440047253396299E-2</v>
      </c>
      <c r="BR19" s="5">
        <v>0</v>
      </c>
      <c r="BS19" s="5">
        <v>9.0903721204961592</v>
      </c>
      <c r="BT19" s="5">
        <v>21.825162433549899</v>
      </c>
      <c r="BU19" s="5">
        <v>0.18901358535144699</v>
      </c>
      <c r="BV19" s="5">
        <v>2.8735971647962097</v>
      </c>
      <c r="BW19" s="5">
        <v>6.2758417011222605</v>
      </c>
      <c r="BX19" s="5">
        <v>0</v>
      </c>
      <c r="BY19" s="5">
        <v>1.7720023626698098E-2</v>
      </c>
      <c r="BZ19" s="5">
        <v>0.16538688718251598</v>
      </c>
      <c r="CA19" s="5">
        <v>8.0389840519787299</v>
      </c>
      <c r="CB19" s="5">
        <f t="shared" si="5"/>
        <v>12.926757235676233</v>
      </c>
      <c r="CC19" s="5">
        <f t="shared" si="6"/>
        <v>86.057294779917271</v>
      </c>
      <c r="CD19" s="5">
        <f t="shared" si="10"/>
        <v>98.984052015593505</v>
      </c>
    </row>
    <row r="20" spans="1:82" x14ac:dyDescent="0.25">
      <c r="A20" s="5" t="s">
        <v>21</v>
      </c>
      <c r="B20" s="5" t="s">
        <v>53</v>
      </c>
      <c r="C20" s="5" t="s">
        <v>45</v>
      </c>
      <c r="D20" s="5">
        <v>4</v>
      </c>
      <c r="E20" s="5" t="s">
        <v>38</v>
      </c>
      <c r="F20" s="5">
        <v>14</v>
      </c>
      <c r="G20" s="5">
        <v>17</v>
      </c>
      <c r="H20" s="5">
        <v>2.5579999999999998</v>
      </c>
      <c r="I20" s="5">
        <v>0.25806451612903225</v>
      </c>
      <c r="J20" s="5">
        <v>48.421052631578952</v>
      </c>
      <c r="K20" s="5">
        <v>51.578947368421055</v>
      </c>
      <c r="L20" s="5">
        <v>81.2</v>
      </c>
      <c r="M20" s="5">
        <v>22.6</v>
      </c>
      <c r="N20" s="5">
        <v>0.51745327923504103</v>
      </c>
      <c r="O20" s="5">
        <v>0.65943471837704803</v>
      </c>
      <c r="P20" s="5">
        <v>0.68616951135289195</v>
      </c>
      <c r="Q20" s="5">
        <v>1.00691758772542E+16</v>
      </c>
      <c r="R20" s="5">
        <v>1.78578232171474E+16</v>
      </c>
      <c r="S20" s="5">
        <v>1.9024658487218E+16</v>
      </c>
      <c r="T20" s="1">
        <v>0.838795630162536</v>
      </c>
      <c r="U20" s="1">
        <v>83.879563016253599</v>
      </c>
      <c r="V20" s="2">
        <v>3.9701572075672702E-2</v>
      </c>
      <c r="W20" s="2">
        <v>3.97015720756727</v>
      </c>
      <c r="X20" s="5">
        <v>0</v>
      </c>
      <c r="Y20" s="5">
        <v>0</v>
      </c>
      <c r="Z20" s="5">
        <v>0</v>
      </c>
      <c r="AA20" s="5">
        <v>1.01252331468158</v>
      </c>
      <c r="AB20" s="5">
        <v>4.7162270183852897</v>
      </c>
      <c r="AC20" s="5">
        <v>0.26645350386357503</v>
      </c>
      <c r="AD20" s="5">
        <v>2.66453503863575E-2</v>
      </c>
      <c r="AE20" s="5">
        <v>6.1284305888622406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3">
        <f t="shared" si="0"/>
        <v>3.97015720756727</v>
      </c>
      <c r="AM20" s="3">
        <f t="shared" si="1"/>
        <v>96.029842792432646</v>
      </c>
      <c r="AN20" s="3">
        <f t="shared" si="7"/>
        <v>99.999999999999915</v>
      </c>
      <c r="AO20" s="1">
        <v>0.45293061000000001</v>
      </c>
      <c r="AP20" s="1">
        <v>45.293061007251602</v>
      </c>
      <c r="AQ20" s="2">
        <v>0.122480207571019</v>
      </c>
      <c r="AR20" s="2">
        <v>12.2480207571019</v>
      </c>
      <c r="AS20" s="5">
        <v>0.93140842259330692</v>
      </c>
      <c r="AT20" s="5">
        <v>3.32645865211895E-2</v>
      </c>
      <c r="AU20" s="5">
        <v>0.15301709799747101</v>
      </c>
      <c r="AV20" s="5">
        <v>7.8437895016964898</v>
      </c>
      <c r="AW20" s="5">
        <v>19.0805668285543</v>
      </c>
      <c r="AX20" s="5">
        <v>0.14636418069323301</v>
      </c>
      <c r="AY20" s="5">
        <v>4.5505954360987202</v>
      </c>
      <c r="AZ20" s="5">
        <v>7.5244494710930701</v>
      </c>
      <c r="BA20" s="5">
        <v>0</v>
      </c>
      <c r="BB20" s="5">
        <v>0</v>
      </c>
      <c r="BC20" s="5">
        <v>0</v>
      </c>
      <c r="BD20" s="5">
        <v>1.09773135519925</v>
      </c>
      <c r="BE20" s="5">
        <v>1.09773135519925</v>
      </c>
      <c r="BF20" s="5">
        <v>0</v>
      </c>
      <c r="BG20" s="5">
        <v>0</v>
      </c>
      <c r="BH20" s="5">
        <f t="shared" si="2"/>
        <v>14.310425121415646</v>
      </c>
      <c r="BI20" s="5">
        <f t="shared" si="3"/>
        <v>85.689574878584139</v>
      </c>
      <c r="BJ20" s="5">
        <f t="shared" si="8"/>
        <v>99.999999999999787</v>
      </c>
      <c r="BK20" s="1">
        <v>0.37572356800000001</v>
      </c>
      <c r="BL20" s="1">
        <f t="shared" si="18"/>
        <v>37.572356800000001</v>
      </c>
      <c r="BM20" s="2">
        <v>0.117838157117542</v>
      </c>
      <c r="BN20" s="2">
        <v>11.783815711754201</v>
      </c>
      <c r="BO20" s="5">
        <v>0.94211458948611893</v>
      </c>
      <c r="BP20" s="5">
        <v>0.17424689899586501</v>
      </c>
      <c r="BQ20" s="5">
        <v>3.5440047253396299E-2</v>
      </c>
      <c r="BR20" s="5">
        <v>0</v>
      </c>
      <c r="BS20" s="5">
        <v>9.0903721204961592</v>
      </c>
      <c r="BT20" s="5">
        <v>21.825162433549899</v>
      </c>
      <c r="BU20" s="5">
        <v>0.18901358535144699</v>
      </c>
      <c r="BV20" s="5">
        <v>2.8735971647962097</v>
      </c>
      <c r="BW20" s="5">
        <v>6.2758417011222605</v>
      </c>
      <c r="BX20" s="5">
        <v>0</v>
      </c>
      <c r="BY20" s="5">
        <v>1.7720023626698098E-2</v>
      </c>
      <c r="BZ20" s="5">
        <v>0.16538688718251598</v>
      </c>
      <c r="CA20" s="5">
        <v>8.0389840519787299</v>
      </c>
      <c r="CB20" s="5">
        <f t="shared" si="5"/>
        <v>12.926757235676233</v>
      </c>
      <c r="CC20" s="5">
        <f t="shared" si="6"/>
        <v>86.057294779917271</v>
      </c>
      <c r="CD20" s="5">
        <f t="shared" si="10"/>
        <v>98.984052015593505</v>
      </c>
    </row>
    <row r="21" spans="1:82" x14ac:dyDescent="0.25">
      <c r="A21" s="5" t="s">
        <v>22</v>
      </c>
      <c r="B21" s="5" t="s">
        <v>54</v>
      </c>
      <c r="C21" s="5" t="s">
        <v>46</v>
      </c>
      <c r="D21" s="5">
        <v>1</v>
      </c>
      <c r="E21" s="5" t="s">
        <v>36</v>
      </c>
      <c r="F21" s="5">
        <v>9</v>
      </c>
      <c r="G21" s="5">
        <v>10</v>
      </c>
      <c r="H21" s="5">
        <v>2.1640000000000001</v>
      </c>
      <c r="I21" s="5">
        <v>0.21428571428571427</v>
      </c>
      <c r="J21" s="5">
        <v>58.461538461538467</v>
      </c>
      <c r="K21" s="5">
        <v>40.769230769230766</v>
      </c>
      <c r="L21" s="5">
        <v>78</v>
      </c>
      <c r="M21" s="5">
        <v>23.6</v>
      </c>
      <c r="N21" s="5">
        <v>0.71093452606505703</v>
      </c>
      <c r="O21" s="5">
        <v>0.74096887</v>
      </c>
      <c r="P21" s="5">
        <v>0.74846105255978301</v>
      </c>
      <c r="Q21" s="5">
        <v>1.56208281354702E+16</v>
      </c>
      <c r="R21" s="5">
        <v>1.70614387412763E+16</v>
      </c>
      <c r="S21" s="5">
        <v>1.72339526231079E+16</v>
      </c>
      <c r="T21" s="1">
        <v>0.568831863138198</v>
      </c>
      <c r="U21" s="1">
        <f t="shared" ref="U21:U24" si="19">T21*100</f>
        <v>56.883186313819799</v>
      </c>
      <c r="V21" s="2">
        <v>0.159315690991713</v>
      </c>
      <c r="W21" s="2">
        <f>V21*100</f>
        <v>15.9315690991713</v>
      </c>
      <c r="X21" s="5">
        <v>0.40096230954290296</v>
      </c>
      <c r="Y21" s="5">
        <v>0.37423148890670899</v>
      </c>
      <c r="Z21" s="5">
        <v>0</v>
      </c>
      <c r="AA21" s="5">
        <v>2.0048115477145099</v>
      </c>
      <c r="AB21" s="5">
        <v>18.658112804063002</v>
      </c>
      <c r="AC21" s="5">
        <v>0.98904036353915992</v>
      </c>
      <c r="AD21" s="5">
        <v>0</v>
      </c>
      <c r="AE21" s="5">
        <v>4.7580860732424402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3">
        <f t="shared" si="0"/>
        <v>16.706762897620912</v>
      </c>
      <c r="AM21" s="3">
        <f t="shared" si="1"/>
        <v>83.29323710237891</v>
      </c>
      <c r="AN21" s="3">
        <f t="shared" si="7"/>
        <v>99.999999999999829</v>
      </c>
      <c r="AO21" s="1">
        <v>0.44825063190102399</v>
      </c>
      <c r="AP21" s="1">
        <f t="shared" ref="AP21:AP24" si="20">AO21*100</f>
        <v>44.825063190102398</v>
      </c>
      <c r="AQ21" s="2">
        <v>0.13629107356658199</v>
      </c>
      <c r="AR21" s="2">
        <f>AQ21*100</f>
        <v>13.629107356658199</v>
      </c>
      <c r="AS21" s="5">
        <v>0.21950246108820001</v>
      </c>
      <c r="AT21" s="5">
        <v>0.84475189570307296</v>
      </c>
      <c r="AU21" s="5">
        <v>0.37248902487694502</v>
      </c>
      <c r="AV21" s="5">
        <v>10.117067979247</v>
      </c>
      <c r="AW21" s="5">
        <v>25.475588665691102</v>
      </c>
      <c r="AX21" s="5">
        <v>0.37248902487694502</v>
      </c>
      <c r="AY21" s="5">
        <v>0</v>
      </c>
      <c r="AZ21" s="5">
        <v>4.0375149660768894</v>
      </c>
      <c r="BA21" s="5">
        <v>6.6515999999999997E-3</v>
      </c>
      <c r="BB21" s="5">
        <v>9.9773845949181802E-2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f t="shared" si="2"/>
        <v>14.693361713449473</v>
      </c>
      <c r="BI21" s="5">
        <f t="shared" si="3"/>
        <v>85.306638296820466</v>
      </c>
      <c r="BJ21" s="5">
        <f t="shared" si="8"/>
        <v>100.00000001026994</v>
      </c>
      <c r="BK21" s="1">
        <v>0.43441412709662097</v>
      </c>
      <c r="BL21" s="1">
        <f t="shared" ref="BL21:BL24" si="21">BK21*100</f>
        <v>43.441412709662096</v>
      </c>
      <c r="BM21" s="2">
        <v>0.117056461138672</v>
      </c>
      <c r="BN21" s="2">
        <v>11.7056461138672</v>
      </c>
      <c r="BO21" s="5">
        <v>0.30120481927710802</v>
      </c>
      <c r="BP21" s="5">
        <v>0.23623907394283</v>
      </c>
      <c r="BQ21" s="5">
        <v>1.88695960311835</v>
      </c>
      <c r="BR21" s="5">
        <v>0</v>
      </c>
      <c r="BS21" s="5">
        <v>11.983227025750001</v>
      </c>
      <c r="BT21" s="5">
        <v>26.343609733049799</v>
      </c>
      <c r="BU21" s="5">
        <v>0.30120481927710802</v>
      </c>
      <c r="BV21" s="5">
        <v>0</v>
      </c>
      <c r="BW21" s="5">
        <v>3.7355303567210001</v>
      </c>
      <c r="BX21" s="5">
        <v>2.06709189699976E-2</v>
      </c>
      <c r="BY21" s="5">
        <v>4.4294826364280601E-2</v>
      </c>
      <c r="BZ21" s="5">
        <v>0</v>
      </c>
      <c r="CA21" s="5">
        <v>0</v>
      </c>
      <c r="CB21" s="5">
        <f t="shared" si="5"/>
        <v>13.893810536262658</v>
      </c>
      <c r="CC21" s="5">
        <f t="shared" si="6"/>
        <v>86.10618946373711</v>
      </c>
      <c r="CD21" s="5">
        <f t="shared" si="10"/>
        <v>99.999999999999773</v>
      </c>
    </row>
    <row r="22" spans="1:82" x14ac:dyDescent="0.25">
      <c r="A22" s="5" t="s">
        <v>23</v>
      </c>
      <c r="B22" s="5" t="s">
        <v>54</v>
      </c>
      <c r="C22" s="5" t="s">
        <v>46</v>
      </c>
      <c r="D22" s="5">
        <v>2</v>
      </c>
      <c r="E22" s="5" t="s">
        <v>36</v>
      </c>
      <c r="F22" s="5">
        <v>10</v>
      </c>
      <c r="G22" s="5">
        <v>11</v>
      </c>
      <c r="H22" s="5">
        <v>2.2719999999999998</v>
      </c>
      <c r="I22" s="5">
        <v>0.21428571428571427</v>
      </c>
      <c r="J22" s="5">
        <v>58.461538461538467</v>
      </c>
      <c r="K22" s="5">
        <v>40.769230769230766</v>
      </c>
      <c r="L22" s="5">
        <v>78</v>
      </c>
      <c r="M22" s="5">
        <v>23.6</v>
      </c>
      <c r="N22" s="5">
        <v>0.71093452606505703</v>
      </c>
      <c r="O22" s="5">
        <v>0.74096887</v>
      </c>
      <c r="P22" s="5">
        <v>0.74846105255978301</v>
      </c>
      <c r="Q22" s="5">
        <v>1.56208281354702E+16</v>
      </c>
      <c r="R22" s="5">
        <v>1.70614387412763E+16</v>
      </c>
      <c r="S22" s="5">
        <v>1.72339526231079E+16</v>
      </c>
      <c r="T22" s="1">
        <v>0.56883186299999999</v>
      </c>
      <c r="U22" s="1">
        <f t="shared" si="19"/>
        <v>56.883186299999998</v>
      </c>
      <c r="V22" s="2">
        <v>0.159315690991713</v>
      </c>
      <c r="W22" s="2">
        <f t="shared" ref="W22:W24" si="22">V22*100</f>
        <v>15.9315690991713</v>
      </c>
      <c r="X22" s="5">
        <v>0.40096230954290296</v>
      </c>
      <c r="Y22" s="5">
        <v>0.37423148890670899</v>
      </c>
      <c r="Z22" s="5">
        <v>0</v>
      </c>
      <c r="AA22" s="5">
        <v>2.0048115477145099</v>
      </c>
      <c r="AB22" s="5">
        <v>18.658112804063002</v>
      </c>
      <c r="AC22" s="5">
        <v>0.98904036353915992</v>
      </c>
      <c r="AD22" s="5">
        <v>0</v>
      </c>
      <c r="AE22" s="5">
        <v>4.7580860732424402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3">
        <f t="shared" si="0"/>
        <v>16.706762897620912</v>
      </c>
      <c r="AM22" s="3">
        <f t="shared" si="1"/>
        <v>83.29323708855911</v>
      </c>
      <c r="AN22" s="3">
        <f t="shared" si="7"/>
        <v>99.999999986180029</v>
      </c>
      <c r="AO22" s="1">
        <v>0.44825063199999998</v>
      </c>
      <c r="AP22" s="1">
        <f t="shared" si="20"/>
        <v>44.825063199999995</v>
      </c>
      <c r="AQ22" s="2">
        <v>0.13629107356658199</v>
      </c>
      <c r="AR22" s="2">
        <f t="shared" ref="AR22:AR24" si="23">AQ22*100</f>
        <v>13.629107356658199</v>
      </c>
      <c r="AS22" s="5">
        <v>0.21950246108820001</v>
      </c>
      <c r="AT22" s="5">
        <v>0.84475189570307296</v>
      </c>
      <c r="AU22" s="5">
        <v>0.37248902487694502</v>
      </c>
      <c r="AV22" s="5">
        <v>10.117067979247</v>
      </c>
      <c r="AW22" s="5">
        <v>25.475588665691102</v>
      </c>
      <c r="AX22" s="5">
        <v>0.37248902487694502</v>
      </c>
      <c r="AY22" s="5">
        <v>0</v>
      </c>
      <c r="AZ22" s="5">
        <v>4.0375149660768894</v>
      </c>
      <c r="BA22" s="5">
        <v>6.6515999999999997E-3</v>
      </c>
      <c r="BB22" s="5">
        <v>9.9773845949181802E-2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f t="shared" si="2"/>
        <v>14.693361713449473</v>
      </c>
      <c r="BI22" s="5">
        <f t="shared" si="3"/>
        <v>85.306638306718057</v>
      </c>
      <c r="BJ22" s="5">
        <f t="shared" si="8"/>
        <v>100.00000002016753</v>
      </c>
      <c r="BK22" s="1">
        <v>0.43441412709662097</v>
      </c>
      <c r="BL22" s="1">
        <f t="shared" si="21"/>
        <v>43.441412709662096</v>
      </c>
      <c r="BM22" s="2">
        <v>0.117056461138672</v>
      </c>
      <c r="BN22" s="2">
        <v>11.7056461138672</v>
      </c>
      <c r="BO22" s="5">
        <v>0.30120481927710802</v>
      </c>
      <c r="BP22" s="5">
        <v>0.23623907394283</v>
      </c>
      <c r="BQ22" s="5">
        <v>1.88695960311835</v>
      </c>
      <c r="BR22" s="5">
        <v>0</v>
      </c>
      <c r="BS22" s="5">
        <v>11.983227025750001</v>
      </c>
      <c r="BT22" s="5">
        <v>26.343609733049799</v>
      </c>
      <c r="BU22" s="5">
        <v>0.30120481927710802</v>
      </c>
      <c r="BV22" s="5">
        <v>0</v>
      </c>
      <c r="BW22" s="5">
        <v>3.7355303567210001</v>
      </c>
      <c r="BX22" s="5">
        <v>2.06709189699976E-2</v>
      </c>
      <c r="BY22" s="5">
        <v>4.4294826364280601E-2</v>
      </c>
      <c r="BZ22" s="5">
        <v>0</v>
      </c>
      <c r="CA22" s="5">
        <v>0</v>
      </c>
      <c r="CB22" s="5">
        <f t="shared" si="5"/>
        <v>13.893810536262658</v>
      </c>
      <c r="CC22" s="5">
        <f t="shared" si="6"/>
        <v>86.10618946373711</v>
      </c>
      <c r="CD22" s="5">
        <f t="shared" si="10"/>
        <v>99.999999999999773</v>
      </c>
    </row>
    <row r="23" spans="1:82" x14ac:dyDescent="0.25">
      <c r="A23" s="5" t="s">
        <v>24</v>
      </c>
      <c r="B23" s="5" t="s">
        <v>54</v>
      </c>
      <c r="C23" s="5" t="s">
        <v>46</v>
      </c>
      <c r="D23" s="5">
        <v>3</v>
      </c>
      <c r="E23" s="5" t="s">
        <v>36</v>
      </c>
      <c r="F23" s="5">
        <v>14</v>
      </c>
      <c r="G23" s="5">
        <v>21</v>
      </c>
      <c r="H23" s="5">
        <v>2.4910000000000001</v>
      </c>
      <c r="I23" s="5">
        <v>0.21428571428571427</v>
      </c>
      <c r="J23" s="5">
        <v>58.461538461538467</v>
      </c>
      <c r="K23" s="5">
        <v>40.769230769230766</v>
      </c>
      <c r="L23" s="5">
        <v>78</v>
      </c>
      <c r="M23" s="5">
        <v>23.6</v>
      </c>
      <c r="N23" s="5">
        <v>0.71093452606505703</v>
      </c>
      <c r="O23" s="5">
        <v>0.74096887</v>
      </c>
      <c r="P23" s="5">
        <v>0.74846105255978301</v>
      </c>
      <c r="Q23" s="5">
        <v>1.56208281354702E+16</v>
      </c>
      <c r="R23" s="5">
        <v>1.70614387412763E+16</v>
      </c>
      <c r="S23" s="5">
        <v>1.72339526231079E+16</v>
      </c>
      <c r="T23" s="1">
        <v>0.56883186299999999</v>
      </c>
      <c r="U23" s="1">
        <f t="shared" si="19"/>
        <v>56.883186299999998</v>
      </c>
      <c r="V23" s="2">
        <v>0.159315690991713</v>
      </c>
      <c r="W23" s="2">
        <f t="shared" si="22"/>
        <v>15.9315690991713</v>
      </c>
      <c r="X23" s="5">
        <v>0.40096230954290296</v>
      </c>
      <c r="Y23" s="5">
        <v>0.37423148890670899</v>
      </c>
      <c r="Z23" s="5">
        <v>0</v>
      </c>
      <c r="AA23" s="5">
        <v>2.0048115477145099</v>
      </c>
      <c r="AB23" s="5">
        <v>18.658112804063002</v>
      </c>
      <c r="AC23" s="5">
        <v>0.98904036353915992</v>
      </c>
      <c r="AD23" s="5">
        <v>0</v>
      </c>
      <c r="AE23" s="5">
        <v>4.7580860732424402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3">
        <f t="shared" si="0"/>
        <v>16.706762897620912</v>
      </c>
      <c r="AM23" s="3">
        <f t="shared" si="1"/>
        <v>83.29323708855911</v>
      </c>
      <c r="AN23" s="3">
        <f t="shared" si="7"/>
        <v>99.999999986180029</v>
      </c>
      <c r="AO23" s="1">
        <v>0.44825063199999998</v>
      </c>
      <c r="AP23" s="1">
        <f t="shared" si="20"/>
        <v>44.825063199999995</v>
      </c>
      <c r="AQ23" s="2">
        <v>0.13629107356658199</v>
      </c>
      <c r="AR23" s="2">
        <f t="shared" si="23"/>
        <v>13.629107356658199</v>
      </c>
      <c r="AS23" s="5">
        <v>0.21950246108820001</v>
      </c>
      <c r="AT23" s="5">
        <v>0.84475189570307296</v>
      </c>
      <c r="AU23" s="5">
        <v>0.37248902487694502</v>
      </c>
      <c r="AV23" s="5">
        <v>10.117067979247</v>
      </c>
      <c r="AW23" s="5">
        <v>25.475588665691102</v>
      </c>
      <c r="AX23" s="5">
        <v>0.37248902487694502</v>
      </c>
      <c r="AY23" s="5">
        <v>0</v>
      </c>
      <c r="AZ23" s="5">
        <v>4.0375149660768894</v>
      </c>
      <c r="BA23" s="5">
        <v>6.6515999999999997E-3</v>
      </c>
      <c r="BB23" s="5">
        <v>9.9773845949181802E-2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f t="shared" si="2"/>
        <v>14.693361713449473</v>
      </c>
      <c r="BI23" s="5">
        <f t="shared" si="3"/>
        <v>85.306638306718057</v>
      </c>
      <c r="BJ23" s="5">
        <f t="shared" si="8"/>
        <v>100.00000002016753</v>
      </c>
      <c r="BK23" s="1">
        <v>0.43441412709662097</v>
      </c>
      <c r="BL23" s="1">
        <f t="shared" si="21"/>
        <v>43.441412709662096</v>
      </c>
      <c r="BM23" s="2">
        <v>0.117056461138672</v>
      </c>
      <c r="BN23" s="2">
        <v>11.7056461138672</v>
      </c>
      <c r="BO23" s="5">
        <v>0.30120481927710802</v>
      </c>
      <c r="BP23" s="5">
        <v>0.23623907394283</v>
      </c>
      <c r="BQ23" s="5">
        <v>1.88695960311835</v>
      </c>
      <c r="BR23" s="5">
        <v>0</v>
      </c>
      <c r="BS23" s="5">
        <v>11.983227025750001</v>
      </c>
      <c r="BT23" s="5">
        <v>26.343609733049799</v>
      </c>
      <c r="BU23" s="5">
        <v>0.30120481927710802</v>
      </c>
      <c r="BV23" s="5">
        <v>0</v>
      </c>
      <c r="BW23" s="5">
        <v>3.7355303567210001</v>
      </c>
      <c r="BX23" s="5">
        <v>2.06709189699976E-2</v>
      </c>
      <c r="BY23" s="5">
        <v>4.4294826364280601E-2</v>
      </c>
      <c r="BZ23" s="5">
        <v>0</v>
      </c>
      <c r="CA23" s="5">
        <v>0</v>
      </c>
      <c r="CB23" s="5">
        <f t="shared" si="5"/>
        <v>13.893810536262658</v>
      </c>
      <c r="CC23" s="5">
        <f t="shared" si="6"/>
        <v>86.10618946373711</v>
      </c>
      <c r="CD23" s="5">
        <f t="shared" si="10"/>
        <v>99.999999999999773</v>
      </c>
    </row>
    <row r="24" spans="1:82" x14ac:dyDescent="0.25">
      <c r="A24" s="5" t="s">
        <v>25</v>
      </c>
      <c r="B24" s="5" t="s">
        <v>54</v>
      </c>
      <c r="C24" s="5" t="s">
        <v>46</v>
      </c>
      <c r="D24" s="5">
        <v>4</v>
      </c>
      <c r="E24" s="5" t="s">
        <v>36</v>
      </c>
      <c r="F24" s="5">
        <v>16</v>
      </c>
      <c r="G24" s="5">
        <v>17</v>
      </c>
      <c r="H24" s="5">
        <v>2.7519999999999998</v>
      </c>
      <c r="I24" s="5">
        <v>0.21428571428571427</v>
      </c>
      <c r="J24" s="5">
        <v>58.461538461538467</v>
      </c>
      <c r="K24" s="5">
        <v>40.769230769230766</v>
      </c>
      <c r="L24" s="5">
        <v>78</v>
      </c>
      <c r="M24" s="5">
        <v>23.6</v>
      </c>
      <c r="N24" s="5">
        <v>0.71093452606505703</v>
      </c>
      <c r="O24" s="5">
        <v>0.74096887</v>
      </c>
      <c r="P24" s="5">
        <v>0.74846105255978301</v>
      </c>
      <c r="Q24" s="5">
        <v>1.56208281354702E+16</v>
      </c>
      <c r="R24" s="5">
        <v>1.70614387412763E+16</v>
      </c>
      <c r="S24" s="5">
        <v>1.72339526231079E+16</v>
      </c>
      <c r="T24" s="1">
        <v>0.56883186299999999</v>
      </c>
      <c r="U24" s="1">
        <f t="shared" si="19"/>
        <v>56.883186299999998</v>
      </c>
      <c r="V24" s="2">
        <v>0.159315690991713</v>
      </c>
      <c r="W24" s="2">
        <f t="shared" si="22"/>
        <v>15.9315690991713</v>
      </c>
      <c r="X24" s="5">
        <v>0.40096230954290296</v>
      </c>
      <c r="Y24" s="5">
        <v>0.37423148890670899</v>
      </c>
      <c r="Z24" s="5">
        <v>0</v>
      </c>
      <c r="AA24" s="5">
        <v>2.0048115477145099</v>
      </c>
      <c r="AB24" s="5">
        <v>18.658112804063002</v>
      </c>
      <c r="AC24" s="5">
        <v>0.98904036353915992</v>
      </c>
      <c r="AD24" s="5">
        <v>0</v>
      </c>
      <c r="AE24" s="5">
        <v>4.7580860732424402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3">
        <f t="shared" si="0"/>
        <v>16.706762897620912</v>
      </c>
      <c r="AM24" s="3">
        <f t="shared" si="1"/>
        <v>83.29323708855911</v>
      </c>
      <c r="AN24" s="3">
        <f t="shared" si="7"/>
        <v>99.999999986180029</v>
      </c>
      <c r="AO24" s="1">
        <v>0.44825063199999998</v>
      </c>
      <c r="AP24" s="1">
        <f t="shared" si="20"/>
        <v>44.825063199999995</v>
      </c>
      <c r="AQ24" s="2">
        <v>0.13629107356658199</v>
      </c>
      <c r="AR24" s="2">
        <f t="shared" si="23"/>
        <v>13.629107356658199</v>
      </c>
      <c r="AS24" s="5">
        <v>0.21950246108820001</v>
      </c>
      <c r="AT24" s="5">
        <v>0.84475189570307296</v>
      </c>
      <c r="AU24" s="5">
        <v>0.37248902487694502</v>
      </c>
      <c r="AV24" s="5">
        <v>10.117067979247</v>
      </c>
      <c r="AW24" s="5">
        <v>25.475588665691102</v>
      </c>
      <c r="AX24" s="5">
        <v>0.37248902487694502</v>
      </c>
      <c r="AY24" s="5">
        <v>0</v>
      </c>
      <c r="AZ24" s="5">
        <v>4.0375149660768894</v>
      </c>
      <c r="BA24" s="5">
        <v>6.6515999999999997E-3</v>
      </c>
      <c r="BB24" s="5">
        <v>9.9773845949181802E-2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f t="shared" si="2"/>
        <v>14.693361713449473</v>
      </c>
      <c r="BI24" s="5">
        <f t="shared" si="3"/>
        <v>85.306638306718057</v>
      </c>
      <c r="BJ24" s="5">
        <f t="shared" si="8"/>
        <v>100.00000002016753</v>
      </c>
      <c r="BK24" s="1">
        <v>0.43441412709662097</v>
      </c>
      <c r="BL24" s="1">
        <f t="shared" si="21"/>
        <v>43.441412709662096</v>
      </c>
      <c r="BM24" s="2">
        <v>0.117056461138672</v>
      </c>
      <c r="BN24" s="2">
        <v>11.7056461138672</v>
      </c>
      <c r="BO24" s="5">
        <v>0.30120481927710802</v>
      </c>
      <c r="BP24" s="5">
        <v>0.23623907394283</v>
      </c>
      <c r="BQ24" s="5">
        <v>1.88695960311835</v>
      </c>
      <c r="BR24" s="5">
        <v>0</v>
      </c>
      <c r="BS24" s="5">
        <v>11.983227025750001</v>
      </c>
      <c r="BT24" s="5">
        <v>26.343609733049799</v>
      </c>
      <c r="BU24" s="5">
        <v>0.30120481927710802</v>
      </c>
      <c r="BV24" s="5">
        <v>0</v>
      </c>
      <c r="BW24" s="5">
        <v>3.7355303567210001</v>
      </c>
      <c r="BX24" s="5">
        <v>2.06709189699976E-2</v>
      </c>
      <c r="BY24" s="5">
        <v>4.4294826364280601E-2</v>
      </c>
      <c r="BZ24" s="5">
        <v>0</v>
      </c>
      <c r="CA24" s="5">
        <v>0</v>
      </c>
      <c r="CB24" s="5">
        <f t="shared" si="5"/>
        <v>13.893810536262658</v>
      </c>
      <c r="CC24" s="5">
        <f t="shared" si="6"/>
        <v>86.10618946373711</v>
      </c>
      <c r="CD24" s="5">
        <f t="shared" si="10"/>
        <v>99.999999999999773</v>
      </c>
    </row>
    <row r="25" spans="1:82" x14ac:dyDescent="0.25">
      <c r="A25" s="5" t="s">
        <v>26</v>
      </c>
      <c r="B25" s="5" t="s">
        <v>54</v>
      </c>
      <c r="C25" s="5" t="s">
        <v>48</v>
      </c>
      <c r="D25" s="5">
        <v>1</v>
      </c>
      <c r="E25" s="5" t="s">
        <v>37</v>
      </c>
      <c r="F25" s="5">
        <v>13</v>
      </c>
      <c r="G25" s="5">
        <v>17</v>
      </c>
      <c r="H25" s="5">
        <v>2.5070000000000001</v>
      </c>
      <c r="I25" s="5">
        <v>0.26666666666666666</v>
      </c>
      <c r="J25" s="5">
        <v>52</v>
      </c>
      <c r="K25" s="5">
        <v>48</v>
      </c>
      <c r="L25" s="5">
        <v>82.9</v>
      </c>
      <c r="M25" s="5">
        <v>22.3</v>
      </c>
      <c r="N25" s="5">
        <v>0.65251852376657304</v>
      </c>
      <c r="O25" s="5">
        <v>0.654043673385587</v>
      </c>
      <c r="P25" s="5">
        <v>0.65249975773012003</v>
      </c>
      <c r="Q25" s="5">
        <v>1269742417843960</v>
      </c>
      <c r="R25" s="5">
        <v>1.56832823261498E+16</v>
      </c>
      <c r="S25" s="5">
        <v>1.62140098696863E+16</v>
      </c>
      <c r="T25" s="1">
        <v>0.74833199893247904</v>
      </c>
      <c r="U25" s="1">
        <v>74.833199893247908</v>
      </c>
      <c r="V25" s="2">
        <v>6.9655724579663694E-2</v>
      </c>
      <c r="W25" s="2">
        <v>6.9655724579663696</v>
      </c>
      <c r="X25" s="5">
        <v>0</v>
      </c>
      <c r="Y25" s="5">
        <v>0</v>
      </c>
      <c r="Z25" s="5">
        <v>0.50707232452628703</v>
      </c>
      <c r="AA25" s="5">
        <v>5.4176674673071696</v>
      </c>
      <c r="AB25" s="5">
        <v>10.301574593007699</v>
      </c>
      <c r="AC25" s="5">
        <v>0</v>
      </c>
      <c r="AD25" s="5">
        <v>0</v>
      </c>
      <c r="AE25" s="5">
        <v>1.9749132639444797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3">
        <f t="shared" si="0"/>
        <v>6.9655724579663696</v>
      </c>
      <c r="AM25" s="3">
        <f t="shared" si="1"/>
        <v>93.034427542033541</v>
      </c>
      <c r="AN25" s="3">
        <f t="shared" si="7"/>
        <v>99.999999999999915</v>
      </c>
      <c r="AO25" s="1">
        <v>0.544511668107173</v>
      </c>
      <c r="AP25" s="1">
        <v>54.451166810717297</v>
      </c>
      <c r="AQ25" s="2">
        <v>0.13223854796888501</v>
      </c>
      <c r="AR25" s="2">
        <v>13.223854796888501</v>
      </c>
      <c r="AS25" s="5">
        <v>4.6539458812578899E-2</v>
      </c>
      <c r="AT25" s="5">
        <v>0.12632138820557098</v>
      </c>
      <c r="AU25" s="5">
        <v>0.53852802340269901</v>
      </c>
      <c r="AV25" s="5">
        <v>7.8784655275580002</v>
      </c>
      <c r="AW25" s="5">
        <v>19.493384748354401</v>
      </c>
      <c r="AX25" s="5">
        <v>0.32577621168805199</v>
      </c>
      <c r="AY25" s="5">
        <v>0.10637590585732301</v>
      </c>
      <c r="AZ25" s="5">
        <v>3.6899142344258999</v>
      </c>
      <c r="BA25" s="5">
        <v>0</v>
      </c>
      <c r="BB25" s="5">
        <v>0</v>
      </c>
      <c r="BC25" s="5">
        <v>0.119672894089488</v>
      </c>
      <c r="BD25" s="5">
        <v>0</v>
      </c>
      <c r="BE25" s="5">
        <v>0</v>
      </c>
      <c r="BF25" s="5">
        <v>0</v>
      </c>
      <c r="BG25" s="5">
        <v>0</v>
      </c>
      <c r="BH25" s="5">
        <f t="shared" si="2"/>
        <v>13.516388537996139</v>
      </c>
      <c r="BI25" s="5">
        <f t="shared" si="3"/>
        <v>86.483611462003665</v>
      </c>
      <c r="BJ25" s="5">
        <f t="shared" si="8"/>
        <v>99.999999999999801</v>
      </c>
      <c r="BK25" s="1">
        <v>0.49441852223731603</v>
      </c>
      <c r="BL25" s="1">
        <v>49.441899999999997</v>
      </c>
      <c r="BM25" s="2">
        <v>0.117092906502864</v>
      </c>
      <c r="BN25" s="2">
        <v>11.709300000000001</v>
      </c>
      <c r="BO25" s="5">
        <v>0.1181265</v>
      </c>
      <c r="BP25" s="5">
        <v>0.38391120000000001</v>
      </c>
      <c r="BQ25" s="5">
        <v>0.23034669999999999</v>
      </c>
      <c r="BR25" s="5">
        <v>0</v>
      </c>
      <c r="BS25" s="5">
        <v>11.204299799999999</v>
      </c>
      <c r="BT25" s="5">
        <v>23.377237000000001</v>
      </c>
      <c r="BU25" s="5">
        <v>0.36914540000000001</v>
      </c>
      <c r="BV25" s="5">
        <v>0.21558089999999999</v>
      </c>
      <c r="BW25" s="5">
        <v>2.4717973</v>
      </c>
      <c r="BX25" s="4">
        <v>6.0000000000000001E-3</v>
      </c>
      <c r="BY25" s="5">
        <v>0</v>
      </c>
      <c r="BZ25" s="5">
        <v>0.47250609999999998</v>
      </c>
      <c r="CA25" s="5">
        <v>0</v>
      </c>
      <c r="CB25" s="5">
        <f t="shared" si="5"/>
        <v>12.5302793</v>
      </c>
      <c r="CC25" s="5">
        <f t="shared" si="6"/>
        <v>87.469871600000005</v>
      </c>
      <c r="CD25" s="5">
        <f t="shared" si="10"/>
        <v>100.00015090000001</v>
      </c>
    </row>
    <row r="26" spans="1:82" x14ac:dyDescent="0.25">
      <c r="A26" s="5" t="s">
        <v>27</v>
      </c>
      <c r="B26" s="5" t="s">
        <v>54</v>
      </c>
      <c r="C26" s="5" t="s">
        <v>48</v>
      </c>
      <c r="D26" s="5">
        <v>2</v>
      </c>
      <c r="E26" s="5" t="s">
        <v>37</v>
      </c>
      <c r="F26" s="5">
        <v>4</v>
      </c>
      <c r="G26" s="5">
        <v>4</v>
      </c>
      <c r="H26" s="5">
        <v>1.3859999999999999</v>
      </c>
      <c r="I26" s="5">
        <v>0.26666666666666666</v>
      </c>
      <c r="J26" s="5">
        <v>52</v>
      </c>
      <c r="K26" s="5">
        <v>48</v>
      </c>
      <c r="L26" s="5">
        <v>82.9</v>
      </c>
      <c r="M26" s="5">
        <v>22.3</v>
      </c>
      <c r="N26" s="5">
        <v>0.65251852376657304</v>
      </c>
      <c r="O26" s="5">
        <v>0.654043673385587</v>
      </c>
      <c r="P26" s="5">
        <v>0.65249975773012003</v>
      </c>
      <c r="Q26" s="5">
        <v>1269742417843960</v>
      </c>
      <c r="R26" s="5">
        <v>1.56832823261498E+16</v>
      </c>
      <c r="S26" s="5">
        <v>1.62140098696863E+16</v>
      </c>
      <c r="T26" s="1">
        <v>0.74833199900000003</v>
      </c>
      <c r="U26" s="1">
        <v>74.833199893247908</v>
      </c>
      <c r="V26" s="2">
        <v>6.9655724579663694E-2</v>
      </c>
      <c r="W26" s="2">
        <v>6.9655724579663696</v>
      </c>
      <c r="X26" s="5">
        <v>0</v>
      </c>
      <c r="Y26" s="5">
        <v>0</v>
      </c>
      <c r="Z26" s="5">
        <v>0.50707232452628703</v>
      </c>
      <c r="AA26" s="5">
        <v>5.4176674673071696</v>
      </c>
      <c r="AB26" s="5">
        <v>10.301574593007699</v>
      </c>
      <c r="AC26" s="5">
        <v>0</v>
      </c>
      <c r="AD26" s="5">
        <v>0</v>
      </c>
      <c r="AE26" s="5">
        <v>1.9749132639444797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3">
        <f t="shared" si="0"/>
        <v>6.9655724579663696</v>
      </c>
      <c r="AM26" s="3">
        <f t="shared" si="1"/>
        <v>93.034427542033541</v>
      </c>
      <c r="AN26" s="3">
        <f t="shared" si="7"/>
        <v>99.999999999999915</v>
      </c>
      <c r="AO26" s="1">
        <v>0.544511668107173</v>
      </c>
      <c r="AP26" s="1">
        <v>54.451166810717297</v>
      </c>
      <c r="AQ26" s="2">
        <v>0.13223854796888501</v>
      </c>
      <c r="AR26" s="2">
        <v>13.223854796888501</v>
      </c>
      <c r="AS26" s="5">
        <v>4.6539458812578899E-2</v>
      </c>
      <c r="AT26" s="5">
        <v>0.12632138820557098</v>
      </c>
      <c r="AU26" s="5">
        <v>0.53852802340269901</v>
      </c>
      <c r="AV26" s="5">
        <v>7.8784655275580002</v>
      </c>
      <c r="AW26" s="5">
        <v>19.493384748354401</v>
      </c>
      <c r="AX26" s="5">
        <v>0.32577621168805199</v>
      </c>
      <c r="AY26" s="5">
        <v>0.10637590585732301</v>
      </c>
      <c r="AZ26" s="5">
        <v>3.6899142344258999</v>
      </c>
      <c r="BA26" s="5">
        <v>0</v>
      </c>
      <c r="BB26" s="5">
        <v>0</v>
      </c>
      <c r="BC26" s="5">
        <v>0.119672894089488</v>
      </c>
      <c r="BD26" s="5">
        <v>0</v>
      </c>
      <c r="BE26" s="5">
        <v>0</v>
      </c>
      <c r="BF26" s="5">
        <v>0</v>
      </c>
      <c r="BG26" s="5">
        <v>0</v>
      </c>
      <c r="BH26" s="5">
        <f t="shared" si="2"/>
        <v>13.516388537996139</v>
      </c>
      <c r="BI26" s="5">
        <f t="shared" si="3"/>
        <v>86.483611462003665</v>
      </c>
      <c r="BJ26" s="5">
        <f t="shared" si="8"/>
        <v>99.999999999999801</v>
      </c>
      <c r="BK26" s="1">
        <v>0.49441852223731603</v>
      </c>
      <c r="BL26" s="1">
        <v>49.441899999999997</v>
      </c>
      <c r="BM26" s="2">
        <v>0.117092906502864</v>
      </c>
      <c r="BN26" s="2">
        <v>11.709300000000001</v>
      </c>
      <c r="BO26" s="5">
        <v>0.1181265</v>
      </c>
      <c r="BP26" s="5">
        <v>0.38391120000000001</v>
      </c>
      <c r="BQ26" s="5">
        <v>0.23034669999999999</v>
      </c>
      <c r="BR26" s="5">
        <v>0</v>
      </c>
      <c r="BS26" s="5">
        <v>11.204299799999999</v>
      </c>
      <c r="BT26" s="5">
        <v>23.377237000000001</v>
      </c>
      <c r="BU26" s="5">
        <v>0.36914540000000001</v>
      </c>
      <c r="BV26" s="5">
        <v>0.21558089999999999</v>
      </c>
      <c r="BW26" s="5">
        <v>2.4717973</v>
      </c>
      <c r="BX26" s="4">
        <v>6.0000000000000001E-3</v>
      </c>
      <c r="BY26" s="5">
        <v>0</v>
      </c>
      <c r="BZ26" s="5">
        <v>0.47250609999999998</v>
      </c>
      <c r="CA26" s="5">
        <v>0</v>
      </c>
      <c r="CB26" s="5">
        <f t="shared" si="5"/>
        <v>12.5302793</v>
      </c>
      <c r="CC26" s="5">
        <f t="shared" si="6"/>
        <v>87.469871600000005</v>
      </c>
      <c r="CD26" s="5">
        <f t="shared" si="10"/>
        <v>100.00015090000001</v>
      </c>
    </row>
    <row r="27" spans="1:82" x14ac:dyDescent="0.25">
      <c r="A27" s="5" t="s">
        <v>28</v>
      </c>
      <c r="B27" s="5" t="s">
        <v>54</v>
      </c>
      <c r="C27" s="5" t="s">
        <v>48</v>
      </c>
      <c r="D27" s="5">
        <v>3</v>
      </c>
      <c r="E27" s="5" t="s">
        <v>37</v>
      </c>
      <c r="F27" s="5">
        <v>3</v>
      </c>
      <c r="G27" s="5">
        <v>3</v>
      </c>
      <c r="H27" s="5">
        <v>1.099</v>
      </c>
      <c r="I27" s="5">
        <v>0.26666666666666666</v>
      </c>
      <c r="J27" s="5">
        <v>52</v>
      </c>
      <c r="K27" s="5">
        <v>48</v>
      </c>
      <c r="L27" s="5">
        <v>82.9</v>
      </c>
      <c r="M27" s="5">
        <v>22.3</v>
      </c>
      <c r="N27" s="5">
        <v>0.65251852376657304</v>
      </c>
      <c r="O27" s="5">
        <v>0.654043673385587</v>
      </c>
      <c r="P27" s="5">
        <v>0.65249975773012003</v>
      </c>
      <c r="Q27" s="5">
        <v>1269742417843960</v>
      </c>
      <c r="R27" s="5">
        <v>1.56832823261498E+16</v>
      </c>
      <c r="S27" s="5">
        <v>1.62140098696863E+16</v>
      </c>
      <c r="T27" s="1">
        <v>0.74833199900000003</v>
      </c>
      <c r="U27" s="1">
        <v>74.833199893247908</v>
      </c>
      <c r="V27" s="2">
        <v>6.9655724579663694E-2</v>
      </c>
      <c r="W27" s="2">
        <v>6.9655724579663696</v>
      </c>
      <c r="X27" s="5">
        <v>0</v>
      </c>
      <c r="Y27" s="5">
        <v>0</v>
      </c>
      <c r="Z27" s="5">
        <v>0.50707232452628703</v>
      </c>
      <c r="AA27" s="5">
        <v>5.4176674673071696</v>
      </c>
      <c r="AB27" s="5">
        <v>10.301574593007699</v>
      </c>
      <c r="AC27" s="5">
        <v>0</v>
      </c>
      <c r="AD27" s="5">
        <v>0</v>
      </c>
      <c r="AE27" s="5">
        <v>1.9749132639444797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3">
        <f t="shared" si="0"/>
        <v>6.9655724579663696</v>
      </c>
      <c r="AM27" s="3">
        <f t="shared" si="1"/>
        <v>93.034427542033541</v>
      </c>
      <c r="AN27" s="3">
        <f t="shared" si="7"/>
        <v>99.999999999999915</v>
      </c>
      <c r="AO27" s="1">
        <v>0.544511668107173</v>
      </c>
      <c r="AP27" s="1">
        <v>54.451166810717297</v>
      </c>
      <c r="AQ27" s="2">
        <v>0.13223854796888501</v>
      </c>
      <c r="AR27" s="2">
        <v>13.223854796888501</v>
      </c>
      <c r="AS27" s="5">
        <v>4.6539458812578899E-2</v>
      </c>
      <c r="AT27" s="5">
        <v>0.12632138820557098</v>
      </c>
      <c r="AU27" s="5">
        <v>0.53852802340269901</v>
      </c>
      <c r="AV27" s="5">
        <v>7.8784655275580002</v>
      </c>
      <c r="AW27" s="5">
        <v>19.493384748354401</v>
      </c>
      <c r="AX27" s="5">
        <v>0.32577621168805199</v>
      </c>
      <c r="AY27" s="5">
        <v>0.10637590585732301</v>
      </c>
      <c r="AZ27" s="5">
        <v>3.6899142344258999</v>
      </c>
      <c r="BA27" s="5">
        <v>0</v>
      </c>
      <c r="BB27" s="5">
        <v>0</v>
      </c>
      <c r="BC27" s="5">
        <v>0.119672894089488</v>
      </c>
      <c r="BD27" s="5">
        <v>0</v>
      </c>
      <c r="BE27" s="5">
        <v>0</v>
      </c>
      <c r="BF27" s="5">
        <v>0</v>
      </c>
      <c r="BG27" s="5">
        <v>0</v>
      </c>
      <c r="BH27" s="5">
        <f t="shared" si="2"/>
        <v>13.516388537996139</v>
      </c>
      <c r="BI27" s="5">
        <f t="shared" si="3"/>
        <v>86.483611462003665</v>
      </c>
      <c r="BJ27" s="5">
        <f t="shared" si="8"/>
        <v>99.999999999999801</v>
      </c>
      <c r="BK27" s="1">
        <v>0.49441852223731603</v>
      </c>
      <c r="BL27" s="1">
        <v>49.441899999999997</v>
      </c>
      <c r="BM27" s="2">
        <v>0.117092906502864</v>
      </c>
      <c r="BN27" s="2">
        <v>11.709300000000001</v>
      </c>
      <c r="BO27" s="5">
        <v>0.1181265</v>
      </c>
      <c r="BP27" s="5">
        <v>0.38391120000000001</v>
      </c>
      <c r="BQ27" s="5">
        <v>0.23034669999999999</v>
      </c>
      <c r="BR27" s="5">
        <v>0</v>
      </c>
      <c r="BS27" s="5">
        <v>11.204299799999999</v>
      </c>
      <c r="BT27" s="5">
        <v>23.377237000000001</v>
      </c>
      <c r="BU27" s="5">
        <v>0.36914540000000001</v>
      </c>
      <c r="BV27" s="5">
        <v>0.21558089999999999</v>
      </c>
      <c r="BW27" s="5">
        <v>2.4717973</v>
      </c>
      <c r="BX27" s="4">
        <v>6.0000000000000001E-3</v>
      </c>
      <c r="BY27" s="5">
        <v>0</v>
      </c>
      <c r="BZ27" s="5">
        <v>0.47250609999999998</v>
      </c>
      <c r="CA27" s="5">
        <v>0</v>
      </c>
      <c r="CB27" s="5">
        <f t="shared" si="5"/>
        <v>12.5302793</v>
      </c>
      <c r="CC27" s="5">
        <f t="shared" si="6"/>
        <v>87.469871600000005</v>
      </c>
      <c r="CD27" s="5">
        <f t="shared" si="10"/>
        <v>100.00015090000001</v>
      </c>
    </row>
    <row r="28" spans="1:82" x14ac:dyDescent="0.25">
      <c r="A28" s="5" t="s">
        <v>29</v>
      </c>
      <c r="B28" s="5" t="s">
        <v>54</v>
      </c>
      <c r="C28" s="5" t="s">
        <v>48</v>
      </c>
      <c r="D28" s="5">
        <v>4</v>
      </c>
      <c r="E28" s="5" t="s">
        <v>37</v>
      </c>
      <c r="F28" s="5">
        <v>7</v>
      </c>
      <c r="G28" s="5">
        <v>7</v>
      </c>
      <c r="H28" s="5">
        <v>1.946</v>
      </c>
      <c r="I28" s="5">
        <v>0.26666666666666666</v>
      </c>
      <c r="J28" s="5">
        <v>52</v>
      </c>
      <c r="K28" s="5">
        <v>48</v>
      </c>
      <c r="L28" s="5">
        <v>82.9</v>
      </c>
      <c r="M28" s="5">
        <v>22.3</v>
      </c>
      <c r="N28" s="5">
        <v>0.65251852376657304</v>
      </c>
      <c r="O28" s="5">
        <v>0.654043673385587</v>
      </c>
      <c r="P28" s="5">
        <v>0.65249975773012003</v>
      </c>
      <c r="Q28" s="5">
        <v>1269742417843960</v>
      </c>
      <c r="R28" s="5">
        <v>1.56832823261498E+16</v>
      </c>
      <c r="S28" s="5">
        <v>1.62140098696863E+16</v>
      </c>
      <c r="T28" s="1">
        <v>0.74833199900000003</v>
      </c>
      <c r="U28" s="1">
        <v>74.833199893247908</v>
      </c>
      <c r="V28" s="2">
        <v>6.9655724579663694E-2</v>
      </c>
      <c r="W28" s="2">
        <v>6.9655724579663696</v>
      </c>
      <c r="X28" s="5">
        <v>0</v>
      </c>
      <c r="Y28" s="5">
        <v>0</v>
      </c>
      <c r="Z28" s="5">
        <v>0.50707232452628703</v>
      </c>
      <c r="AA28" s="5">
        <v>5.4176674673071696</v>
      </c>
      <c r="AB28" s="5">
        <v>10.301574593007699</v>
      </c>
      <c r="AC28" s="5">
        <v>0</v>
      </c>
      <c r="AD28" s="5">
        <v>0</v>
      </c>
      <c r="AE28" s="5">
        <v>1.9749132639444797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3">
        <f t="shared" si="0"/>
        <v>6.9655724579663696</v>
      </c>
      <c r="AM28" s="3">
        <f t="shared" si="1"/>
        <v>93.034427542033541</v>
      </c>
      <c r="AN28" s="3">
        <f t="shared" si="7"/>
        <v>99.999999999999915</v>
      </c>
      <c r="AO28" s="1">
        <v>0.544511668107173</v>
      </c>
      <c r="AP28" s="1">
        <v>54.451166810717297</v>
      </c>
      <c r="AQ28" s="2">
        <v>0.13223854796888501</v>
      </c>
      <c r="AR28" s="2">
        <v>13.223854796888501</v>
      </c>
      <c r="AS28" s="5">
        <v>4.6539458812578899E-2</v>
      </c>
      <c r="AT28" s="5">
        <v>0.12632138820557098</v>
      </c>
      <c r="AU28" s="5">
        <v>0.53852802340269901</v>
      </c>
      <c r="AV28" s="5">
        <v>7.8784655275580002</v>
      </c>
      <c r="AW28" s="5">
        <v>19.493384748354401</v>
      </c>
      <c r="AX28" s="5">
        <v>0.32577621168805199</v>
      </c>
      <c r="AY28" s="5">
        <v>0.10637590585732301</v>
      </c>
      <c r="AZ28" s="5">
        <v>3.6899142344258999</v>
      </c>
      <c r="BA28" s="5">
        <v>0</v>
      </c>
      <c r="BB28" s="5">
        <v>0</v>
      </c>
      <c r="BC28" s="5">
        <v>0.119672894089488</v>
      </c>
      <c r="BD28" s="5">
        <v>0</v>
      </c>
      <c r="BE28" s="5">
        <v>0</v>
      </c>
      <c r="BF28" s="5">
        <v>0</v>
      </c>
      <c r="BG28" s="5">
        <v>0</v>
      </c>
      <c r="BH28" s="5">
        <f t="shared" si="2"/>
        <v>13.516388537996139</v>
      </c>
      <c r="BI28" s="5">
        <f t="shared" si="3"/>
        <v>86.483611462003665</v>
      </c>
      <c r="BJ28" s="5">
        <f t="shared" si="8"/>
        <v>99.999999999999801</v>
      </c>
      <c r="BK28" s="1">
        <v>0.49441852223731603</v>
      </c>
      <c r="BL28" s="1">
        <v>49.441899999999997</v>
      </c>
      <c r="BM28" s="2">
        <v>0.117092906502864</v>
      </c>
      <c r="BN28" s="2">
        <v>11.709300000000001</v>
      </c>
      <c r="BO28" s="5">
        <v>0.1181265</v>
      </c>
      <c r="BP28" s="5">
        <v>0.38391120000000001</v>
      </c>
      <c r="BQ28" s="5">
        <v>0.23034669999999999</v>
      </c>
      <c r="BR28" s="5">
        <v>0</v>
      </c>
      <c r="BS28" s="5">
        <v>11.204299799999999</v>
      </c>
      <c r="BT28" s="5">
        <v>23.377237000000001</v>
      </c>
      <c r="BU28" s="5">
        <v>0.36914540000000001</v>
      </c>
      <c r="BV28" s="5">
        <v>0.21558089999999999</v>
      </c>
      <c r="BW28" s="5">
        <v>2.4717973</v>
      </c>
      <c r="BX28" s="4">
        <v>6.0000000000000001E-3</v>
      </c>
      <c r="BY28" s="5">
        <v>0</v>
      </c>
      <c r="BZ28" s="5">
        <v>0.47250609999999998</v>
      </c>
      <c r="CA28" s="5">
        <v>0</v>
      </c>
      <c r="CB28" s="5">
        <f t="shared" si="5"/>
        <v>12.5302793</v>
      </c>
      <c r="CC28" s="5">
        <f t="shared" si="6"/>
        <v>87.469871600000005</v>
      </c>
      <c r="CD28" s="5">
        <f t="shared" si="10"/>
        <v>100.00015090000001</v>
      </c>
    </row>
    <row r="29" spans="1:82" x14ac:dyDescent="0.25">
      <c r="A29" s="5" t="s">
        <v>30</v>
      </c>
      <c r="B29" s="5" t="s">
        <v>54</v>
      </c>
      <c r="C29" s="5" t="s">
        <v>47</v>
      </c>
      <c r="D29" s="5">
        <v>1</v>
      </c>
      <c r="E29" s="5" t="s">
        <v>38</v>
      </c>
      <c r="F29" s="5">
        <v>1</v>
      </c>
      <c r="G29" s="5">
        <v>1</v>
      </c>
      <c r="H29" s="5">
        <v>0</v>
      </c>
      <c r="I29" s="5">
        <v>0.36363636363636365</v>
      </c>
      <c r="J29" s="5">
        <v>30.136986301369863</v>
      </c>
      <c r="K29" s="5">
        <v>71.232876712328775</v>
      </c>
      <c r="L29" s="5">
        <v>77.400000000000006</v>
      </c>
      <c r="M29" s="5">
        <v>24</v>
      </c>
      <c r="N29" s="5">
        <v>0.56716346143518903</v>
      </c>
      <c r="O29" s="5">
        <v>0.59364436974366397</v>
      </c>
      <c r="P29" s="5">
        <v>0.59124462584027904</v>
      </c>
      <c r="Q29" s="5">
        <v>1179383262631260</v>
      </c>
      <c r="R29" s="5">
        <v>1.47515084198523E+16</v>
      </c>
      <c r="S29" s="5">
        <v>1.56032846341942E+16</v>
      </c>
      <c r="T29" s="1">
        <v>0.80743514308638598</v>
      </c>
      <c r="U29" s="1">
        <v>80.743514308638595</v>
      </c>
      <c r="V29" s="2">
        <v>3.1826691628777701E-2</v>
      </c>
      <c r="W29" s="2">
        <v>3.1826691628777701</v>
      </c>
      <c r="X29" s="5">
        <v>0.10698047606311799</v>
      </c>
      <c r="Y29" s="5">
        <v>0</v>
      </c>
      <c r="Z29" s="5">
        <v>0</v>
      </c>
      <c r="AA29" s="5">
        <v>3.9047873763038199</v>
      </c>
      <c r="AB29" s="5">
        <v>10.7247927253276</v>
      </c>
      <c r="AC29" s="5">
        <v>0</v>
      </c>
      <c r="AD29" s="5">
        <v>0</v>
      </c>
      <c r="AE29" s="5">
        <v>1.3372559507889801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3">
        <f t="shared" si="0"/>
        <v>3.289649638940888</v>
      </c>
      <c r="AM29" s="3">
        <f t="shared" si="1"/>
        <v>96.710350361059</v>
      </c>
      <c r="AN29" s="3">
        <f t="shared" si="7"/>
        <v>99.999999999999886</v>
      </c>
      <c r="AO29" s="1">
        <v>0.60830505090836495</v>
      </c>
      <c r="AP29" s="1">
        <f t="shared" ref="AP29:AP32" si="24">AO29*100</f>
        <v>60.830505090836496</v>
      </c>
      <c r="AQ29" s="2">
        <v>5.9692553403873E-2</v>
      </c>
      <c r="AR29" s="2">
        <f>AQ29*100</f>
        <v>5.9692553403873001</v>
      </c>
      <c r="AS29" s="5">
        <v>0.226259399747121</v>
      </c>
      <c r="AT29" s="5">
        <v>0</v>
      </c>
      <c r="AU29" s="5">
        <v>0</v>
      </c>
      <c r="AV29" s="5">
        <v>12.816929526851601</v>
      </c>
      <c r="AW29" s="5">
        <v>18.686364543821099</v>
      </c>
      <c r="AX29" s="5">
        <v>0.11312969987356</v>
      </c>
      <c r="AY29" s="5">
        <v>0</v>
      </c>
      <c r="AZ29" s="5">
        <v>0.64550475810208208</v>
      </c>
      <c r="BA29" s="5">
        <v>0</v>
      </c>
      <c r="BB29" s="5">
        <v>6.6546999999999995E-3</v>
      </c>
      <c r="BC29" s="5">
        <v>0</v>
      </c>
      <c r="BD29" s="5">
        <v>0.70539695215279097</v>
      </c>
      <c r="BE29" s="5">
        <v>0</v>
      </c>
      <c r="BF29" s="5">
        <v>0</v>
      </c>
      <c r="BG29" s="5">
        <v>0</v>
      </c>
      <c r="BH29" s="5">
        <f t="shared" si="2"/>
        <v>6.9009116922872122</v>
      </c>
      <c r="BI29" s="5">
        <f t="shared" si="3"/>
        <v>93.099088319484835</v>
      </c>
      <c r="BJ29" s="5">
        <f t="shared" si="8"/>
        <v>100.00000001177204</v>
      </c>
      <c r="BK29" s="1">
        <v>0.56392909899999999</v>
      </c>
      <c r="BL29" s="1">
        <v>56.392909899999999</v>
      </c>
      <c r="BM29" s="2">
        <v>8.8271787000000004E-2</v>
      </c>
      <c r="BN29" s="2">
        <v>8.82717873</v>
      </c>
      <c r="BO29" s="5">
        <v>0.389955687</v>
      </c>
      <c r="BP29" s="5">
        <v>0.54357459399999997</v>
      </c>
      <c r="BQ29" s="5">
        <v>0</v>
      </c>
      <c r="BR29" s="5">
        <v>0.596750369</v>
      </c>
      <c r="BS29" s="5">
        <v>12.463810929999999</v>
      </c>
      <c r="BT29" s="5">
        <v>12.463810929999999</v>
      </c>
      <c r="BU29" s="5">
        <v>0.147710487</v>
      </c>
      <c r="BV29" s="5">
        <v>0</v>
      </c>
      <c r="BW29" s="5">
        <v>1.072378139</v>
      </c>
      <c r="BX29" s="5">
        <v>0</v>
      </c>
      <c r="BY29" s="5">
        <v>0.11816839</v>
      </c>
      <c r="BZ29" s="5">
        <v>4.4313145999999998E-2</v>
      </c>
      <c r="CA29" s="5">
        <v>0</v>
      </c>
      <c r="CB29" s="5">
        <f t="shared" si="5"/>
        <v>9.8581979319999995</v>
      </c>
      <c r="CC29" s="5">
        <f t="shared" si="6"/>
        <v>83.20236337</v>
      </c>
      <c r="CD29" s="5">
        <f t="shared" si="10"/>
        <v>93.060561301999996</v>
      </c>
    </row>
    <row r="30" spans="1:82" x14ac:dyDescent="0.25">
      <c r="A30" s="5" t="s">
        <v>31</v>
      </c>
      <c r="B30" s="5" t="s">
        <v>54</v>
      </c>
      <c r="C30" s="5" t="s">
        <v>47</v>
      </c>
      <c r="D30" s="5">
        <v>2</v>
      </c>
      <c r="E30" s="5" t="s">
        <v>38</v>
      </c>
      <c r="F30" s="5">
        <v>3</v>
      </c>
      <c r="G30" s="5">
        <v>3</v>
      </c>
      <c r="H30" s="5">
        <v>1.099</v>
      </c>
      <c r="I30" s="5">
        <v>0.36363636363636365</v>
      </c>
      <c r="J30" s="5">
        <v>30.136986301369863</v>
      </c>
      <c r="K30" s="5">
        <v>71.232876712328775</v>
      </c>
      <c r="L30" s="5">
        <v>77.400000000000006</v>
      </c>
      <c r="M30" s="5">
        <v>24</v>
      </c>
      <c r="N30" s="5">
        <v>0.56716346143518903</v>
      </c>
      <c r="O30" s="5">
        <v>0.59364436974366397</v>
      </c>
      <c r="P30" s="5">
        <v>0.59124462584027904</v>
      </c>
      <c r="Q30" s="5">
        <v>1179383262631260</v>
      </c>
      <c r="R30" s="5">
        <v>1.47515084198523E+16</v>
      </c>
      <c r="S30" s="5">
        <v>1.56032846341942E+16</v>
      </c>
      <c r="T30" s="1">
        <v>0.80743514299999997</v>
      </c>
      <c r="U30" s="1">
        <v>80.743514308638595</v>
      </c>
      <c r="V30" s="2">
        <v>3.1826691628777701E-2</v>
      </c>
      <c r="W30" s="2">
        <v>3.1826691628777701</v>
      </c>
      <c r="X30" s="5">
        <v>0.10698047606311799</v>
      </c>
      <c r="Y30" s="5">
        <v>0</v>
      </c>
      <c r="Z30" s="5">
        <v>0</v>
      </c>
      <c r="AA30" s="5">
        <v>3.9047873763038199</v>
      </c>
      <c r="AB30" s="5">
        <v>10.7247927253276</v>
      </c>
      <c r="AC30" s="5">
        <v>0</v>
      </c>
      <c r="AD30" s="5">
        <v>0</v>
      </c>
      <c r="AE30" s="5">
        <v>1.3372559507889801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3">
        <f t="shared" si="0"/>
        <v>3.289649638940888</v>
      </c>
      <c r="AM30" s="3">
        <f t="shared" si="1"/>
        <v>96.710350361059</v>
      </c>
      <c r="AN30" s="3">
        <f t="shared" si="7"/>
        <v>99.999999999999886</v>
      </c>
      <c r="AO30" s="1">
        <v>0.60830505090836495</v>
      </c>
      <c r="AP30" s="1">
        <f t="shared" si="24"/>
        <v>60.830505090836496</v>
      </c>
      <c r="AQ30" s="2">
        <v>5.9692553403873E-2</v>
      </c>
      <c r="AR30" s="2">
        <f t="shared" ref="AR30:AR32" si="25">AQ30*100</f>
        <v>5.9692553403873001</v>
      </c>
      <c r="AS30" s="5">
        <v>0.226259399747121</v>
      </c>
      <c r="AT30" s="5">
        <v>0</v>
      </c>
      <c r="AU30" s="5">
        <v>0</v>
      </c>
      <c r="AV30" s="5">
        <v>12.816929526851601</v>
      </c>
      <c r="AW30" s="5">
        <v>18.686364543821099</v>
      </c>
      <c r="AX30" s="5">
        <v>0.11312969987356</v>
      </c>
      <c r="AY30" s="5">
        <v>0</v>
      </c>
      <c r="AZ30" s="5">
        <v>0.64550475810208208</v>
      </c>
      <c r="BA30" s="5">
        <v>0</v>
      </c>
      <c r="BB30" s="5">
        <v>6.6546999999999995E-3</v>
      </c>
      <c r="BC30" s="5">
        <v>0</v>
      </c>
      <c r="BD30" s="5">
        <v>0.70539695215279097</v>
      </c>
      <c r="BE30" s="5">
        <v>0</v>
      </c>
      <c r="BF30" s="5">
        <v>0</v>
      </c>
      <c r="BG30" s="5">
        <v>0</v>
      </c>
      <c r="BH30" s="5">
        <f t="shared" si="2"/>
        <v>6.9009116922872122</v>
      </c>
      <c r="BI30" s="5">
        <f t="shared" si="3"/>
        <v>93.099088319484835</v>
      </c>
      <c r="BJ30" s="5">
        <f t="shared" si="8"/>
        <v>100.00000001177204</v>
      </c>
      <c r="BK30" s="1">
        <v>0.56392909899999999</v>
      </c>
      <c r="BL30" s="1">
        <v>56.392909899999999</v>
      </c>
      <c r="BM30" s="2">
        <v>8.8271787000000004E-2</v>
      </c>
      <c r="BN30" s="2">
        <v>8.82717873</v>
      </c>
      <c r="BO30" s="5">
        <v>0.389955687</v>
      </c>
      <c r="BP30" s="5">
        <v>0.54357459399999997</v>
      </c>
      <c r="BQ30" s="5">
        <v>0</v>
      </c>
      <c r="BR30" s="5">
        <v>0.596750369</v>
      </c>
      <c r="BS30" s="5">
        <v>12.463810929999999</v>
      </c>
      <c r="BT30" s="5">
        <v>12.463810929999999</v>
      </c>
      <c r="BU30" s="5">
        <v>0.147710487</v>
      </c>
      <c r="BV30" s="5">
        <v>0</v>
      </c>
      <c r="BW30" s="5">
        <v>1.072378139</v>
      </c>
      <c r="BX30" s="5">
        <v>0</v>
      </c>
      <c r="BY30" s="5">
        <v>0.11816839</v>
      </c>
      <c r="BZ30" s="5">
        <v>4.4313145999999998E-2</v>
      </c>
      <c r="CA30" s="5">
        <v>0</v>
      </c>
      <c r="CB30" s="5">
        <f t="shared" si="5"/>
        <v>9.8581979319999995</v>
      </c>
      <c r="CC30" s="5">
        <f t="shared" si="6"/>
        <v>83.20236337</v>
      </c>
      <c r="CD30" s="5">
        <f t="shared" si="10"/>
        <v>93.060561301999996</v>
      </c>
    </row>
    <row r="31" spans="1:82" x14ac:dyDescent="0.25">
      <c r="A31" s="5" t="s">
        <v>32</v>
      </c>
      <c r="B31" s="5" t="s">
        <v>54</v>
      </c>
      <c r="C31" s="5" t="s">
        <v>47</v>
      </c>
      <c r="D31" s="5">
        <v>3</v>
      </c>
      <c r="E31" s="5" t="s">
        <v>38</v>
      </c>
      <c r="F31" s="5">
        <v>2</v>
      </c>
      <c r="G31" s="5">
        <v>2</v>
      </c>
      <c r="H31" s="5">
        <v>0.69310000000000005</v>
      </c>
      <c r="I31" s="5">
        <v>0.36363636363636365</v>
      </c>
      <c r="J31" s="5">
        <v>30.136986301369863</v>
      </c>
      <c r="K31" s="5">
        <v>71.232876712328775</v>
      </c>
      <c r="L31" s="5">
        <v>77.400000000000006</v>
      </c>
      <c r="M31" s="5">
        <v>24</v>
      </c>
      <c r="N31" s="5">
        <v>0.56716346143518903</v>
      </c>
      <c r="O31" s="5">
        <v>0.59364436974366397</v>
      </c>
      <c r="P31" s="5">
        <v>0.59124462584027904</v>
      </c>
      <c r="Q31" s="5">
        <v>1179383262631260</v>
      </c>
      <c r="R31" s="5">
        <v>1.47515084198523E+16</v>
      </c>
      <c r="S31" s="5">
        <v>1.56032846341942E+16</v>
      </c>
      <c r="T31" s="1">
        <v>0.80743514299999997</v>
      </c>
      <c r="U31" s="1">
        <v>80.743514308638595</v>
      </c>
      <c r="V31" s="2">
        <v>3.1826691628777701E-2</v>
      </c>
      <c r="W31" s="2">
        <v>3.1826691628777701</v>
      </c>
      <c r="X31" s="5">
        <v>0.10698047606311799</v>
      </c>
      <c r="Y31" s="5">
        <v>0</v>
      </c>
      <c r="Z31" s="5">
        <v>0</v>
      </c>
      <c r="AA31" s="5">
        <v>3.9047873763038199</v>
      </c>
      <c r="AB31" s="5">
        <v>10.7247927253276</v>
      </c>
      <c r="AC31" s="5">
        <v>0</v>
      </c>
      <c r="AD31" s="5">
        <v>0</v>
      </c>
      <c r="AE31" s="5">
        <v>1.3372559507889801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3">
        <f t="shared" si="0"/>
        <v>3.289649638940888</v>
      </c>
      <c r="AM31" s="3">
        <f t="shared" si="1"/>
        <v>96.710350361059</v>
      </c>
      <c r="AN31" s="3">
        <f t="shared" si="7"/>
        <v>99.999999999999886</v>
      </c>
      <c r="AO31" s="1">
        <v>0.60830505090836495</v>
      </c>
      <c r="AP31" s="1">
        <f t="shared" si="24"/>
        <v>60.830505090836496</v>
      </c>
      <c r="AQ31" s="2">
        <v>5.9692553403873E-2</v>
      </c>
      <c r="AR31" s="2">
        <f t="shared" si="25"/>
        <v>5.9692553403873001</v>
      </c>
      <c r="AS31" s="5">
        <v>0.226259399747121</v>
      </c>
      <c r="AT31" s="5">
        <v>0</v>
      </c>
      <c r="AU31" s="5">
        <v>0</v>
      </c>
      <c r="AV31" s="5">
        <v>12.816929526851601</v>
      </c>
      <c r="AW31" s="5">
        <v>18.686364543821099</v>
      </c>
      <c r="AX31" s="5">
        <v>0.11312969987356</v>
      </c>
      <c r="AY31" s="5">
        <v>0</v>
      </c>
      <c r="AZ31" s="5">
        <v>0.64550475810208208</v>
      </c>
      <c r="BA31" s="5">
        <v>0</v>
      </c>
      <c r="BB31" s="5">
        <v>6.6546999999999995E-3</v>
      </c>
      <c r="BC31" s="5">
        <v>0</v>
      </c>
      <c r="BD31" s="5">
        <v>0.70539695215279097</v>
      </c>
      <c r="BE31" s="5">
        <v>0</v>
      </c>
      <c r="BF31" s="5">
        <v>0</v>
      </c>
      <c r="BG31" s="5">
        <v>0</v>
      </c>
      <c r="BH31" s="5">
        <f t="shared" si="2"/>
        <v>6.9009116922872122</v>
      </c>
      <c r="BI31" s="5">
        <f t="shared" si="3"/>
        <v>93.099088319484835</v>
      </c>
      <c r="BJ31" s="5">
        <f t="shared" si="8"/>
        <v>100.00000001177204</v>
      </c>
      <c r="BK31" s="1">
        <v>0.56392909899999999</v>
      </c>
      <c r="BL31" s="1">
        <v>56.392909899999999</v>
      </c>
      <c r="BM31" s="2">
        <v>8.8271787000000004E-2</v>
      </c>
      <c r="BN31" s="2">
        <v>8.82717873</v>
      </c>
      <c r="BO31" s="5">
        <v>0.389955687</v>
      </c>
      <c r="BP31" s="5">
        <v>0.54357459399999997</v>
      </c>
      <c r="BQ31" s="5">
        <v>0</v>
      </c>
      <c r="BR31" s="5">
        <v>0.596750369</v>
      </c>
      <c r="BS31" s="5">
        <v>12.463810929999999</v>
      </c>
      <c r="BT31" s="5">
        <v>12.463810929999999</v>
      </c>
      <c r="BU31" s="5">
        <v>0.147710487</v>
      </c>
      <c r="BV31" s="5">
        <v>0</v>
      </c>
      <c r="BW31" s="5">
        <v>1.072378139</v>
      </c>
      <c r="BX31" s="5">
        <v>0</v>
      </c>
      <c r="BY31" s="5">
        <v>0.11816839</v>
      </c>
      <c r="BZ31" s="5">
        <v>4.4313145999999998E-2</v>
      </c>
      <c r="CA31" s="5">
        <v>0</v>
      </c>
      <c r="CB31" s="5">
        <f t="shared" si="5"/>
        <v>9.8581979319999995</v>
      </c>
      <c r="CC31" s="5">
        <f t="shared" si="6"/>
        <v>83.20236337</v>
      </c>
      <c r="CD31" s="5">
        <f t="shared" si="10"/>
        <v>93.060561301999996</v>
      </c>
    </row>
    <row r="32" spans="1:82" x14ac:dyDescent="0.25">
      <c r="A32" s="5" t="s">
        <v>33</v>
      </c>
      <c r="B32" s="5" t="s">
        <v>54</v>
      </c>
      <c r="C32" s="5" t="s">
        <v>47</v>
      </c>
      <c r="D32" s="5">
        <v>4</v>
      </c>
      <c r="E32" s="5" t="s">
        <v>38</v>
      </c>
      <c r="F32" s="5">
        <v>6</v>
      </c>
      <c r="G32" s="5">
        <v>8</v>
      </c>
      <c r="H32" s="5">
        <v>1.7330000000000001</v>
      </c>
      <c r="I32" s="5">
        <v>0.36363636363636365</v>
      </c>
      <c r="J32" s="5">
        <v>30.136986301369863</v>
      </c>
      <c r="K32" s="5">
        <v>71.232876712328775</v>
      </c>
      <c r="L32" s="5">
        <v>77.400000000000006</v>
      </c>
      <c r="M32" s="5">
        <v>24</v>
      </c>
      <c r="N32" s="5">
        <v>0.56716346143518903</v>
      </c>
      <c r="O32" s="5">
        <v>0.59364436974366397</v>
      </c>
      <c r="P32" s="5">
        <v>0.59124462584027904</v>
      </c>
      <c r="Q32" s="5">
        <v>1179383262631260</v>
      </c>
      <c r="R32" s="5">
        <v>1.47515084198523E+16</v>
      </c>
      <c r="S32" s="5">
        <v>1.56032846341942E+16</v>
      </c>
      <c r="T32" s="1">
        <v>0.80743514299999997</v>
      </c>
      <c r="U32" s="1">
        <v>80.743514308638595</v>
      </c>
      <c r="V32" s="2">
        <v>3.1826691628777701E-2</v>
      </c>
      <c r="W32" s="2">
        <v>3.1826691628777701</v>
      </c>
      <c r="X32" s="5">
        <v>0.10698047606311799</v>
      </c>
      <c r="Y32" s="5">
        <v>0</v>
      </c>
      <c r="Z32" s="5">
        <v>0</v>
      </c>
      <c r="AA32" s="5">
        <v>3.9047873763038199</v>
      </c>
      <c r="AB32" s="5">
        <v>10.7247927253276</v>
      </c>
      <c r="AC32" s="5">
        <v>0</v>
      </c>
      <c r="AD32" s="5">
        <v>0</v>
      </c>
      <c r="AE32" s="5">
        <v>1.3372559507889801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3">
        <f t="shared" si="0"/>
        <v>3.289649638940888</v>
      </c>
      <c r="AM32" s="3">
        <f t="shared" si="1"/>
        <v>96.710350361059</v>
      </c>
      <c r="AN32" s="3">
        <f t="shared" si="7"/>
        <v>99.999999999999886</v>
      </c>
      <c r="AO32" s="1">
        <v>0.60830505090836495</v>
      </c>
      <c r="AP32" s="1">
        <f t="shared" si="24"/>
        <v>60.830505090836496</v>
      </c>
      <c r="AQ32" s="2">
        <v>5.9692553403873E-2</v>
      </c>
      <c r="AR32" s="2">
        <f t="shared" si="25"/>
        <v>5.9692553403873001</v>
      </c>
      <c r="AS32" s="5">
        <v>0.226259399747121</v>
      </c>
      <c r="AT32" s="5">
        <v>0</v>
      </c>
      <c r="AU32" s="5">
        <v>0</v>
      </c>
      <c r="AV32" s="5">
        <v>12.816929526851601</v>
      </c>
      <c r="AW32" s="5">
        <v>18.686364543821099</v>
      </c>
      <c r="AX32" s="5">
        <v>0.11312969987356</v>
      </c>
      <c r="AY32" s="5">
        <v>0</v>
      </c>
      <c r="AZ32" s="5">
        <v>0.64550475810208208</v>
      </c>
      <c r="BA32" s="5">
        <v>0</v>
      </c>
      <c r="BB32" s="5">
        <v>6.6546999999999995E-3</v>
      </c>
      <c r="BC32" s="5">
        <v>0</v>
      </c>
      <c r="BD32" s="5">
        <v>0.70539695215279097</v>
      </c>
      <c r="BE32" s="5">
        <v>0</v>
      </c>
      <c r="BF32" s="5">
        <v>0</v>
      </c>
      <c r="BG32" s="5">
        <v>0</v>
      </c>
      <c r="BH32" s="5">
        <f t="shared" si="2"/>
        <v>6.9009116922872122</v>
      </c>
      <c r="BI32" s="5">
        <f t="shared" si="3"/>
        <v>93.099088319484835</v>
      </c>
      <c r="BJ32" s="5">
        <f t="shared" si="8"/>
        <v>100.00000001177204</v>
      </c>
      <c r="BK32" s="1">
        <v>0.56392909899999999</v>
      </c>
      <c r="BL32" s="1">
        <v>56.392909899999999</v>
      </c>
      <c r="BM32" s="2">
        <v>8.8271787000000004E-2</v>
      </c>
      <c r="BN32" s="2">
        <v>8.82717873</v>
      </c>
      <c r="BO32" s="5">
        <v>0.389955687</v>
      </c>
      <c r="BP32" s="5">
        <v>0.54357459399999997</v>
      </c>
      <c r="BQ32" s="5">
        <v>0</v>
      </c>
      <c r="BR32" s="5">
        <v>0.596750369</v>
      </c>
      <c r="BS32" s="5">
        <v>12.463810929999999</v>
      </c>
      <c r="BT32" s="5">
        <v>12.463810929999999</v>
      </c>
      <c r="BU32" s="5">
        <v>0.147710487</v>
      </c>
      <c r="BV32" s="5">
        <v>0</v>
      </c>
      <c r="BW32" s="5">
        <v>1.072378139</v>
      </c>
      <c r="BX32" s="5">
        <v>0</v>
      </c>
      <c r="BY32" s="5">
        <v>0.11816839</v>
      </c>
      <c r="BZ32" s="5">
        <v>4.4313145999999998E-2</v>
      </c>
      <c r="CA32" s="5">
        <v>0</v>
      </c>
      <c r="CB32" s="5">
        <f t="shared" si="5"/>
        <v>9.8581979319999995</v>
      </c>
      <c r="CC32" s="5">
        <f t="shared" si="6"/>
        <v>83.20236337</v>
      </c>
      <c r="CD32" s="5">
        <f t="shared" si="10"/>
        <v>93.060561301999996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juliaeanaterra@gmail.com</cp:lastModifiedBy>
  <dcterms:created xsi:type="dcterms:W3CDTF">2024-07-09T20:29:38Z</dcterms:created>
  <dcterms:modified xsi:type="dcterms:W3CDTF">2025-06-06T14:57:02Z</dcterms:modified>
</cp:coreProperties>
</file>