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120" windowHeight="13680" tabRatio="500"/>
  </bookViews>
  <sheets>
    <sheet name="FIG0601" sheetId="1" r:id="rId1"/>
    <sheet name="FIG0602" sheetId="2" r:id="rId2"/>
    <sheet name="FIG0603" sheetId="4" r:id="rId3"/>
    <sheet name="FIG0604" sheetId="3" r:id="rId4"/>
    <sheet name="FIG0605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6" l="1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F13" i="4"/>
  <c r="F17" i="4"/>
  <c r="G17" i="4"/>
  <c r="H17" i="4"/>
  <c r="F16" i="4"/>
  <c r="G16" i="4"/>
  <c r="H16" i="4"/>
  <c r="F15" i="4"/>
  <c r="G15" i="4"/>
  <c r="H15" i="4"/>
  <c r="F14" i="4"/>
  <c r="G14" i="4"/>
  <c r="H14" i="4"/>
  <c r="G13" i="4"/>
  <c r="H13" i="4"/>
  <c r="F12" i="4"/>
  <c r="G12" i="4"/>
  <c r="H12" i="4"/>
  <c r="F11" i="4"/>
  <c r="G11" i="4"/>
  <c r="H11" i="4"/>
  <c r="F10" i="4"/>
  <c r="G10" i="4"/>
  <c r="H10" i="4"/>
  <c r="H9" i="4"/>
  <c r="H8" i="4"/>
  <c r="G7" i="4"/>
  <c r="H7" i="4"/>
  <c r="I11" i="3"/>
  <c r="H11" i="3"/>
  <c r="G11" i="3"/>
  <c r="F11" i="3"/>
  <c r="E11" i="3"/>
  <c r="D11" i="3"/>
  <c r="F11" i="2"/>
  <c r="F12" i="2"/>
  <c r="F13" i="2"/>
  <c r="F14" i="2"/>
  <c r="G11" i="2"/>
  <c r="F17" i="2"/>
  <c r="E18" i="2"/>
  <c r="F10" i="2"/>
  <c r="F18" i="2"/>
  <c r="F16" i="2"/>
  <c r="F15" i="2"/>
  <c r="F9" i="2"/>
  <c r="F8" i="2"/>
  <c r="F7" i="2"/>
  <c r="G7" i="2"/>
</calcChain>
</file>

<file path=xl/sharedStrings.xml><?xml version="1.0" encoding="utf-8"?>
<sst xmlns="http://schemas.openxmlformats.org/spreadsheetml/2006/main" count="109" uniqueCount="69">
  <si>
    <t>DATA TO GRAPH</t>
  </si>
  <si>
    <t>% increase</t>
  </si>
  <si>
    <t>Avg</t>
  </si>
  <si>
    <t>FIG0602</t>
  </si>
  <si>
    <t>Sales over time</t>
  </si>
  <si>
    <t>Sales</t>
  </si>
  <si>
    <t>ACTUAL</t>
  </si>
  <si>
    <t>FORECAST</t>
  </si>
  <si>
    <t>VISUAL</t>
  </si>
  <si>
    <t>*Use this footnote to explain what is driving the 10% annual growth forecast assumption.</t>
  </si>
  <si>
    <t>Data source: Sales Dashboard; annual figures are as of 12/31 of the given year.</t>
  </si>
  <si>
    <t>FY16</t>
  </si>
  <si>
    <t>FY17</t>
  </si>
  <si>
    <t>FY18</t>
  </si>
  <si>
    <t>-</t>
  </si>
  <si>
    <t>Total</t>
  </si>
  <si>
    <t>FIG0604</t>
  </si>
  <si>
    <t>FY19</t>
  </si>
  <si>
    <t>FY20</t>
  </si>
  <si>
    <t>Promotions to director</t>
  </si>
  <si>
    <t>Unmet need</t>
  </si>
  <si>
    <t>Attrition</t>
  </si>
  <si>
    <t>Expected director population over time</t>
  </si>
  <si>
    <t>Directors from acquisitions</t>
  </si>
  <si>
    <t>Today's directors</t>
  </si>
  <si>
    <t>Today 9/30/15</t>
  </si>
  <si>
    <t xml:space="preserve">    A footnote explaining relevant forecast assumptions and methodology would go here.</t>
  </si>
  <si>
    <t>Miss</t>
  </si>
  <si>
    <t>Meet</t>
  </si>
  <si>
    <t>Exceed</t>
  </si>
  <si>
    <t>Q1</t>
  </si>
  <si>
    <t>Q2</t>
  </si>
  <si>
    <t>Q3</t>
  </si>
  <si>
    <t>Q4</t>
  </si>
  <si>
    <t>FIG0603</t>
  </si>
  <si>
    <t>Goal attainment over time</t>
  </si>
  <si>
    <t>Data source: XYZ Dashboard</t>
  </si>
  <si>
    <t>Days since launch</t>
  </si>
  <si>
    <t>Last year</t>
  </si>
  <si>
    <t>Progress to date</t>
  </si>
  <si>
    <t>Annual giving campaign progress</t>
  </si>
  <si>
    <t>FIG0601</t>
  </si>
  <si>
    <t>Most important</t>
  </si>
  <si>
    <t>2nd Most Important</t>
  </si>
  <si>
    <t>3rd Most Important</t>
  </si>
  <si>
    <t>Overall</t>
  </si>
  <si>
    <t>Education</t>
  </si>
  <si>
    <t>Agriculture &amp; rural development</t>
  </si>
  <si>
    <t>Poverty reduction</t>
  </si>
  <si>
    <t>Economic growth</t>
  </si>
  <si>
    <t>Health</t>
  </si>
  <si>
    <t>Governanace</t>
  </si>
  <si>
    <t>Anti-corruption</t>
  </si>
  <si>
    <t>Transport</t>
  </si>
  <si>
    <t>Energy</t>
  </si>
  <si>
    <t>Law &amp; Justice</t>
  </si>
  <si>
    <t>Public sector reform</t>
  </si>
  <si>
    <t>Public financial management</t>
  </si>
  <si>
    <t>Basic infrastructure</t>
  </si>
  <si>
    <t>Top 15 development priorities, according to survey</t>
  </si>
  <si>
    <t>PRIORITY</t>
  </si>
  <si>
    <r>
      <t xml:space="preserve">    </t>
    </r>
    <r>
      <rPr>
        <b/>
        <sz val="11"/>
        <color theme="1" tint="0.34998626667073579"/>
        <rFont val="Arial"/>
      </rPr>
      <t>Most</t>
    </r>
    <r>
      <rPr>
        <sz val="11"/>
        <color theme="1" tint="0.34998626667073579"/>
        <rFont val="Arial"/>
      </rPr>
      <t xml:space="preserve"> important  |  </t>
    </r>
    <r>
      <rPr>
        <b/>
        <sz val="11"/>
        <color theme="1" tint="0.34998626667073579"/>
        <rFont val="Arial"/>
      </rPr>
      <t>2nd</t>
    </r>
    <r>
      <rPr>
        <sz val="11"/>
        <color theme="1" tint="0.34998626667073579"/>
        <rFont val="Arial"/>
      </rPr>
      <t xml:space="preserve"> Most Important  |  </t>
    </r>
    <r>
      <rPr>
        <b/>
        <sz val="11"/>
        <color theme="1" tint="0.34998626667073579"/>
        <rFont val="Arial"/>
      </rPr>
      <t>3rd</t>
    </r>
    <r>
      <rPr>
        <sz val="11"/>
        <color theme="1" tint="0.34998626667073579"/>
        <rFont val="Arial"/>
      </rPr>
      <t xml:space="preserve"> Most Important</t>
    </r>
  </si>
  <si>
    <t>FIG0605</t>
  </si>
  <si>
    <t>Reconstruction</t>
  </si>
  <si>
    <t>Job creation</t>
  </si>
  <si>
    <r>
      <t xml:space="preserve">N = 4,392. Based on responses to item, </t>
    </r>
    <r>
      <rPr>
        <i/>
        <sz val="10"/>
        <color theme="1" tint="0.499984740745262"/>
        <rFont val="Arial"/>
      </rPr>
      <t>When considering development priorities, which one development priority is the most important? Which one is the second most important priority? Which one is the third most important priority?</t>
    </r>
    <r>
      <rPr>
        <sz val="10"/>
        <color theme="1" tint="0.499984740745262"/>
        <rFont val="Arial"/>
      </rPr>
      <t xml:space="preserve"> Respondents chose from a list. Top 15 shown.</t>
    </r>
  </si>
  <si>
    <t>TOTAL %</t>
  </si>
  <si>
    <r>
      <t xml:space="preserve">Source: Knaflic, Cole. </t>
    </r>
    <r>
      <rPr>
        <i/>
        <sz val="10"/>
        <color theme="1" tint="0.249977111117893"/>
        <rFont val="Arial"/>
      </rPr>
      <t>Storytelling with Data: A Data Visualization Guide for Business Professionals</t>
    </r>
    <r>
      <rPr>
        <sz val="10"/>
        <color theme="1" tint="0.249977111117893"/>
        <rFont val="Arial"/>
      </rPr>
      <t>, Wiley, © 2015.</t>
    </r>
  </si>
  <si>
    <t>DISCLAIMER: there may be minor differences between the following figures and those in the book due to changes made during editing.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</si>
</sst>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0.0%"/>
  </numFmts>
  <fonts count="2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20"/>
      <color theme="1" tint="0.249977111117893"/>
      <name val="Arial"/>
    </font>
    <font>
      <sz val="10"/>
      <color theme="1" tint="0.499984740745262"/>
      <name val="Arial"/>
    </font>
    <font>
      <sz val="11"/>
      <color theme="1" tint="0.499984740745262"/>
      <name val="Arial"/>
    </font>
    <font>
      <sz val="12"/>
      <color theme="1"/>
      <name val="Calibri"/>
      <family val="2"/>
      <scheme val="minor"/>
    </font>
    <font>
      <sz val="11"/>
      <color theme="0" tint="-0.499984740745262"/>
      <name val="Arial"/>
    </font>
    <font>
      <sz val="12"/>
      <color theme="1" tint="0.249977111117893"/>
      <name val="Arial"/>
    </font>
    <font>
      <sz val="16"/>
      <color theme="1"/>
      <name val="Arial"/>
    </font>
    <font>
      <sz val="11"/>
      <color theme="1" tint="0.34998626667073579"/>
      <name val="Arial"/>
    </font>
    <font>
      <b/>
      <sz val="11"/>
      <color theme="1" tint="0.34998626667073579"/>
      <name val="Arial"/>
    </font>
    <font>
      <b/>
      <sz val="16"/>
      <color theme="3"/>
      <name val="Arial"/>
    </font>
    <font>
      <sz val="16"/>
      <color theme="1" tint="0.249977111117893"/>
      <name val="Arial"/>
    </font>
    <font>
      <sz val="18"/>
      <color theme="1" tint="0.249977111117893"/>
      <name val="Arial"/>
    </font>
    <font>
      <i/>
      <sz val="10"/>
      <color theme="1" tint="0.499984740745262"/>
      <name val="Arial"/>
    </font>
    <font>
      <sz val="10"/>
      <color theme="1" tint="0.34998626667073579"/>
      <name val="Arial"/>
    </font>
    <font>
      <sz val="9"/>
      <color theme="1"/>
      <name val="Arial"/>
    </font>
    <font>
      <sz val="16"/>
      <color theme="1" tint="0.499984740745262"/>
      <name val="Arial"/>
    </font>
    <font>
      <sz val="10"/>
      <color theme="1"/>
      <name val="Arial"/>
    </font>
    <font>
      <sz val="10"/>
      <color theme="1" tint="0.249977111117893"/>
      <name val="Arial"/>
    </font>
    <font>
      <i/>
      <sz val="10"/>
      <color theme="1" tint="0.249977111117893"/>
      <name val="Arial"/>
    </font>
    <font>
      <i/>
      <sz val="12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118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9">
    <xf numFmtId="0" fontId="0" fillId="0" borderId="0" xfId="0"/>
    <xf numFmtId="0" fontId="3" fillId="2" borderId="1" xfId="0" applyFont="1" applyFill="1" applyBorder="1"/>
    <xf numFmtId="0" fontId="0" fillId="3" borderId="0" xfId="0" applyFill="1"/>
    <xf numFmtId="0" fontId="4" fillId="4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9" fontId="0" fillId="0" borderId="0" xfId="1" applyFont="1"/>
    <xf numFmtId="0" fontId="0" fillId="0" borderId="1" xfId="0" applyBorder="1"/>
    <xf numFmtId="9" fontId="2" fillId="0" borderId="0" xfId="1" applyFont="1"/>
    <xf numFmtId="9" fontId="0" fillId="6" borderId="0" xfId="1" applyNumberFormat="1" applyFont="1" applyFill="1"/>
    <xf numFmtId="9" fontId="0" fillId="6" borderId="0" xfId="1" applyFont="1" applyFill="1"/>
    <xf numFmtId="0" fontId="3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6" xfId="0" applyFill="1" applyBorder="1"/>
    <xf numFmtId="0" fontId="7" fillId="5" borderId="0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8" fillId="5" borderId="0" xfId="0" applyFont="1" applyFill="1" applyBorder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quotePrefix="1" applyAlignment="1">
      <alignment horizontal="left"/>
    </xf>
    <xf numFmtId="0" fontId="9" fillId="5" borderId="0" xfId="0" applyFont="1" applyFill="1" applyBorder="1"/>
    <xf numFmtId="0" fontId="2" fillId="0" borderId="0" xfId="48" applyFont="1"/>
    <xf numFmtId="0" fontId="2" fillId="0" borderId="0" xfId="48" applyFont="1" applyAlignment="1">
      <alignment horizontal="center"/>
    </xf>
    <xf numFmtId="9" fontId="2" fillId="0" borderId="0" xfId="49" applyFont="1" applyAlignment="1">
      <alignment horizontal="center"/>
    </xf>
    <xf numFmtId="0" fontId="2" fillId="0" borderId="1" xfId="48" applyFont="1" applyBorder="1"/>
    <xf numFmtId="0" fontId="0" fillId="0" borderId="0" xfId="48" applyFont="1"/>
    <xf numFmtId="9" fontId="2" fillId="0" borderId="0" xfId="48" applyNumberFormat="1" applyFont="1"/>
    <xf numFmtId="0" fontId="2" fillId="0" borderId="0" xfId="48" applyFont="1" applyFill="1"/>
    <xf numFmtId="0" fontId="2" fillId="5" borderId="5" xfId="48" applyFont="1" applyFill="1" applyBorder="1"/>
    <xf numFmtId="0" fontId="2" fillId="5" borderId="0" xfId="48" applyFont="1" applyFill="1" applyBorder="1"/>
    <xf numFmtId="0" fontId="2" fillId="5" borderId="6" xfId="48" applyFont="1" applyFill="1" applyBorder="1"/>
    <xf numFmtId="0" fontId="7" fillId="5" borderId="0" xfId="48" applyFont="1" applyFill="1" applyBorder="1"/>
    <xf numFmtId="0" fontId="11" fillId="5" borderId="0" xfId="48" applyFont="1" applyFill="1" applyBorder="1"/>
    <xf numFmtId="0" fontId="2" fillId="5" borderId="7" xfId="48" applyFont="1" applyFill="1" applyBorder="1"/>
    <xf numFmtId="0" fontId="11" fillId="5" borderId="8" xfId="48" applyFont="1" applyFill="1" applyBorder="1"/>
    <xf numFmtId="0" fontId="2" fillId="5" borderId="8" xfId="48" applyFont="1" applyFill="1" applyBorder="1"/>
    <xf numFmtId="0" fontId="2" fillId="5" borderId="9" xfId="48" applyFont="1" applyFill="1" applyBorder="1"/>
    <xf numFmtId="0" fontId="13" fillId="0" borderId="0" xfId="48" applyFont="1" applyFill="1" applyBorder="1"/>
    <xf numFmtId="0" fontId="1" fillId="3" borderId="0" xfId="48" applyFont="1" applyFill="1"/>
    <xf numFmtId="0" fontId="1" fillId="0" borderId="0" xfId="48" applyFont="1"/>
    <xf numFmtId="9" fontId="1" fillId="0" borderId="0" xfId="48" applyNumberFormat="1" applyFont="1"/>
    <xf numFmtId="0" fontId="1" fillId="5" borderId="10" xfId="48" applyFont="1" applyFill="1" applyBorder="1"/>
    <xf numFmtId="0" fontId="1" fillId="0" borderId="1" xfId="48" applyFont="1" applyBorder="1"/>
    <xf numFmtId="0" fontId="0" fillId="3" borderId="0" xfId="48" applyFont="1" applyFill="1"/>
    <xf numFmtId="0" fontId="1" fillId="0" borderId="0" xfId="48" applyFont="1" applyFill="1"/>
    <xf numFmtId="0" fontId="7" fillId="5" borderId="10" xfId="48" applyFont="1" applyFill="1" applyBorder="1"/>
    <xf numFmtId="0" fontId="1" fillId="0" borderId="0" xfId="48" applyFont="1" applyBorder="1"/>
    <xf numFmtId="0" fontId="1" fillId="5" borderId="0" xfId="48" applyFont="1" applyFill="1" applyBorder="1"/>
    <xf numFmtId="0" fontId="1" fillId="5" borderId="5" xfId="48" applyFont="1" applyFill="1" applyBorder="1"/>
    <xf numFmtId="0" fontId="1" fillId="5" borderId="6" xfId="48" applyFont="1" applyFill="1" applyBorder="1"/>
    <xf numFmtId="0" fontId="16" fillId="5" borderId="0" xfId="48" applyFont="1" applyFill="1" applyBorder="1" applyAlignment="1">
      <alignment horizontal="right" vertical="center"/>
    </xf>
    <xf numFmtId="9" fontId="16" fillId="5" borderId="0" xfId="49" applyFont="1" applyFill="1" applyBorder="1" applyAlignment="1">
      <alignment horizontal="right" vertical="center"/>
    </xf>
    <xf numFmtId="0" fontId="12" fillId="5" borderId="0" xfId="48" applyFont="1" applyFill="1" applyBorder="1"/>
    <xf numFmtId="0" fontId="17" fillId="5" borderId="0" xfId="48" applyFont="1" applyFill="1" applyBorder="1" applyAlignment="1">
      <alignment horizontal="right"/>
    </xf>
    <xf numFmtId="9" fontId="18" fillId="5" borderId="0" xfId="49" applyFont="1" applyFill="1" applyBorder="1" applyAlignment="1">
      <alignment horizontal="center"/>
    </xf>
    <xf numFmtId="0" fontId="1" fillId="5" borderId="7" xfId="48" applyFont="1" applyFill="1" applyBorder="1"/>
    <xf numFmtId="0" fontId="1" fillId="5" borderId="8" xfId="48" applyFont="1" applyFill="1" applyBorder="1"/>
    <xf numFmtId="0" fontId="1" fillId="5" borderId="9" xfId="48" applyFont="1" applyFill="1" applyBorder="1"/>
    <xf numFmtId="0" fontId="21" fillId="0" borderId="0" xfId="0" applyFont="1"/>
    <xf numFmtId="164" fontId="21" fillId="0" borderId="0" xfId="0" applyNumberFormat="1" applyFont="1"/>
    <xf numFmtId="0" fontId="22" fillId="5" borderId="0" xfId="48" applyFont="1" applyFill="1" applyBorder="1" applyAlignment="1">
      <alignment horizontal="right" vertical="center"/>
    </xf>
    <xf numFmtId="9" fontId="22" fillId="5" borderId="0" xfId="49" applyFont="1" applyFill="1" applyBorder="1" applyAlignment="1">
      <alignment horizontal="right" vertical="center"/>
    </xf>
    <xf numFmtId="0" fontId="23" fillId="5" borderId="8" xfId="0" applyFont="1" applyFill="1" applyBorder="1"/>
    <xf numFmtId="0" fontId="0" fillId="5" borderId="12" xfId="0" applyFill="1" applyBorder="1"/>
    <xf numFmtId="0" fontId="24" fillId="5" borderId="0" xfId="0" applyFont="1" applyFill="1" applyBorder="1"/>
    <xf numFmtId="0" fontId="20" fillId="5" borderId="11" xfId="48" applyFont="1" applyFill="1" applyBorder="1" applyAlignment="1">
      <alignment horizontal="right" vertical="center"/>
    </xf>
    <xf numFmtId="0" fontId="20" fillId="5" borderId="0" xfId="48" applyFont="1" applyFill="1" applyBorder="1" applyAlignment="1">
      <alignment horizontal="right" vertical="center"/>
    </xf>
    <xf numFmtId="0" fontId="20" fillId="5" borderId="11" xfId="48" applyFont="1" applyFill="1" applyBorder="1" applyAlignment="1">
      <alignment horizontal="center" vertical="center" wrapText="1"/>
    </xf>
    <xf numFmtId="0" fontId="20" fillId="5" borderId="0" xfId="48" applyFont="1" applyFill="1" applyBorder="1" applyAlignment="1">
      <alignment horizontal="center" vertical="center" wrapText="1"/>
    </xf>
    <xf numFmtId="0" fontId="14" fillId="5" borderId="11" xfId="48" applyFont="1" applyFill="1" applyBorder="1" applyAlignment="1">
      <alignment horizontal="left" vertical="center" wrapText="1"/>
    </xf>
    <xf numFmtId="0" fontId="14" fillId="5" borderId="0" xfId="48" applyFont="1" applyFill="1" applyBorder="1" applyAlignment="1">
      <alignment horizontal="left" vertical="center" wrapText="1"/>
    </xf>
    <xf numFmtId="0" fontId="8" fillId="5" borderId="11" xfId="48" applyFont="1" applyFill="1" applyBorder="1" applyAlignment="1">
      <alignment horizontal="left" vertical="center" wrapText="1"/>
    </xf>
    <xf numFmtId="0" fontId="26" fillId="0" borderId="0" xfId="0" applyFont="1"/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Normal 2" xfId="48"/>
    <cellStyle name="Percent" xfId="1" builtinId="5"/>
    <cellStyle name="Percent 2" xfId="49"/>
  </cellStyles>
  <dxfs count="0"/>
  <tableStyles count="0" defaultTableStyle="TableStyleMedium9" defaultPivotStyle="PivotStyleMedium4"/>
  <colors>
    <mruColors>
      <color rgb="FF00804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6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71581840634"/>
          <c:y val="0.0897097625329815"/>
          <c:w val="0.762145860408226"/>
          <c:h val="0.748425820123408"/>
        </c:manualLayout>
      </c:layout>
      <c:lineChart>
        <c:grouping val="standard"/>
        <c:varyColors val="0"/>
        <c:ser>
          <c:idx val="1"/>
          <c:order val="0"/>
          <c:tx>
            <c:strRef>
              <c:f>'FIG0601'!$D$5</c:f>
              <c:strCache>
                <c:ptCount val="1"/>
                <c:pt idx="0">
                  <c:v>Last year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dPt>
            <c:idx val="30"/>
            <c:marker>
              <c:symbol val="circle"/>
              <c:size val="7"/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</c:dPt>
          <c:dLbls>
            <c:dLbl>
              <c:idx val="3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1">
                        <a:lumMod val="60000"/>
                        <a:lumOff val="40000"/>
                      </a:schemeClr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'FIG0601'!$C$6:$C$36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'FIG0601'!$D$6:$D$36</c:f>
              <c:numCache>
                <c:formatCode>"$"#,##0_);[Red]\("$"#,##0\)</c:formatCode>
                <c:ptCount val="31"/>
                <c:pt idx="0">
                  <c:v>0.0</c:v>
                </c:pt>
                <c:pt idx="1">
                  <c:v>3867.0</c:v>
                </c:pt>
                <c:pt idx="2">
                  <c:v>5736.0</c:v>
                </c:pt>
                <c:pt idx="3">
                  <c:v>8352.0</c:v>
                </c:pt>
                <c:pt idx="4">
                  <c:v>10784.0</c:v>
                </c:pt>
                <c:pt idx="5">
                  <c:v>11573.0</c:v>
                </c:pt>
                <c:pt idx="6">
                  <c:v>13756.0</c:v>
                </c:pt>
                <c:pt idx="7">
                  <c:v>14112.0</c:v>
                </c:pt>
                <c:pt idx="8">
                  <c:v>15836.0</c:v>
                </c:pt>
                <c:pt idx="9">
                  <c:v>17836.0</c:v>
                </c:pt>
                <c:pt idx="10">
                  <c:v>19710.0</c:v>
                </c:pt>
                <c:pt idx="11">
                  <c:v>20174.0</c:v>
                </c:pt>
                <c:pt idx="12">
                  <c:v>24967.0</c:v>
                </c:pt>
                <c:pt idx="13">
                  <c:v>26937.0</c:v>
                </c:pt>
                <c:pt idx="14">
                  <c:v>27947.0</c:v>
                </c:pt>
                <c:pt idx="15">
                  <c:v>29753.0</c:v>
                </c:pt>
                <c:pt idx="16">
                  <c:v>32957.0</c:v>
                </c:pt>
                <c:pt idx="17">
                  <c:v>34027.0</c:v>
                </c:pt>
                <c:pt idx="18">
                  <c:v>34532.0</c:v>
                </c:pt>
                <c:pt idx="19">
                  <c:v>36345.0</c:v>
                </c:pt>
                <c:pt idx="20">
                  <c:v>39271.0</c:v>
                </c:pt>
                <c:pt idx="21">
                  <c:v>43287.0</c:v>
                </c:pt>
                <c:pt idx="22">
                  <c:v>43900.0</c:v>
                </c:pt>
                <c:pt idx="23">
                  <c:v>44783.0</c:v>
                </c:pt>
                <c:pt idx="24">
                  <c:v>45937.0</c:v>
                </c:pt>
                <c:pt idx="25">
                  <c:v>46735.0</c:v>
                </c:pt>
                <c:pt idx="26">
                  <c:v>47110.0</c:v>
                </c:pt>
                <c:pt idx="27">
                  <c:v>48037.0</c:v>
                </c:pt>
                <c:pt idx="28">
                  <c:v>49736.0</c:v>
                </c:pt>
                <c:pt idx="29">
                  <c:v>50123.0</c:v>
                </c:pt>
                <c:pt idx="30">
                  <c:v>51400.0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'FIG0601'!$E$5</c:f>
              <c:strCache>
                <c:ptCount val="1"/>
                <c:pt idx="0">
                  <c:v>Progress to date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none"/>
          </c:marker>
          <c:dPt>
            <c:idx val="10"/>
            <c:marker>
              <c:symbol val="circle"/>
              <c:size val="10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'FIG0601'!$C$6:$C$36</c:f>
              <c:numCache>
                <c:formatCode>General</c:formatCode>
                <c:ptCount val="3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</c:numCache>
            </c:numRef>
          </c:cat>
          <c:val>
            <c:numRef>
              <c:f>'FIG0601'!$E$6:$E$36</c:f>
              <c:numCache>
                <c:formatCode>"$"#,##0_);[Red]\("$"#,##0\)</c:formatCode>
                <c:ptCount val="31"/>
                <c:pt idx="0">
                  <c:v>0.0</c:v>
                </c:pt>
                <c:pt idx="1">
                  <c:v>4962.0</c:v>
                </c:pt>
                <c:pt idx="2">
                  <c:v>8163.0</c:v>
                </c:pt>
                <c:pt idx="3">
                  <c:v>12746.0</c:v>
                </c:pt>
                <c:pt idx="4">
                  <c:v>15736.0</c:v>
                </c:pt>
                <c:pt idx="5">
                  <c:v>23658.0</c:v>
                </c:pt>
                <c:pt idx="6">
                  <c:v>25735.0</c:v>
                </c:pt>
                <c:pt idx="7">
                  <c:v>27562.0</c:v>
                </c:pt>
                <c:pt idx="8">
                  <c:v>28563.0</c:v>
                </c:pt>
                <c:pt idx="9">
                  <c:v>31967.0</c:v>
                </c:pt>
                <c:pt idx="10">
                  <c:v>33967.0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08248"/>
        <c:axId val="2129474056"/>
      </c:lineChart>
      <c:catAx>
        <c:axId val="212870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Days since campaign launch</a:t>
                </a:r>
              </a:p>
            </c:rich>
          </c:tx>
          <c:layout>
            <c:manualLayout>
              <c:xMode val="edge"/>
              <c:yMode val="edge"/>
              <c:x val="0.137021391076115"/>
              <c:y val="0.9137028704745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294740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9474056"/>
        <c:scaling>
          <c:orientation val="minMax"/>
          <c:max val="600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Money raised</a:t>
                </a:r>
              </a:p>
            </c:rich>
          </c:tx>
          <c:layout>
            <c:manualLayout>
              <c:xMode val="edge"/>
              <c:yMode val="edge"/>
              <c:x val="0.00426073216396011"/>
              <c:y val="0.0680979785178568"/>
            </c:manualLayout>
          </c:layout>
          <c:overlay val="0"/>
        </c:title>
        <c:numFmt formatCode="&quot;$&quot;#,##0_);[Red]\(&quot;$&quot;#,##0\)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28708248"/>
        <c:crossesAt val="1.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68077617465"/>
          <c:y val="0.0384270589487125"/>
          <c:w val="0.855949660916663"/>
          <c:h val="0.804894658437965"/>
        </c:manualLayout>
      </c:layout>
      <c:lineChart>
        <c:grouping val="standard"/>
        <c:varyColors val="0"/>
        <c:ser>
          <c:idx val="0"/>
          <c:order val="0"/>
          <c:tx>
            <c:strRef>
              <c:f>'FIG0602'!$E$5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effectLst/>
            </c:spPr>
          </c:dPt>
          <c:dPt>
            <c:idx val="3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effectLst/>
            </c:spPr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effectLst/>
            </c:spPr>
          </c:dPt>
          <c:dPt>
            <c:idx val="7"/>
            <c:bubble3D val="0"/>
            <c:spPr>
              <a:ln>
                <a:solidFill>
                  <a:schemeClr val="accent1"/>
                </a:solidFill>
              </a:ln>
              <a:effectLst/>
            </c:spPr>
          </c:dPt>
          <c:dPt>
            <c:idx val="8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7625" cmpd="sng">
                <a:prstDash val="solid"/>
              </a:ln>
              <a:effectLst/>
            </c:spPr>
          </c:dPt>
          <c:dPt>
            <c:idx val="9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0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1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Pt>
            <c:idx val="12"/>
            <c:marker>
              <c:symbol val="circle"/>
              <c:size val="6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19050" cmpd="sng">
                <a:prstDash val="sysDash"/>
              </a:ln>
              <a:effectLst/>
            </c:spPr>
          </c:dPt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spPr/>
              <c:txPr>
                <a:bodyPr/>
                <a:lstStyle/>
                <a:p>
                  <a:pPr>
                    <a:defRPr sz="1200" b="1"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>
                    <a:solidFill>
                      <a:schemeClr val="accent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'FIG0602'!$C$6:$D$18</c:f>
              <c:multiLvlStrCache>
                <c:ptCount val="13"/>
                <c:lvl>
                  <c:pt idx="0">
                    <c:v>2006</c:v>
                  </c:pt>
                  <c:pt idx="1">
                    <c:v>2007</c:v>
                  </c:pt>
                  <c:pt idx="2">
                    <c:v>2008</c:v>
                  </c:pt>
                  <c:pt idx="3">
                    <c:v>2009</c:v>
                  </c:pt>
                  <c:pt idx="4">
                    <c:v>2010</c:v>
                  </c:pt>
                  <c:pt idx="5">
                    <c:v>2011</c:v>
                  </c:pt>
                  <c:pt idx="6">
                    <c:v>2012</c:v>
                  </c:pt>
                  <c:pt idx="7">
                    <c:v>2013</c:v>
                  </c:pt>
                  <c:pt idx="8">
                    <c:v>2014</c:v>
                  </c:pt>
                  <c:pt idx="9">
                    <c:v>2015</c:v>
                  </c:pt>
                  <c:pt idx="10">
                    <c:v>2016</c:v>
                  </c:pt>
                  <c:pt idx="11">
                    <c:v>2017</c:v>
                  </c:pt>
                  <c:pt idx="12">
                    <c:v>2018</c:v>
                  </c:pt>
                </c:lvl>
                <c:lvl>
                  <c:pt idx="0">
                    <c:v>ACTUAL</c:v>
                  </c:pt>
                  <c:pt idx="9">
                    <c:v>FORECAST</c:v>
                  </c:pt>
                </c:lvl>
              </c:multiLvlStrCache>
            </c:multiLvlStrRef>
          </c:cat>
          <c:val>
            <c:numRef>
              <c:f>'FIG0602'!$E$6:$E$18</c:f>
              <c:numCache>
                <c:formatCode>"$"#,##0_);[Red]\("$"#,##0\)</c:formatCode>
                <c:ptCount val="13"/>
                <c:pt idx="0">
                  <c:v>52.0</c:v>
                </c:pt>
                <c:pt idx="1">
                  <c:v>54.0</c:v>
                </c:pt>
                <c:pt idx="2">
                  <c:v>60.0</c:v>
                </c:pt>
                <c:pt idx="3">
                  <c:v>64.0</c:v>
                </c:pt>
                <c:pt idx="4">
                  <c:v>78.0</c:v>
                </c:pt>
                <c:pt idx="5">
                  <c:v>86.0</c:v>
                </c:pt>
                <c:pt idx="6">
                  <c:v>91.0</c:v>
                </c:pt>
                <c:pt idx="7">
                  <c:v>100.0</c:v>
                </c:pt>
                <c:pt idx="8">
                  <c:v>108.0</c:v>
                </c:pt>
                <c:pt idx="9">
                  <c:v>119.0</c:v>
                </c:pt>
                <c:pt idx="10">
                  <c:v>131.0</c:v>
                </c:pt>
                <c:pt idx="11">
                  <c:v>144.0</c:v>
                </c:pt>
                <c:pt idx="12">
                  <c:v>158.2900763358779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07992"/>
        <c:axId val="2112410024"/>
      </c:lineChart>
      <c:catAx>
        <c:axId val="211200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 algn="ctr">
              <a:defRPr>
                <a:solidFill>
                  <a:srgbClr val="7F7F7F"/>
                </a:solidFill>
              </a:defRPr>
            </a:pPr>
            <a:endParaRPr lang="en-US"/>
          </a:p>
        </c:txPr>
        <c:crossAx val="2112410024"/>
        <c:crosses val="autoZero"/>
        <c:auto val="1"/>
        <c:lblAlgn val="ctr"/>
        <c:lblOffset val="100"/>
        <c:noMultiLvlLbl val="0"/>
      </c:catAx>
      <c:valAx>
        <c:axId val="2112410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Sales ($BIllion)</a:t>
                </a:r>
              </a:p>
            </c:rich>
          </c:tx>
          <c:layout>
            <c:manualLayout>
              <c:xMode val="edge"/>
              <c:yMode val="edge"/>
              <c:x val="0.0"/>
              <c:y val="0.0112750053202809"/>
            </c:manualLayout>
          </c:layout>
          <c:overlay val="0"/>
        </c:title>
        <c:numFmt formatCode="&quot;$&quot;#,##0_);[Red]\(&quot;$&quot;#,##0\)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en-US"/>
          </a:p>
        </c:txPr>
        <c:crossAx val="2112007992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641024188523"/>
          <c:y val="0.141420014805842"/>
          <c:w val="0.87009698068317"/>
          <c:h val="0.66663638199071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'FIG0603'!$E$6</c:f>
              <c:strCache>
                <c:ptCount val="1"/>
                <c:pt idx="0">
                  <c:v>Miss</c:v>
                </c:pt>
              </c:strCache>
            </c:strRef>
          </c:tx>
          <c:spPr>
            <a:solidFill>
              <a:srgbClr val="800000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txPr>
              <a:bodyPr/>
              <a:lstStyle/>
              <a:p>
                <a:pPr>
                  <a:defRPr sz="1600" b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'FIG0603'!$C$7:$D$17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</c:lvl>
              </c:multiLvlStrCache>
            </c:multiLvlStrRef>
          </c:cat>
          <c:val>
            <c:numRef>
              <c:f>'FIG0603'!$E$7:$E$17</c:f>
              <c:numCache>
                <c:formatCode>0%</c:formatCode>
                <c:ptCount val="11"/>
                <c:pt idx="0">
                  <c:v>0.05</c:v>
                </c:pt>
                <c:pt idx="1">
                  <c:v>0.03</c:v>
                </c:pt>
                <c:pt idx="2">
                  <c:v>0.06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0.12</c:v>
                </c:pt>
                <c:pt idx="7">
                  <c:v>0.15</c:v>
                </c:pt>
                <c:pt idx="8">
                  <c:v>0.2</c:v>
                </c:pt>
                <c:pt idx="9">
                  <c:v>0.33</c:v>
                </c:pt>
                <c:pt idx="10">
                  <c:v>0.42</c:v>
                </c:pt>
              </c:numCache>
            </c:numRef>
          </c:val>
        </c:ser>
        <c:ser>
          <c:idx val="1"/>
          <c:order val="1"/>
          <c:tx>
            <c:strRef>
              <c:f>'FIG0603'!$F$6</c:f>
              <c:strCache>
                <c:ptCount val="1"/>
                <c:pt idx="0">
                  <c:v>Meet</c:v>
                </c:pt>
              </c:strCache>
            </c:strRef>
          </c:tx>
          <c:spPr>
            <a:solidFill>
              <a:srgbClr val="A6A6A6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'FIG0603'!$C$7:$D$17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</c:lvl>
              </c:multiLvlStrCache>
            </c:multiLvlStrRef>
          </c:cat>
          <c:val>
            <c:numRef>
              <c:f>'FIG0603'!$F$7:$F$17</c:f>
              <c:numCache>
                <c:formatCode>0%</c:formatCode>
                <c:ptCount val="11"/>
                <c:pt idx="0">
                  <c:v>0.53</c:v>
                </c:pt>
                <c:pt idx="1">
                  <c:v>0.62</c:v>
                </c:pt>
                <c:pt idx="2">
                  <c:v>0.68</c:v>
                </c:pt>
                <c:pt idx="3">
                  <c:v>0.7</c:v>
                </c:pt>
                <c:pt idx="4">
                  <c:v>0.75</c:v>
                </c:pt>
                <c:pt idx="5">
                  <c:v>0.59</c:v>
                </c:pt>
                <c:pt idx="6">
                  <c:v>0.61</c:v>
                </c:pt>
                <c:pt idx="7">
                  <c:v>0.62</c:v>
                </c:pt>
                <c:pt idx="8">
                  <c:v>0.68</c:v>
                </c:pt>
                <c:pt idx="9">
                  <c:v>0.62</c:v>
                </c:pt>
                <c:pt idx="10">
                  <c:v>0.47</c:v>
                </c:pt>
              </c:numCache>
            </c:numRef>
          </c:val>
        </c:ser>
        <c:ser>
          <c:idx val="2"/>
          <c:order val="2"/>
          <c:tx>
            <c:strRef>
              <c:f>'FIG0603'!$G$6</c:f>
              <c:strCache>
                <c:ptCount val="1"/>
                <c:pt idx="0">
                  <c:v>Exceed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multiLvlStrRef>
              <c:f>'FIG0603'!$C$7:$D$17</c:f>
              <c:multiLvlStrCache>
                <c:ptCount val="11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  <c:pt idx="8">
                    <c:v>2015</c:v>
                  </c:pt>
                </c:lvl>
              </c:multiLvlStrCache>
            </c:multiLvlStrRef>
          </c:cat>
          <c:val>
            <c:numRef>
              <c:f>'FIG0603'!$G$7:$G$17</c:f>
              <c:numCache>
                <c:formatCode>0%</c:formatCode>
                <c:ptCount val="11"/>
                <c:pt idx="0">
                  <c:v>0.42</c:v>
                </c:pt>
                <c:pt idx="1">
                  <c:v>0.35</c:v>
                </c:pt>
                <c:pt idx="2">
                  <c:v>0.26</c:v>
                </c:pt>
                <c:pt idx="3">
                  <c:v>0.25</c:v>
                </c:pt>
                <c:pt idx="4">
                  <c:v>0.19</c:v>
                </c:pt>
                <c:pt idx="5">
                  <c:v>0.35</c:v>
                </c:pt>
                <c:pt idx="6">
                  <c:v>0.27</c:v>
                </c:pt>
                <c:pt idx="7">
                  <c:v>0.23</c:v>
                </c:pt>
                <c:pt idx="8">
                  <c:v>0.12</c:v>
                </c:pt>
                <c:pt idx="9">
                  <c:v>0.05</c:v>
                </c:pt>
                <c:pt idx="10">
                  <c:v>0.11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5591144"/>
        <c:axId val="2105602856"/>
      </c:barChart>
      <c:catAx>
        <c:axId val="21055911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404040"/>
                </a:solidFill>
              </a:defRPr>
            </a:pPr>
            <a:endParaRPr lang="en-US"/>
          </a:p>
        </c:txPr>
        <c:crossAx val="2105602856"/>
        <c:crosses val="autoZero"/>
        <c:auto val="1"/>
        <c:lblAlgn val="ctr"/>
        <c:lblOffset val="100"/>
        <c:noMultiLvlLbl val="0"/>
      </c:catAx>
      <c:valAx>
        <c:axId val="2105602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7F7F7F"/>
                    </a:solidFill>
                  </a:defRPr>
                </a:pPr>
                <a:r>
                  <a:rPr lang="en-US" b="0">
                    <a:solidFill>
                      <a:srgbClr val="7F7F7F"/>
                    </a:solidFill>
                  </a:rPr>
                  <a:t>% of total projects</a:t>
                </a:r>
              </a:p>
            </c:rich>
          </c:tx>
          <c:layout>
            <c:manualLayout>
              <c:xMode val="edge"/>
              <c:yMode val="edge"/>
              <c:x val="0.0"/>
              <c:y val="0.12009791167408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055911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600">
                <a:solidFill>
                  <a:srgbClr val="7F7F7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>
                <a:solidFill>
                  <a:schemeClr val="bg1">
                    <a:lumMod val="65000"/>
                  </a:schemeClr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600" b="1">
                <a:solidFill>
                  <a:srgbClr val="8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00143884892086331"/>
          <c:y val="0.00561308087934095"/>
          <c:w val="0.258843046145395"/>
          <c:h val="0.0645117480314961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078827163179"/>
          <c:y val="0.0378457059679767"/>
          <c:w val="0.617512217050217"/>
          <c:h val="0.92430858806404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'FIG0604'!$C$10</c:f>
              <c:strCache>
                <c:ptCount val="1"/>
                <c:pt idx="0">
                  <c:v>Attrition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'FIG0604'!$D$10:$I$10</c:f>
              <c:numCache>
                <c:formatCode>0</c:formatCode>
                <c:ptCount val="6"/>
                <c:pt idx="0">
                  <c:v>0.0</c:v>
                </c:pt>
                <c:pt idx="1">
                  <c:v>-26.0</c:v>
                </c:pt>
                <c:pt idx="2">
                  <c:v>-43.0</c:v>
                </c:pt>
                <c:pt idx="3">
                  <c:v>-62.0</c:v>
                </c:pt>
                <c:pt idx="4">
                  <c:v>-80.0</c:v>
                </c:pt>
                <c:pt idx="5">
                  <c:v>-100.0</c:v>
                </c:pt>
              </c:numCache>
            </c:numRef>
          </c:val>
        </c:ser>
        <c:ser>
          <c:idx val="3"/>
          <c:order val="1"/>
          <c:tx>
            <c:strRef>
              <c:f>'FIG0604'!$C$9</c:f>
              <c:strCache>
                <c:ptCount val="1"/>
                <c:pt idx="0">
                  <c:v>Today's directors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'FIG0604'!$D$9:$I$9</c:f>
              <c:numCache>
                <c:formatCode>0</c:formatCode>
                <c:ptCount val="6"/>
                <c:pt idx="0">
                  <c:v>191.0</c:v>
                </c:pt>
                <c:pt idx="1">
                  <c:v>165.4</c:v>
                </c:pt>
                <c:pt idx="2">
                  <c:v>147.7</c:v>
                </c:pt>
                <c:pt idx="3">
                  <c:v>129.4</c:v>
                </c:pt>
                <c:pt idx="4">
                  <c:v>110.6</c:v>
                </c:pt>
                <c:pt idx="5">
                  <c:v>91.1</c:v>
                </c:pt>
              </c:numCache>
            </c:numRef>
          </c:val>
        </c:ser>
        <c:ser>
          <c:idx val="2"/>
          <c:order val="2"/>
          <c:tx>
            <c:strRef>
              <c:f>'FIG0604'!$C$8</c:f>
              <c:strCache>
                <c:ptCount val="1"/>
                <c:pt idx="0">
                  <c:v>Promotions to director</c:v>
                </c:pt>
              </c:strCache>
            </c:strRef>
          </c:tx>
          <c:spPr>
            <a:solidFill>
              <a:srgbClr val="008040"/>
            </a:solidFill>
            <a:ln>
              <a:solidFill>
                <a:srgbClr val="008040"/>
              </a:solidFill>
            </a:ln>
            <a:effectLst/>
          </c:spPr>
          <c:invertIfNegative val="0"/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'FIG0604'!$D$8:$I$8</c:f>
              <c:numCache>
                <c:formatCode>General</c:formatCode>
                <c:ptCount val="6"/>
                <c:pt idx="1">
                  <c:v>7.0</c:v>
                </c:pt>
                <c:pt idx="2">
                  <c:v>10.0</c:v>
                </c:pt>
                <c:pt idx="3">
                  <c:v>13.0</c:v>
                </c:pt>
                <c:pt idx="4">
                  <c:v>17.0</c:v>
                </c:pt>
                <c:pt idx="5">
                  <c:v>21.0</c:v>
                </c:pt>
              </c:numCache>
            </c:numRef>
          </c:val>
        </c:ser>
        <c:ser>
          <c:idx val="1"/>
          <c:order val="3"/>
          <c:tx>
            <c:strRef>
              <c:f>'FIG0604'!$C$7</c:f>
              <c:strCache>
                <c:ptCount val="1"/>
                <c:pt idx="0">
                  <c:v>Directors from acquisitions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invertIfNegative val="0"/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'FIG0604'!$D$7:$I$7</c:f>
              <c:numCache>
                <c:formatCode>General</c:formatCode>
                <c:ptCount val="6"/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ser>
          <c:idx val="0"/>
          <c:order val="4"/>
          <c:tx>
            <c:strRef>
              <c:f>'FIG0604'!$C$6</c:f>
              <c:strCache>
                <c:ptCount val="1"/>
                <c:pt idx="0">
                  <c:v>Unmet need</c:v>
                </c:pt>
              </c:strCache>
            </c:strRef>
          </c:tx>
          <c:spPr>
            <a:noFill/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-3.37626547836994E-17"/>
                  <c:y val="-0.0046579330422125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tx1">
                        <a:lumMod val="85000"/>
                        <a:lumOff val="15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'FIG0604'!$D$5:$I$5</c:f>
              <c:strCache>
                <c:ptCount val="6"/>
                <c:pt idx="0">
                  <c:v>Today 9/30/15</c:v>
                </c:pt>
                <c:pt idx="1">
                  <c:v>FY16</c:v>
                </c:pt>
                <c:pt idx="2">
                  <c:v>FY17</c:v>
                </c:pt>
                <c:pt idx="3">
                  <c:v>FY18</c:v>
                </c:pt>
                <c:pt idx="4">
                  <c:v>FY19</c:v>
                </c:pt>
                <c:pt idx="5">
                  <c:v>FY20</c:v>
                </c:pt>
              </c:strCache>
            </c:strRef>
          </c:cat>
          <c:val>
            <c:numRef>
              <c:f>'FIG0604'!$D$6:$I$6</c:f>
              <c:numCache>
                <c:formatCode>0</c:formatCode>
                <c:ptCount val="6"/>
                <c:pt idx="0">
                  <c:v>0.0</c:v>
                </c:pt>
                <c:pt idx="1">
                  <c:v>28.0</c:v>
                </c:pt>
                <c:pt idx="2">
                  <c:v>49.69999999999998</c:v>
                </c:pt>
                <c:pt idx="3">
                  <c:v>68.0</c:v>
                </c:pt>
                <c:pt idx="4">
                  <c:v>91.0</c:v>
                </c:pt>
                <c:pt idx="5">
                  <c:v>112.0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9286600"/>
        <c:axId val="2106214056"/>
      </c:barChart>
      <c:catAx>
        <c:axId val="212928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2106214056"/>
        <c:crosses val="autoZero"/>
        <c:auto val="1"/>
        <c:lblAlgn val="ctr"/>
        <c:lblOffset val="100"/>
        <c:noMultiLvlLbl val="0"/>
      </c:catAx>
      <c:valAx>
        <c:axId val="2106214056"/>
        <c:scaling>
          <c:orientation val="minMax"/>
          <c:min val="-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 b="0">
                    <a:solidFill>
                      <a:srgbClr val="7F7F7F"/>
                    </a:solidFill>
                  </a:defRPr>
                </a:pPr>
                <a:r>
                  <a:rPr lang="en-US" sz="1400" b="0">
                    <a:solidFill>
                      <a:srgbClr val="7F7F7F"/>
                    </a:solidFill>
                  </a:rPr>
                  <a:t># of directors</a:t>
                </a:r>
              </a:p>
            </c:rich>
          </c:tx>
          <c:layout>
            <c:manualLayout>
              <c:xMode val="edge"/>
              <c:yMode val="edge"/>
              <c:x val="0.000873247197691448"/>
              <c:y val="0.010868663251154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1292866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1111111111111"/>
          <c:y val="0.0230263157894737"/>
          <c:w val="0.963888902954655"/>
          <c:h val="0.9534987920544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'FIG0605'!$D$5</c:f>
              <c:strCache>
                <c:ptCount val="1"/>
                <c:pt idx="0">
                  <c:v>Most important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1F497D"/>
              </a:solidFill>
              <a:ln>
                <a:noFill/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rgbClr val="B9CDE5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rgbClr val="B9CDE5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85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'FIG0605'!$D$6:$D$20</c:f>
              <c:numCache>
                <c:formatCode>0%</c:formatCode>
                <c:ptCount val="15"/>
                <c:pt idx="0">
                  <c:v>0.24</c:v>
                </c:pt>
                <c:pt idx="1">
                  <c:v>0.17</c:v>
                </c:pt>
                <c:pt idx="2">
                  <c:v>0.15</c:v>
                </c:pt>
                <c:pt idx="3">
                  <c:v>0.09</c:v>
                </c:pt>
                <c:pt idx="4">
                  <c:v>0.07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'FIG0605'!$E$5</c:f>
              <c:strCache>
                <c:ptCount val="1"/>
                <c:pt idx="0">
                  <c:v>2nd Most Important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rgbClr val="DCE6F2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rgbClr val="DCE6F2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'FIG0605'!$E$6:$E$20</c:f>
              <c:numCache>
                <c:formatCode>0%</c:formatCode>
                <c:ptCount val="15"/>
                <c:pt idx="0">
                  <c:v>0.14</c:v>
                </c:pt>
                <c:pt idx="1">
                  <c:v>0.12</c:v>
                </c:pt>
                <c:pt idx="2">
                  <c:v>0.1</c:v>
                </c:pt>
                <c:pt idx="3">
                  <c:v>0.05</c:v>
                </c:pt>
                <c:pt idx="4">
                  <c:v>0.05</c:v>
                </c:pt>
                <c:pt idx="5">
                  <c:v>0.07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'FIG0605'!$F$5</c:f>
              <c:strCache>
                <c:ptCount val="1"/>
                <c:pt idx="0">
                  <c:v>3rd Most Important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95B3D7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5B3D7"/>
              </a:solidFill>
              <a:ln>
                <a:noFill/>
              </a:ln>
              <a:effectLst/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'FIG0605'!$F$6:$F$20</c:f>
              <c:numCache>
                <c:formatCode>0%</c:formatCode>
                <c:ptCount val="15"/>
                <c:pt idx="0">
                  <c:v>0.07</c:v>
                </c:pt>
                <c:pt idx="1">
                  <c:v>0.08</c:v>
                </c:pt>
                <c:pt idx="2">
                  <c:v>0.07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36913368"/>
        <c:axId val="2101592776"/>
      </c:barChart>
      <c:catAx>
        <c:axId val="2036913368"/>
        <c:scaling>
          <c:orientation val="maxMin"/>
        </c:scaling>
        <c:delete val="1"/>
        <c:axPos val="l"/>
        <c:majorTickMark val="out"/>
        <c:minorTickMark val="none"/>
        <c:tickLblPos val="nextTo"/>
        <c:crossAx val="2101592776"/>
        <c:crosses val="autoZero"/>
        <c:auto val="1"/>
        <c:lblAlgn val="ctr"/>
        <c:lblOffset val="100"/>
        <c:noMultiLvlLbl val="0"/>
      </c:catAx>
      <c:valAx>
        <c:axId val="2101592776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203691336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42</xdr:row>
      <xdr:rowOff>88900</xdr:rowOff>
    </xdr:from>
    <xdr:to>
      <xdr:col>9</xdr:col>
      <xdr:colOff>914400</xdr:colOff>
      <xdr:row>67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50</xdr:row>
      <xdr:rowOff>12700</xdr:rowOff>
    </xdr:from>
    <xdr:to>
      <xdr:col>6</xdr:col>
      <xdr:colOff>190500</xdr:colOff>
      <xdr:row>52</xdr:row>
      <xdr:rowOff>25400</xdr:rowOff>
    </xdr:to>
    <xdr:sp macro="" textlink="">
      <xdr:nvSpPr>
        <xdr:cNvPr id="4" name="TextBox 3"/>
        <xdr:cNvSpPr txBox="1"/>
      </xdr:nvSpPr>
      <xdr:spPr>
        <a:xfrm>
          <a:off x="2413000" y="9652000"/>
          <a:ext cx="22479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chemeClr val="accent1"/>
              </a:solidFill>
              <a:latin typeface="Arial"/>
              <a:cs typeface="Arial"/>
            </a:rPr>
            <a:t>Progress to date</a:t>
          </a:r>
        </a:p>
      </xdr:txBody>
    </xdr:sp>
    <xdr:clientData/>
  </xdr:twoCellAnchor>
  <xdr:twoCellAnchor>
    <xdr:from>
      <xdr:col>7</xdr:col>
      <xdr:colOff>584200</xdr:colOff>
      <xdr:row>45</xdr:row>
      <xdr:rowOff>0</xdr:rowOff>
    </xdr:from>
    <xdr:to>
      <xdr:col>10</xdr:col>
      <xdr:colOff>0</xdr:colOff>
      <xdr:row>47</xdr:row>
      <xdr:rowOff>12700</xdr:rowOff>
    </xdr:to>
    <xdr:sp macro="" textlink="">
      <xdr:nvSpPr>
        <xdr:cNvPr id="5" name="TextBox 4"/>
        <xdr:cNvSpPr txBox="1"/>
      </xdr:nvSpPr>
      <xdr:spPr>
        <a:xfrm>
          <a:off x="5918200" y="8483600"/>
          <a:ext cx="2273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200">
              <a:solidFill>
                <a:schemeClr val="accent1">
                  <a:lumMod val="60000"/>
                  <a:lumOff val="40000"/>
                </a:schemeClr>
              </a:solidFill>
              <a:latin typeface="Arial"/>
              <a:cs typeface="Arial"/>
            </a:rPr>
            <a:t>Last year</a:t>
          </a:r>
        </a:p>
      </xdr:txBody>
    </xdr:sp>
    <xdr:clientData/>
  </xdr:twoCellAnchor>
  <xdr:twoCellAnchor>
    <xdr:from>
      <xdr:col>3</xdr:col>
      <xdr:colOff>114300</xdr:colOff>
      <xdr:row>47</xdr:row>
      <xdr:rowOff>63500</xdr:rowOff>
    </xdr:from>
    <xdr:to>
      <xdr:col>9</xdr:col>
      <xdr:colOff>254000</xdr:colOff>
      <xdr:row>47</xdr:row>
      <xdr:rowOff>63500</xdr:rowOff>
    </xdr:to>
    <xdr:cxnSp macro="">
      <xdr:nvCxnSpPr>
        <xdr:cNvPr id="7" name="Straight Connector 6"/>
        <xdr:cNvCxnSpPr/>
      </xdr:nvCxnSpPr>
      <xdr:spPr>
        <a:xfrm flipV="1">
          <a:off x="1727200" y="9131300"/>
          <a:ext cx="5854700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46</xdr:row>
      <xdr:rowOff>63500</xdr:rowOff>
    </xdr:from>
    <xdr:to>
      <xdr:col>3</xdr:col>
      <xdr:colOff>908304</xdr:colOff>
      <xdr:row>47</xdr:row>
      <xdr:rowOff>114300</xdr:rowOff>
    </xdr:to>
    <xdr:sp macro="" textlink="">
      <xdr:nvSpPr>
        <xdr:cNvPr id="8" name="TextBox 7"/>
        <xdr:cNvSpPr txBox="1"/>
      </xdr:nvSpPr>
      <xdr:spPr>
        <a:xfrm>
          <a:off x="1917700" y="8940800"/>
          <a:ext cx="603504" cy="241300"/>
        </a:xfrm>
        <a:prstGeom prst="rect">
          <a:avLst/>
        </a:prstGeom>
        <a:solidFill>
          <a:srgbClr val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GOAL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43</xdr:row>
      <xdr:rowOff>0</xdr:rowOff>
    </xdr:from>
    <xdr:to>
      <xdr:col>8</xdr:col>
      <xdr:colOff>901700</xdr:colOff>
      <xdr:row>46</xdr:row>
      <xdr:rowOff>0</xdr:rowOff>
    </xdr:to>
    <xdr:sp macro="" textlink="">
      <xdr:nvSpPr>
        <xdr:cNvPr id="2" name="TextBox 1"/>
        <xdr:cNvSpPr txBox="1"/>
      </xdr:nvSpPr>
      <xdr:spPr>
        <a:xfrm>
          <a:off x="5588000" y="8077200"/>
          <a:ext cx="1727200" cy="5715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76200</xdr:colOff>
      <xdr:row>26</xdr:row>
      <xdr:rowOff>63500</xdr:rowOff>
    </xdr:from>
    <xdr:to>
      <xdr:col>9</xdr:col>
      <xdr:colOff>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26</xdr:row>
      <xdr:rowOff>25400</xdr:rowOff>
    </xdr:from>
    <xdr:to>
      <xdr:col>4</xdr:col>
      <xdr:colOff>304800</xdr:colOff>
      <xdr:row>33</xdr:row>
      <xdr:rowOff>12700</xdr:rowOff>
    </xdr:to>
    <xdr:sp macro="" textlink="">
      <xdr:nvSpPr>
        <xdr:cNvPr id="20" name="TextBox 19"/>
        <xdr:cNvSpPr txBox="1"/>
      </xdr:nvSpPr>
      <xdr:spPr>
        <a:xfrm>
          <a:off x="1752600" y="5435600"/>
          <a:ext cx="1155700" cy="132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2006-09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: annual sales growth of 7-8%</a:t>
          </a:r>
        </a:p>
      </xdr:txBody>
    </xdr:sp>
    <xdr:clientData/>
  </xdr:twoCellAnchor>
  <xdr:twoCellAnchor>
    <xdr:from>
      <xdr:col>4</xdr:col>
      <xdr:colOff>254000</xdr:colOff>
      <xdr:row>26</xdr:row>
      <xdr:rowOff>25400</xdr:rowOff>
    </xdr:from>
    <xdr:to>
      <xdr:col>5</xdr:col>
      <xdr:colOff>254000</xdr:colOff>
      <xdr:row>34</xdr:row>
      <xdr:rowOff>152400</xdr:rowOff>
    </xdr:to>
    <xdr:sp macro="" textlink="">
      <xdr:nvSpPr>
        <xdr:cNvPr id="21" name="TextBox 20"/>
        <xdr:cNvSpPr txBox="1"/>
      </xdr:nvSpPr>
      <xdr:spPr>
        <a:xfrm>
          <a:off x="2857500" y="5435600"/>
          <a:ext cx="952500" cy="165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2010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: more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marked increase of 22% sales year over year, driven by a, b, and c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292100</xdr:colOff>
      <xdr:row>26</xdr:row>
      <xdr:rowOff>25400</xdr:rowOff>
    </xdr:from>
    <xdr:to>
      <xdr:col>6</xdr:col>
      <xdr:colOff>584200</xdr:colOff>
      <xdr:row>33</xdr:row>
      <xdr:rowOff>12700</xdr:rowOff>
    </xdr:to>
    <xdr:sp macro="" textlink="">
      <xdr:nvSpPr>
        <xdr:cNvPr id="22" name="TextBox 21"/>
        <xdr:cNvSpPr txBox="1"/>
      </xdr:nvSpPr>
      <xdr:spPr>
        <a:xfrm>
          <a:off x="3848100" y="5575300"/>
          <a:ext cx="1244600" cy="1320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2011-14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: another period of steady growth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of 8-9% annually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546100</xdr:colOff>
      <xdr:row>26</xdr:row>
      <xdr:rowOff>25400</xdr:rowOff>
    </xdr:from>
    <xdr:to>
      <xdr:col>8</xdr:col>
      <xdr:colOff>876300</xdr:colOff>
      <xdr:row>30</xdr:row>
      <xdr:rowOff>12700</xdr:rowOff>
    </xdr:to>
    <xdr:sp macro="" textlink="">
      <xdr:nvSpPr>
        <xdr:cNvPr id="23" name="TextBox 22"/>
        <xdr:cNvSpPr txBox="1"/>
      </xdr:nvSpPr>
      <xdr:spPr>
        <a:xfrm>
          <a:off x="5054600" y="5435600"/>
          <a:ext cx="2235200" cy="749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accent1"/>
              </a:solidFill>
              <a:latin typeface="Arial"/>
              <a:cs typeface="Arial"/>
            </a:rPr>
            <a:t>2015 &amp; beyond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: assumed 10% year over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 year </a:t>
          </a:r>
        </a:p>
        <a:p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/>
              <a:cs typeface="Arial"/>
            </a:rPr>
            <a:t>increase in sales*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24</xdr:row>
      <xdr:rowOff>0</xdr:rowOff>
    </xdr:from>
    <xdr:to>
      <xdr:col>12</xdr:col>
      <xdr:colOff>0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24</xdr:row>
      <xdr:rowOff>0</xdr:rowOff>
    </xdr:from>
    <xdr:to>
      <xdr:col>11</xdr:col>
      <xdr:colOff>0</xdr:colOff>
      <xdr:row>27</xdr:row>
      <xdr:rowOff>139700</xdr:rowOff>
    </xdr:to>
    <xdr:sp macro="" textlink="">
      <xdr:nvSpPr>
        <xdr:cNvPr id="4" name="TextBox 3"/>
        <xdr:cNvSpPr txBox="1"/>
      </xdr:nvSpPr>
      <xdr:spPr>
        <a:xfrm>
          <a:off x="5880100" y="4203700"/>
          <a:ext cx="3644900" cy="71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600">
              <a:solidFill>
                <a:schemeClr val="tx1">
                  <a:lumMod val="75000"/>
                  <a:lumOff val="25000"/>
                </a:schemeClr>
              </a:solidFill>
              <a:latin typeface="Arial"/>
              <a:cs typeface="Arial"/>
            </a:rPr>
            <a:t>As of Q3 2015, </a:t>
          </a:r>
          <a:r>
            <a:rPr lang="en-US" sz="1600" b="1">
              <a:solidFill>
                <a:srgbClr val="953735"/>
              </a:solidFill>
              <a:latin typeface="Arial"/>
              <a:cs typeface="Arial"/>
            </a:rPr>
            <a:t>more than 1/3</a:t>
          </a:r>
          <a:r>
            <a:rPr lang="en-US" sz="1600" b="1" baseline="0">
              <a:solidFill>
                <a:srgbClr val="953735"/>
              </a:solidFill>
              <a:latin typeface="Arial"/>
              <a:cs typeface="Arial"/>
            </a:rPr>
            <a:t> of projects are missing goals</a:t>
          </a:r>
          <a:endParaRPr lang="en-US" sz="1600" b="1">
            <a:solidFill>
              <a:srgbClr val="953735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17</xdr:row>
      <xdr:rowOff>95250</xdr:rowOff>
    </xdr:from>
    <xdr:to>
      <xdr:col>8</xdr:col>
      <xdr:colOff>736600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19</xdr:row>
      <xdr:rowOff>165100</xdr:rowOff>
    </xdr:from>
    <xdr:to>
      <xdr:col>9</xdr:col>
      <xdr:colOff>25400</xdr:colOff>
      <xdr:row>40</xdr:row>
      <xdr:rowOff>12700</xdr:rowOff>
    </xdr:to>
    <xdr:sp macro="" textlink="">
      <xdr:nvSpPr>
        <xdr:cNvPr id="4" name="TextBox 3"/>
        <xdr:cNvSpPr txBox="1"/>
      </xdr:nvSpPr>
      <xdr:spPr>
        <a:xfrm>
          <a:off x="5537200" y="3708400"/>
          <a:ext cx="2349500" cy="3848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Unmet need </a:t>
          </a:r>
          <a:r>
            <a:rPr lang="en-US" sz="1600" b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(</a:t>
          </a:r>
          <a:r>
            <a:rPr lang="en-US" sz="1600" b="1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gap</a:t>
          </a:r>
          <a:r>
            <a:rPr lang="en-US" sz="1600" b="0">
              <a:solidFill>
                <a:schemeClr val="tx1">
                  <a:lumMod val="85000"/>
                  <a:lumOff val="15000"/>
                </a:schemeClr>
              </a:solidFill>
              <a:latin typeface="Arial"/>
              <a:cs typeface="Arial"/>
            </a:rPr>
            <a:t>)</a:t>
          </a:r>
        </a:p>
        <a:p>
          <a:endParaRPr lang="en-US" sz="1600" b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>
            <a:solidFill>
              <a:schemeClr val="accent3"/>
            </a:solidFill>
            <a:latin typeface="Arial"/>
            <a:cs typeface="Arial"/>
          </a:endParaRPr>
        </a:p>
        <a:p>
          <a:endParaRPr lang="en-US" sz="1400" b="0">
            <a:solidFill>
              <a:schemeClr val="accent3"/>
            </a:solidFill>
            <a:latin typeface="Arial"/>
            <a:cs typeface="Arial"/>
          </a:endParaRPr>
        </a:p>
        <a:p>
          <a:endParaRPr lang="en-US" sz="1000" b="0">
            <a:solidFill>
              <a:schemeClr val="accent3"/>
            </a:solidFill>
            <a:latin typeface="Arial"/>
            <a:cs typeface="Arial"/>
          </a:endParaRPr>
        </a:p>
        <a:p>
          <a:r>
            <a:rPr lang="en-US" sz="1400" b="0">
              <a:solidFill>
                <a:schemeClr val="accent3"/>
              </a:solidFill>
              <a:latin typeface="Arial"/>
              <a:cs typeface="Arial"/>
            </a:rPr>
            <a:t>Directors from</a:t>
          </a:r>
          <a:r>
            <a:rPr lang="en-US" sz="1400" b="0" baseline="0">
              <a:solidFill>
                <a:schemeClr val="accent3"/>
              </a:solidFill>
              <a:latin typeface="Arial"/>
              <a:cs typeface="Arial"/>
            </a:rPr>
            <a:t> acquisitions</a:t>
          </a:r>
        </a:p>
        <a:p>
          <a:r>
            <a:rPr lang="en-US" sz="1400" b="0" baseline="0">
              <a:solidFill>
                <a:srgbClr val="008040"/>
              </a:solidFill>
              <a:latin typeface="Arial"/>
              <a:cs typeface="Arial"/>
            </a:rPr>
            <a:t>Promotions to director</a:t>
          </a:r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r>
            <a:rPr lang="en-US" sz="1400" b="0" baseline="0">
              <a:solidFill>
                <a:schemeClr val="accent1"/>
              </a:solidFill>
              <a:latin typeface="Arial"/>
              <a:cs typeface="Arial"/>
            </a:rPr>
            <a:t>Today's directors</a:t>
          </a: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4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10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endParaRPr lang="en-US" sz="2300" b="0" baseline="0">
            <a:solidFill>
              <a:schemeClr val="tx1">
                <a:lumMod val="85000"/>
                <a:lumOff val="15000"/>
              </a:schemeClr>
            </a:solidFill>
            <a:latin typeface="Arial"/>
            <a:cs typeface="Arial"/>
          </a:endParaRPr>
        </a:p>
        <a:p>
          <a:r>
            <a:rPr lang="en-US" sz="1400" b="0" baseline="0">
              <a:solidFill>
                <a:schemeClr val="accent1">
                  <a:lumMod val="60000"/>
                  <a:lumOff val="40000"/>
                </a:schemeClr>
              </a:solidFill>
              <a:latin typeface="Arial"/>
              <a:cs typeface="Arial"/>
            </a:rPr>
            <a:t>Attrition</a:t>
          </a:r>
          <a:endParaRPr lang="en-US" sz="1400" b="0">
            <a:solidFill>
              <a:schemeClr val="accent1">
                <a:lumMod val="60000"/>
                <a:lumOff val="4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28</xdr:row>
      <xdr:rowOff>88900</xdr:rowOff>
    </xdr:from>
    <xdr:to>
      <xdr:col>9</xdr:col>
      <xdr:colOff>190500</xdr:colOff>
      <xdr:row>44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2" width="3.7109375" customWidth="1"/>
    <col min="3" max="3" width="10.7109375" customWidth="1"/>
    <col min="11" max="11" width="2.7109375" customWidth="1"/>
  </cols>
  <sheetData>
    <row r="1" spans="1:7" s="1" customFormat="1">
      <c r="A1" s="1" t="s">
        <v>41</v>
      </c>
    </row>
    <row r="2" spans="1:7">
      <c r="A2" s="78" t="s">
        <v>68</v>
      </c>
    </row>
    <row r="4" spans="1:7">
      <c r="C4" s="2" t="s">
        <v>0</v>
      </c>
      <c r="D4" s="2"/>
      <c r="E4" s="2"/>
      <c r="F4" s="2"/>
      <c r="G4" s="2"/>
    </row>
    <row r="5" spans="1:7" ht="12" customHeight="1">
      <c r="C5" s="64" t="s">
        <v>37</v>
      </c>
      <c r="D5" s="64" t="s">
        <v>38</v>
      </c>
      <c r="E5" s="64" t="s">
        <v>39</v>
      </c>
    </row>
    <row r="6" spans="1:7" ht="12" customHeight="1">
      <c r="C6" s="64">
        <v>0</v>
      </c>
      <c r="D6" s="65">
        <v>0</v>
      </c>
      <c r="E6" s="65">
        <v>0</v>
      </c>
    </row>
    <row r="7" spans="1:7" ht="12" customHeight="1">
      <c r="C7" s="64">
        <v>1</v>
      </c>
      <c r="D7" s="65">
        <v>3867</v>
      </c>
      <c r="E7" s="65">
        <v>4962</v>
      </c>
    </row>
    <row r="8" spans="1:7" ht="12" customHeight="1">
      <c r="C8" s="64">
        <v>2</v>
      </c>
      <c r="D8" s="65">
        <v>5736</v>
      </c>
      <c r="E8" s="65">
        <v>8163</v>
      </c>
    </row>
    <row r="9" spans="1:7" ht="12" customHeight="1">
      <c r="C9" s="64">
        <v>3</v>
      </c>
      <c r="D9" s="65">
        <v>8352</v>
      </c>
      <c r="E9" s="65">
        <v>12746</v>
      </c>
    </row>
    <row r="10" spans="1:7" ht="12" customHeight="1">
      <c r="C10" s="64">
        <v>4</v>
      </c>
      <c r="D10" s="65">
        <v>10784</v>
      </c>
      <c r="E10" s="65">
        <v>15736</v>
      </c>
    </row>
    <row r="11" spans="1:7" ht="12" customHeight="1">
      <c r="C11" s="64">
        <v>5</v>
      </c>
      <c r="D11" s="65">
        <v>11573</v>
      </c>
      <c r="E11" s="65">
        <v>23658</v>
      </c>
    </row>
    <row r="12" spans="1:7" ht="12" customHeight="1">
      <c r="C12" s="64">
        <v>6</v>
      </c>
      <c r="D12" s="65">
        <v>13756</v>
      </c>
      <c r="E12" s="65">
        <v>25735</v>
      </c>
    </row>
    <row r="13" spans="1:7" ht="12" customHeight="1">
      <c r="C13" s="64">
        <v>7</v>
      </c>
      <c r="D13" s="65">
        <v>14112</v>
      </c>
      <c r="E13" s="65">
        <v>27562</v>
      </c>
    </row>
    <row r="14" spans="1:7" ht="12" customHeight="1">
      <c r="C14" s="64">
        <v>8</v>
      </c>
      <c r="D14" s="65">
        <v>15836</v>
      </c>
      <c r="E14" s="65">
        <v>28563</v>
      </c>
    </row>
    <row r="15" spans="1:7" ht="12" customHeight="1">
      <c r="C15" s="64">
        <v>9</v>
      </c>
      <c r="D15" s="65">
        <v>17836</v>
      </c>
      <c r="E15" s="65">
        <v>31967</v>
      </c>
    </row>
    <row r="16" spans="1:7" ht="12" customHeight="1">
      <c r="C16" s="64">
        <v>10</v>
      </c>
      <c r="D16" s="65">
        <v>19710</v>
      </c>
      <c r="E16" s="65">
        <v>33967</v>
      </c>
    </row>
    <row r="17" spans="3:5" ht="12" customHeight="1">
      <c r="C17" s="64">
        <v>11</v>
      </c>
      <c r="D17" s="65">
        <v>20174</v>
      </c>
      <c r="E17" s="65"/>
    </row>
    <row r="18" spans="3:5" ht="12" customHeight="1">
      <c r="C18" s="64">
        <v>12</v>
      </c>
      <c r="D18" s="65">
        <v>24967</v>
      </c>
      <c r="E18" s="65"/>
    </row>
    <row r="19" spans="3:5" ht="12" customHeight="1">
      <c r="C19" s="64">
        <v>13</v>
      </c>
      <c r="D19" s="65">
        <v>26937</v>
      </c>
      <c r="E19" s="65"/>
    </row>
    <row r="20" spans="3:5" ht="12" customHeight="1">
      <c r="C20" s="64">
        <v>14</v>
      </c>
      <c r="D20" s="65">
        <v>27947</v>
      </c>
      <c r="E20" s="65"/>
    </row>
    <row r="21" spans="3:5" ht="12" customHeight="1">
      <c r="C21" s="64">
        <v>15</v>
      </c>
      <c r="D21" s="65">
        <v>29753</v>
      </c>
      <c r="E21" s="65"/>
    </row>
    <row r="22" spans="3:5" ht="12" customHeight="1">
      <c r="C22" s="64">
        <v>16</v>
      </c>
      <c r="D22" s="65">
        <v>32957</v>
      </c>
      <c r="E22" s="65"/>
    </row>
    <row r="23" spans="3:5" ht="12" customHeight="1">
      <c r="C23" s="64">
        <v>17</v>
      </c>
      <c r="D23" s="65">
        <v>34027</v>
      </c>
      <c r="E23" s="65"/>
    </row>
    <row r="24" spans="3:5" ht="12" customHeight="1">
      <c r="C24" s="64">
        <v>18</v>
      </c>
      <c r="D24" s="65">
        <v>34532</v>
      </c>
      <c r="E24" s="65"/>
    </row>
    <row r="25" spans="3:5" ht="12" customHeight="1">
      <c r="C25" s="64">
        <v>19</v>
      </c>
      <c r="D25" s="65">
        <v>36345</v>
      </c>
      <c r="E25" s="65"/>
    </row>
    <row r="26" spans="3:5" ht="12" customHeight="1">
      <c r="C26" s="64">
        <v>20</v>
      </c>
      <c r="D26" s="65">
        <v>39271</v>
      </c>
      <c r="E26" s="65"/>
    </row>
    <row r="27" spans="3:5" ht="12" customHeight="1">
      <c r="C27" s="64">
        <v>21</v>
      </c>
      <c r="D27" s="65">
        <v>43287</v>
      </c>
      <c r="E27" s="65"/>
    </row>
    <row r="28" spans="3:5" ht="12" customHeight="1">
      <c r="C28" s="64">
        <v>22</v>
      </c>
      <c r="D28" s="65">
        <v>43900</v>
      </c>
      <c r="E28" s="65"/>
    </row>
    <row r="29" spans="3:5" ht="12" customHeight="1">
      <c r="C29" s="64">
        <v>23</v>
      </c>
      <c r="D29" s="65">
        <v>44783</v>
      </c>
      <c r="E29" s="65"/>
    </row>
    <row r="30" spans="3:5" ht="12" customHeight="1">
      <c r="C30" s="64">
        <v>24</v>
      </c>
      <c r="D30" s="65">
        <v>45937</v>
      </c>
      <c r="E30" s="65"/>
    </row>
    <row r="31" spans="3:5" ht="12" customHeight="1">
      <c r="C31" s="64">
        <v>25</v>
      </c>
      <c r="D31" s="65">
        <v>46735</v>
      </c>
      <c r="E31" s="65"/>
    </row>
    <row r="32" spans="3:5" ht="12" customHeight="1">
      <c r="C32" s="64">
        <v>26</v>
      </c>
      <c r="D32" s="65">
        <v>47110</v>
      </c>
      <c r="E32" s="65"/>
    </row>
    <row r="33" spans="2:11" ht="12" customHeight="1">
      <c r="C33" s="64">
        <v>27</v>
      </c>
      <c r="D33" s="65">
        <v>48037</v>
      </c>
      <c r="E33" s="65"/>
    </row>
    <row r="34" spans="2:11" ht="12" customHeight="1">
      <c r="C34" s="64">
        <v>28</v>
      </c>
      <c r="D34" s="65">
        <v>49736</v>
      </c>
      <c r="E34" s="65"/>
    </row>
    <row r="35" spans="2:11" ht="12" customHeight="1">
      <c r="C35" s="64">
        <v>29</v>
      </c>
      <c r="D35" s="65">
        <v>50123</v>
      </c>
      <c r="E35" s="65"/>
    </row>
    <row r="36" spans="2:11" ht="12" customHeight="1">
      <c r="C36" s="64">
        <v>30</v>
      </c>
      <c r="D36" s="65">
        <v>51400</v>
      </c>
      <c r="E36" s="64"/>
    </row>
    <row r="39" spans="2:11">
      <c r="B39" s="3" t="s">
        <v>8</v>
      </c>
      <c r="C39" s="3"/>
      <c r="D39" s="3"/>
      <c r="E39" s="3"/>
      <c r="F39" s="3"/>
      <c r="G39" s="3"/>
      <c r="H39" s="3"/>
      <c r="I39" s="3"/>
      <c r="J39" s="3"/>
      <c r="K39" s="3"/>
    </row>
    <row r="40" spans="2:11" ht="16" thickBot="1"/>
    <row r="41" spans="2:11">
      <c r="B41" s="12" t="s">
        <v>41</v>
      </c>
      <c r="C41" s="13"/>
      <c r="D41" s="13"/>
      <c r="E41" s="13"/>
      <c r="F41" s="13"/>
      <c r="G41" s="13"/>
      <c r="H41" s="13"/>
      <c r="I41" s="13"/>
      <c r="J41" s="13"/>
      <c r="K41" s="14"/>
    </row>
    <row r="42" spans="2:11">
      <c r="B42" s="15"/>
      <c r="C42" s="16"/>
      <c r="D42" s="16"/>
      <c r="E42" s="16"/>
      <c r="F42" s="16"/>
      <c r="G42" s="16"/>
      <c r="H42" s="16"/>
      <c r="I42" s="16"/>
      <c r="J42" s="16"/>
      <c r="K42" s="17"/>
    </row>
    <row r="43" spans="2:11" ht="23">
      <c r="B43" s="15"/>
      <c r="C43" s="18" t="s">
        <v>40</v>
      </c>
      <c r="D43" s="16"/>
      <c r="E43" s="16"/>
      <c r="F43" s="16"/>
      <c r="G43" s="16"/>
      <c r="H43" s="16"/>
      <c r="I43" s="16"/>
      <c r="J43" s="16"/>
      <c r="K43" s="17"/>
    </row>
    <row r="44" spans="2:11">
      <c r="B44" s="15"/>
      <c r="C44" s="16"/>
      <c r="D44" s="16"/>
      <c r="E44" s="16"/>
      <c r="F44" s="16"/>
      <c r="G44" s="16"/>
      <c r="H44" s="16"/>
      <c r="I44" s="16"/>
      <c r="J44" s="16"/>
      <c r="K44" s="17"/>
    </row>
    <row r="45" spans="2:11">
      <c r="B45" s="15"/>
      <c r="C45" s="16"/>
      <c r="D45" s="16"/>
      <c r="E45" s="16"/>
      <c r="F45" s="16"/>
      <c r="G45" s="16"/>
      <c r="H45" s="16"/>
      <c r="I45" s="16"/>
      <c r="J45" s="16"/>
      <c r="K45" s="17"/>
    </row>
    <row r="46" spans="2:11">
      <c r="B46" s="15"/>
      <c r="C46" s="16"/>
      <c r="D46" s="16"/>
      <c r="E46" s="16"/>
      <c r="F46" s="16"/>
      <c r="G46" s="16"/>
      <c r="H46" s="16"/>
      <c r="I46" s="16"/>
      <c r="J46" s="16"/>
      <c r="K46" s="17"/>
    </row>
    <row r="47" spans="2:11">
      <c r="B47" s="15"/>
      <c r="C47" s="16"/>
      <c r="D47" s="16"/>
      <c r="E47" s="16"/>
      <c r="F47" s="16"/>
      <c r="G47" s="16"/>
      <c r="H47" s="16"/>
      <c r="I47" s="16"/>
      <c r="J47" s="16"/>
      <c r="K47" s="17"/>
    </row>
    <row r="48" spans="2:11">
      <c r="B48" s="15"/>
      <c r="C48" s="16"/>
      <c r="D48" s="16"/>
      <c r="E48" s="16"/>
      <c r="F48" s="16"/>
      <c r="G48" s="16"/>
      <c r="H48" s="16"/>
      <c r="I48" s="16"/>
      <c r="J48" s="16"/>
      <c r="K48" s="17"/>
    </row>
    <row r="49" spans="2:11">
      <c r="B49" s="15"/>
      <c r="C49" s="16"/>
      <c r="D49" s="16"/>
      <c r="E49" s="16"/>
      <c r="F49" s="16"/>
      <c r="G49" s="16"/>
      <c r="H49" s="16"/>
      <c r="I49" s="16"/>
      <c r="J49" s="16"/>
      <c r="K49" s="17"/>
    </row>
    <row r="50" spans="2:11">
      <c r="B50" s="15"/>
      <c r="C50" s="16"/>
      <c r="D50" s="16"/>
      <c r="E50" s="16"/>
      <c r="F50" s="16"/>
      <c r="G50" s="16"/>
      <c r="H50" s="16"/>
      <c r="I50" s="16"/>
      <c r="J50" s="16"/>
      <c r="K50" s="17"/>
    </row>
    <row r="51" spans="2:11">
      <c r="B51" s="15"/>
      <c r="C51" s="16"/>
      <c r="D51" s="16"/>
      <c r="E51" s="16"/>
      <c r="F51" s="16"/>
      <c r="G51" s="16"/>
      <c r="H51" s="16"/>
      <c r="I51" s="16"/>
      <c r="J51" s="16"/>
      <c r="K51" s="17"/>
    </row>
    <row r="52" spans="2:11">
      <c r="B52" s="15"/>
      <c r="C52" s="16"/>
      <c r="D52" s="16"/>
      <c r="E52" s="16"/>
      <c r="F52" s="16"/>
      <c r="G52" s="16"/>
      <c r="H52" s="16"/>
      <c r="I52" s="16"/>
      <c r="J52" s="16"/>
      <c r="K52" s="17"/>
    </row>
    <row r="53" spans="2:11">
      <c r="B53" s="15"/>
      <c r="C53" s="16"/>
      <c r="D53" s="16"/>
      <c r="E53" s="16"/>
      <c r="F53" s="16"/>
      <c r="G53" s="16"/>
      <c r="H53" s="16"/>
      <c r="I53" s="16"/>
      <c r="J53" s="16"/>
      <c r="K53" s="17"/>
    </row>
    <row r="54" spans="2:11">
      <c r="B54" s="15"/>
      <c r="C54" s="16"/>
      <c r="D54" s="16"/>
      <c r="E54" s="16"/>
      <c r="F54" s="16"/>
      <c r="G54" s="16"/>
      <c r="H54" s="16"/>
      <c r="I54" s="16"/>
      <c r="J54" s="16"/>
      <c r="K54" s="17"/>
    </row>
    <row r="55" spans="2:11">
      <c r="B55" s="15"/>
      <c r="C55" s="16"/>
      <c r="D55" s="16"/>
      <c r="E55" s="16"/>
      <c r="F55" s="16"/>
      <c r="G55" s="16"/>
      <c r="H55" s="16"/>
      <c r="I55" s="16"/>
      <c r="J55" s="16"/>
      <c r="K55" s="17"/>
    </row>
    <row r="56" spans="2:11">
      <c r="B56" s="15"/>
      <c r="C56" s="16"/>
      <c r="D56" s="16"/>
      <c r="E56" s="16"/>
      <c r="F56" s="16"/>
      <c r="G56" s="16"/>
      <c r="H56" s="16"/>
      <c r="I56" s="16"/>
      <c r="J56" s="16"/>
      <c r="K56" s="17"/>
    </row>
    <row r="57" spans="2:11">
      <c r="B57" s="15"/>
      <c r="C57" s="16"/>
      <c r="D57" s="16"/>
      <c r="E57" s="16"/>
      <c r="F57" s="16"/>
      <c r="G57" s="16"/>
      <c r="H57" s="16"/>
      <c r="I57" s="16"/>
      <c r="J57" s="16"/>
      <c r="K57" s="17"/>
    </row>
    <row r="58" spans="2:11">
      <c r="B58" s="15"/>
      <c r="C58" s="16"/>
      <c r="D58" s="16"/>
      <c r="E58" s="16"/>
      <c r="F58" s="16"/>
      <c r="G58" s="16"/>
      <c r="H58" s="16"/>
      <c r="I58" s="16"/>
      <c r="J58" s="16"/>
      <c r="K58" s="17"/>
    </row>
    <row r="59" spans="2:11">
      <c r="B59" s="15"/>
      <c r="C59" s="16"/>
      <c r="D59" s="16"/>
      <c r="E59" s="16"/>
      <c r="F59" s="16"/>
      <c r="G59" s="16"/>
      <c r="H59" s="16"/>
      <c r="I59" s="16"/>
      <c r="J59" s="16"/>
      <c r="K59" s="17"/>
    </row>
    <row r="60" spans="2:11">
      <c r="B60" s="15"/>
      <c r="C60" s="16"/>
      <c r="D60" s="16"/>
      <c r="E60" s="16"/>
      <c r="F60" s="16"/>
      <c r="G60" s="16"/>
      <c r="H60" s="16"/>
      <c r="I60" s="16"/>
      <c r="J60" s="16"/>
      <c r="K60" s="17"/>
    </row>
    <row r="61" spans="2:11">
      <c r="B61" s="15"/>
      <c r="C61" s="16"/>
      <c r="D61" s="16"/>
      <c r="E61" s="16"/>
      <c r="F61" s="16"/>
      <c r="G61" s="16"/>
      <c r="H61" s="16"/>
      <c r="I61" s="16"/>
      <c r="J61" s="16"/>
      <c r="K61" s="17"/>
    </row>
    <row r="62" spans="2:11">
      <c r="B62" s="15"/>
      <c r="C62" s="16"/>
      <c r="D62" s="16"/>
      <c r="E62" s="16"/>
      <c r="F62" s="16"/>
      <c r="G62" s="16"/>
      <c r="H62" s="16"/>
      <c r="I62" s="16"/>
      <c r="J62" s="16"/>
      <c r="K62" s="17"/>
    </row>
    <row r="63" spans="2:11">
      <c r="B63" s="15"/>
      <c r="C63" s="16"/>
      <c r="D63" s="16"/>
      <c r="E63" s="16"/>
      <c r="F63" s="16"/>
      <c r="G63" s="16"/>
      <c r="H63" s="16"/>
      <c r="I63" s="16"/>
      <c r="J63" s="16"/>
      <c r="K63" s="17"/>
    </row>
    <row r="64" spans="2:11">
      <c r="B64" s="15"/>
      <c r="C64" s="16"/>
      <c r="D64" s="16"/>
      <c r="E64" s="16"/>
      <c r="F64" s="16"/>
      <c r="G64" s="16"/>
      <c r="H64" s="16"/>
      <c r="I64" s="16"/>
      <c r="J64" s="16"/>
      <c r="K64" s="17"/>
    </row>
    <row r="65" spans="2:11">
      <c r="B65" s="15"/>
      <c r="C65" s="16"/>
      <c r="D65" s="16"/>
      <c r="E65" s="16"/>
      <c r="F65" s="16"/>
      <c r="G65" s="16"/>
      <c r="H65" s="16"/>
      <c r="I65" s="16"/>
      <c r="J65" s="16"/>
      <c r="K65" s="17"/>
    </row>
    <row r="66" spans="2:11">
      <c r="B66" s="15"/>
      <c r="C66" s="16"/>
      <c r="D66" s="16"/>
      <c r="E66" s="16"/>
      <c r="F66" s="16"/>
      <c r="G66" s="16"/>
      <c r="H66" s="16"/>
      <c r="I66" s="16"/>
      <c r="J66" s="16"/>
      <c r="K66" s="17"/>
    </row>
    <row r="67" spans="2:11">
      <c r="B67" s="15"/>
      <c r="C67" s="16"/>
      <c r="D67" s="16"/>
      <c r="E67" s="16"/>
      <c r="F67" s="16"/>
      <c r="G67" s="16"/>
      <c r="H67" s="16"/>
      <c r="I67" s="16"/>
      <c r="J67" s="16"/>
      <c r="K67" s="17"/>
    </row>
    <row r="68" spans="2:11" ht="16" thickBot="1">
      <c r="B68" s="19"/>
      <c r="C68" s="20"/>
      <c r="D68" s="20"/>
      <c r="E68" s="20"/>
      <c r="F68" s="20"/>
      <c r="G68" s="20"/>
      <c r="H68" s="20"/>
      <c r="I68" s="20"/>
      <c r="J68" s="20"/>
      <c r="K68" s="21"/>
    </row>
    <row r="70" spans="2:11" s="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5.140625" customWidth="1"/>
    <col min="2" max="2" width="2.7109375" customWidth="1"/>
    <col min="3" max="3" width="10.7109375" customWidth="1"/>
    <col min="10" max="10" width="2.7109375" customWidth="1"/>
  </cols>
  <sheetData>
    <row r="1" spans="1:10" s="1" customFormat="1">
      <c r="A1" s="1" t="s">
        <v>3</v>
      </c>
    </row>
    <row r="2" spans="1:10">
      <c r="A2" s="78" t="s">
        <v>68</v>
      </c>
    </row>
    <row r="4" spans="1:10">
      <c r="C4" s="2" t="s">
        <v>0</v>
      </c>
      <c r="D4" s="2"/>
      <c r="E4" s="2"/>
      <c r="F4" s="2"/>
      <c r="G4" s="2"/>
      <c r="H4" s="2"/>
      <c r="I4" s="2"/>
      <c r="J4" s="2"/>
    </row>
    <row r="5" spans="1:10">
      <c r="E5" s="4" t="s">
        <v>5</v>
      </c>
      <c r="F5" t="s">
        <v>1</v>
      </c>
      <c r="G5" t="s">
        <v>2</v>
      </c>
    </row>
    <row r="6" spans="1:10">
      <c r="C6" t="s">
        <v>6</v>
      </c>
      <c r="D6">
        <v>2006</v>
      </c>
      <c r="E6" s="5">
        <v>52</v>
      </c>
      <c r="I6" s="5"/>
    </row>
    <row r="7" spans="1:10">
      <c r="D7">
        <v>2007</v>
      </c>
      <c r="E7" s="5">
        <v>54</v>
      </c>
      <c r="F7" s="10">
        <f t="shared" ref="F7:F18" si="0">(E7-E6)/E6</f>
        <v>3.8461538461538464E-2</v>
      </c>
      <c r="G7" s="6">
        <f>AVERAGE(F7:F9)</f>
        <v>7.2079772079772078E-2</v>
      </c>
      <c r="I7" s="5"/>
      <c r="J7" s="6"/>
    </row>
    <row r="8" spans="1:10">
      <c r="D8">
        <v>2008</v>
      </c>
      <c r="E8" s="5">
        <v>60</v>
      </c>
      <c r="F8" s="10">
        <f t="shared" si="0"/>
        <v>0.1111111111111111</v>
      </c>
      <c r="I8" s="5"/>
    </row>
    <row r="9" spans="1:10">
      <c r="D9">
        <v>2009</v>
      </c>
      <c r="E9" s="5">
        <v>64</v>
      </c>
      <c r="F9" s="10">
        <f t="shared" si="0"/>
        <v>6.6666666666666666E-2</v>
      </c>
      <c r="I9" s="5"/>
    </row>
    <row r="10" spans="1:10">
      <c r="D10">
        <v>2010</v>
      </c>
      <c r="E10" s="5">
        <v>78</v>
      </c>
      <c r="F10" s="9">
        <f t="shared" si="0"/>
        <v>0.21875</v>
      </c>
      <c r="I10" s="5"/>
    </row>
    <row r="11" spans="1:10">
      <c r="D11">
        <v>2011</v>
      </c>
      <c r="E11" s="5">
        <v>86</v>
      </c>
      <c r="F11" s="11">
        <f t="shared" si="0"/>
        <v>0.10256410256410256</v>
      </c>
      <c r="G11" s="6">
        <f>AVERAGE(F11:F14)</f>
        <v>8.4901184087230602E-2</v>
      </c>
      <c r="I11" s="5"/>
      <c r="J11" s="6"/>
    </row>
    <row r="12" spans="1:10">
      <c r="D12">
        <v>2012</v>
      </c>
      <c r="E12" s="5">
        <v>91</v>
      </c>
      <c r="F12" s="11">
        <f t="shared" si="0"/>
        <v>5.8139534883720929E-2</v>
      </c>
      <c r="I12" s="5"/>
    </row>
    <row r="13" spans="1:10">
      <c r="D13">
        <v>2013</v>
      </c>
      <c r="E13" s="5">
        <v>100</v>
      </c>
      <c r="F13" s="11">
        <f t="shared" si="0"/>
        <v>9.8901098901098897E-2</v>
      </c>
      <c r="I13" s="5"/>
    </row>
    <row r="14" spans="1:10">
      <c r="D14">
        <v>2014</v>
      </c>
      <c r="E14" s="5">
        <v>108</v>
      </c>
      <c r="F14" s="11">
        <f t="shared" si="0"/>
        <v>0.08</v>
      </c>
      <c r="I14" s="5"/>
    </row>
    <row r="15" spans="1:10">
      <c r="C15" t="s">
        <v>7</v>
      </c>
      <c r="D15">
        <v>2015</v>
      </c>
      <c r="E15" s="5">
        <v>119</v>
      </c>
      <c r="F15" s="7">
        <f t="shared" si="0"/>
        <v>0.10185185185185185</v>
      </c>
      <c r="I15" s="5"/>
    </row>
    <row r="16" spans="1:10">
      <c r="D16">
        <v>2016</v>
      </c>
      <c r="E16" s="5">
        <v>131</v>
      </c>
      <c r="F16" s="7">
        <f t="shared" si="0"/>
        <v>0.10084033613445378</v>
      </c>
      <c r="I16" s="5"/>
    </row>
    <row r="17" spans="2:10">
      <c r="D17">
        <v>2017</v>
      </c>
      <c r="E17" s="5">
        <v>144</v>
      </c>
      <c r="F17" s="7">
        <f t="shared" si="0"/>
        <v>9.9236641221374045E-2</v>
      </c>
      <c r="I17" s="5"/>
    </row>
    <row r="18" spans="2:10">
      <c r="D18">
        <v>2018</v>
      </c>
      <c r="E18" s="5">
        <f>E17+F17*E17</f>
        <v>158.29007633587787</v>
      </c>
      <c r="F18" s="7">
        <f t="shared" si="0"/>
        <v>9.92366412213741E-2</v>
      </c>
      <c r="I18" s="5"/>
    </row>
    <row r="21" spans="2:10">
      <c r="B21" s="3" t="s">
        <v>8</v>
      </c>
      <c r="C21" s="3"/>
      <c r="D21" s="3"/>
      <c r="E21" s="3"/>
      <c r="F21" s="3"/>
      <c r="G21" s="3"/>
      <c r="H21" s="3"/>
      <c r="I21" s="3"/>
      <c r="J21" s="3"/>
    </row>
    <row r="22" spans="2:10" ht="16" thickBot="1"/>
    <row r="23" spans="2:10">
      <c r="B23" s="12" t="s">
        <v>3</v>
      </c>
      <c r="C23" s="13"/>
      <c r="D23" s="13"/>
      <c r="E23" s="13"/>
      <c r="F23" s="13"/>
      <c r="G23" s="13"/>
      <c r="H23" s="13"/>
      <c r="I23" s="13"/>
      <c r="J23" s="14"/>
    </row>
    <row r="24" spans="2:10">
      <c r="B24" s="15"/>
      <c r="C24" s="16"/>
      <c r="D24" s="16"/>
      <c r="E24" s="16"/>
      <c r="F24" s="16"/>
      <c r="G24" s="16"/>
      <c r="H24" s="16"/>
      <c r="I24" s="16"/>
      <c r="J24" s="17"/>
    </row>
    <row r="25" spans="2:10" ht="23">
      <c r="B25" s="15"/>
      <c r="C25" s="18" t="s">
        <v>4</v>
      </c>
      <c r="D25" s="16"/>
      <c r="E25" s="16"/>
      <c r="F25" s="16"/>
      <c r="G25" s="16"/>
      <c r="H25" s="16"/>
      <c r="I25" s="16"/>
      <c r="J25" s="17"/>
    </row>
    <row r="26" spans="2:10" ht="12" customHeight="1">
      <c r="B26" s="15"/>
      <c r="C26" s="18"/>
      <c r="D26" s="16"/>
      <c r="E26" s="16"/>
      <c r="F26" s="16"/>
      <c r="G26" s="16"/>
      <c r="H26" s="16"/>
      <c r="I26" s="16"/>
      <c r="J26" s="17"/>
    </row>
    <row r="27" spans="2:10">
      <c r="B27" s="15"/>
      <c r="C27" s="16"/>
      <c r="D27" s="16"/>
      <c r="E27" s="16"/>
      <c r="F27" s="16"/>
      <c r="G27" s="16"/>
      <c r="H27" s="16"/>
      <c r="I27" s="16"/>
      <c r="J27" s="17"/>
    </row>
    <row r="28" spans="2:10">
      <c r="B28" s="15"/>
      <c r="C28" s="16"/>
      <c r="D28" s="16"/>
      <c r="E28" s="16"/>
      <c r="F28" s="16"/>
      <c r="G28" s="16"/>
      <c r="H28" s="16"/>
      <c r="I28" s="16"/>
      <c r="J28" s="17"/>
    </row>
    <row r="29" spans="2:10">
      <c r="B29" s="15"/>
      <c r="C29" s="16"/>
      <c r="D29" s="16"/>
      <c r="E29" s="16"/>
      <c r="F29" s="16"/>
      <c r="G29" s="16"/>
      <c r="H29" s="16"/>
      <c r="I29" s="16"/>
      <c r="J29" s="17"/>
    </row>
    <row r="30" spans="2:10">
      <c r="B30" s="15"/>
      <c r="C30" s="16"/>
      <c r="D30" s="16"/>
      <c r="E30" s="16"/>
      <c r="F30" s="16"/>
      <c r="G30" s="16"/>
      <c r="H30" s="16"/>
      <c r="I30" s="16"/>
      <c r="J30" s="17"/>
    </row>
    <row r="31" spans="2:10">
      <c r="B31" s="15"/>
      <c r="C31" s="16"/>
      <c r="D31" s="16"/>
      <c r="E31" s="16"/>
      <c r="F31" s="16"/>
      <c r="G31" s="16"/>
      <c r="H31" s="16"/>
      <c r="I31" s="16"/>
      <c r="J31" s="17"/>
    </row>
    <row r="32" spans="2:10">
      <c r="B32" s="15"/>
      <c r="C32" s="16"/>
      <c r="D32" s="16"/>
      <c r="E32" s="16"/>
      <c r="F32" s="16"/>
      <c r="G32" s="16"/>
      <c r="H32" s="16"/>
      <c r="I32" s="16"/>
      <c r="J32" s="17"/>
    </row>
    <row r="33" spans="2:10">
      <c r="B33" s="15"/>
      <c r="C33" s="16"/>
      <c r="D33" s="16"/>
      <c r="E33" s="16"/>
      <c r="F33" s="16"/>
      <c r="G33" s="16"/>
      <c r="H33" s="16"/>
      <c r="I33" s="16"/>
      <c r="J33" s="17"/>
    </row>
    <row r="34" spans="2:10">
      <c r="B34" s="15"/>
      <c r="C34" s="16"/>
      <c r="D34" s="16"/>
      <c r="E34" s="16"/>
      <c r="F34" s="16"/>
      <c r="G34" s="16"/>
      <c r="H34" s="16"/>
      <c r="I34" s="16"/>
      <c r="J34" s="17"/>
    </row>
    <row r="35" spans="2:10">
      <c r="B35" s="15"/>
      <c r="C35" s="16"/>
      <c r="D35" s="16"/>
      <c r="E35" s="16"/>
      <c r="F35" s="16"/>
      <c r="G35" s="16"/>
      <c r="H35" s="16"/>
      <c r="I35" s="16"/>
      <c r="J35" s="17"/>
    </row>
    <row r="36" spans="2:10">
      <c r="B36" s="15"/>
      <c r="C36" s="16"/>
      <c r="D36" s="16"/>
      <c r="E36" s="16"/>
      <c r="F36" s="16"/>
      <c r="G36" s="16"/>
      <c r="H36" s="16"/>
      <c r="I36" s="16"/>
      <c r="J36" s="17"/>
    </row>
    <row r="37" spans="2:10">
      <c r="B37" s="15"/>
      <c r="C37" s="16"/>
      <c r="D37" s="16"/>
      <c r="E37" s="16"/>
      <c r="F37" s="16"/>
      <c r="G37" s="16"/>
      <c r="H37" s="16"/>
      <c r="I37" s="16"/>
      <c r="J37" s="17"/>
    </row>
    <row r="38" spans="2:10">
      <c r="B38" s="15"/>
      <c r="C38" s="16"/>
      <c r="D38" s="16"/>
      <c r="E38" s="16"/>
      <c r="F38" s="16"/>
      <c r="G38" s="16"/>
      <c r="H38" s="16"/>
      <c r="I38" s="16"/>
      <c r="J38" s="17"/>
    </row>
    <row r="39" spans="2:10">
      <c r="B39" s="15"/>
      <c r="C39" s="16"/>
      <c r="D39" s="16"/>
      <c r="E39" s="16"/>
      <c r="F39" s="16"/>
      <c r="G39" s="16"/>
      <c r="H39" s="16"/>
      <c r="I39" s="16"/>
      <c r="J39" s="17"/>
    </row>
    <row r="40" spans="2:10">
      <c r="B40" s="15"/>
      <c r="C40" s="16"/>
      <c r="D40" s="16"/>
      <c r="E40" s="16"/>
      <c r="F40" s="16"/>
      <c r="G40" s="16"/>
      <c r="H40" s="16"/>
      <c r="I40" s="16"/>
      <c r="J40" s="17"/>
    </row>
    <row r="41" spans="2:10">
      <c r="B41" s="15"/>
      <c r="C41" s="16"/>
      <c r="D41" s="16"/>
      <c r="E41" s="16"/>
      <c r="F41" s="16"/>
      <c r="G41" s="16"/>
      <c r="H41" s="16"/>
      <c r="I41" s="16"/>
      <c r="J41" s="17"/>
    </row>
    <row r="42" spans="2:10">
      <c r="B42" s="15"/>
      <c r="C42" s="16"/>
      <c r="D42" s="16"/>
      <c r="E42" s="16"/>
      <c r="F42" s="16"/>
      <c r="G42" s="16"/>
      <c r="H42" s="16"/>
      <c r="I42" s="16"/>
      <c r="J42" s="17"/>
    </row>
    <row r="43" spans="2:10">
      <c r="B43" s="15"/>
      <c r="C43" s="16"/>
      <c r="D43" s="16"/>
      <c r="E43" s="16"/>
      <c r="F43" s="16"/>
      <c r="G43" s="16"/>
      <c r="H43" s="16"/>
      <c r="I43" s="16"/>
      <c r="J43" s="17"/>
    </row>
    <row r="44" spans="2:10">
      <c r="B44" s="15"/>
      <c r="C44" s="16"/>
      <c r="D44" s="16"/>
      <c r="E44" s="16"/>
      <c r="F44" s="16"/>
      <c r="G44" s="16"/>
      <c r="H44" s="16"/>
      <c r="I44" s="16"/>
      <c r="J44" s="17"/>
    </row>
    <row r="45" spans="2:10">
      <c r="B45" s="15"/>
      <c r="C45" s="16"/>
      <c r="D45" s="16"/>
      <c r="E45" s="16"/>
      <c r="F45" s="16"/>
      <c r="G45" s="16"/>
      <c r="H45" s="16"/>
      <c r="I45" s="16"/>
      <c r="J45" s="17"/>
    </row>
    <row r="46" spans="2:10">
      <c r="B46" s="15"/>
      <c r="C46" s="16"/>
      <c r="D46" s="16"/>
      <c r="E46" s="16"/>
      <c r="F46" s="16"/>
      <c r="G46" s="16"/>
      <c r="H46" s="16"/>
      <c r="I46" s="16"/>
      <c r="J46" s="17"/>
    </row>
    <row r="47" spans="2:10">
      <c r="B47" s="15"/>
      <c r="C47" s="16"/>
      <c r="D47" s="16"/>
      <c r="E47" s="16"/>
      <c r="F47" s="16"/>
      <c r="G47" s="16"/>
      <c r="H47" s="16"/>
      <c r="I47" s="16"/>
      <c r="J47" s="17"/>
    </row>
    <row r="48" spans="2:10">
      <c r="B48" s="15"/>
      <c r="C48" s="22" t="s">
        <v>10</v>
      </c>
      <c r="D48" s="16"/>
      <c r="E48" s="16"/>
      <c r="F48" s="16"/>
      <c r="G48" s="16"/>
      <c r="H48" s="16"/>
      <c r="I48" s="16"/>
      <c r="J48" s="17"/>
    </row>
    <row r="49" spans="2:10">
      <c r="B49" s="15"/>
      <c r="C49" s="22" t="s">
        <v>9</v>
      </c>
      <c r="D49" s="16"/>
      <c r="E49" s="16"/>
      <c r="F49" s="16"/>
      <c r="G49" s="16"/>
      <c r="H49" s="16"/>
      <c r="I49" s="16"/>
      <c r="J49" s="17"/>
    </row>
    <row r="50" spans="2:10" ht="4" customHeight="1">
      <c r="B50" s="15"/>
      <c r="C50" s="69"/>
      <c r="D50" s="69"/>
      <c r="E50" s="69"/>
      <c r="F50" s="69"/>
      <c r="G50" s="69"/>
      <c r="H50" s="69"/>
      <c r="I50" s="69"/>
      <c r="J50" s="17"/>
    </row>
    <row r="51" spans="2:10" ht="4" customHeight="1">
      <c r="B51" s="15"/>
      <c r="C51" s="16"/>
      <c r="D51" s="16"/>
      <c r="E51" s="16"/>
      <c r="F51" s="16"/>
      <c r="G51" s="16"/>
      <c r="H51" s="16"/>
      <c r="I51" s="16"/>
      <c r="J51" s="17"/>
    </row>
    <row r="52" spans="2:10">
      <c r="B52" s="15"/>
      <c r="C52" s="70" t="s">
        <v>67</v>
      </c>
      <c r="D52" s="16"/>
      <c r="E52" s="16"/>
      <c r="F52" s="16"/>
      <c r="G52" s="16"/>
      <c r="H52" s="16"/>
      <c r="I52" s="16"/>
      <c r="J52" s="17"/>
    </row>
    <row r="53" spans="2:10" ht="16" thickBot="1">
      <c r="B53" s="19"/>
      <c r="C53" s="68"/>
      <c r="D53" s="20"/>
      <c r="E53" s="20"/>
      <c r="F53" s="20"/>
      <c r="G53" s="20"/>
      <c r="H53" s="20"/>
      <c r="I53" s="20"/>
      <c r="J53" s="21"/>
    </row>
    <row r="54" spans="2:10" s="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style="27" customWidth="1"/>
    <col min="2" max="2" width="2.7109375" style="27" customWidth="1"/>
    <col min="3" max="11" width="10.7109375" style="27"/>
    <col min="12" max="12" width="2.7109375" style="27" customWidth="1"/>
    <col min="13" max="16384" width="10.7109375" style="27"/>
  </cols>
  <sheetData>
    <row r="1" spans="1:12" s="1" customFormat="1">
      <c r="A1" s="1" t="s">
        <v>34</v>
      </c>
    </row>
    <row r="2" spans="1:12">
      <c r="A2" s="78" t="s">
        <v>68</v>
      </c>
    </row>
    <row r="4" spans="1:12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6" spans="1:12">
      <c r="E6" s="28" t="s">
        <v>27</v>
      </c>
      <c r="F6" s="28" t="s">
        <v>28</v>
      </c>
      <c r="G6" s="28" t="s">
        <v>29</v>
      </c>
      <c r="H6" s="31" t="s">
        <v>15</v>
      </c>
    </row>
    <row r="7" spans="1:12">
      <c r="C7" s="27">
        <v>2013</v>
      </c>
      <c r="D7" s="31" t="s">
        <v>30</v>
      </c>
      <c r="E7" s="29">
        <v>0.05</v>
      </c>
      <c r="F7" s="29">
        <v>0.53</v>
      </c>
      <c r="G7" s="29">
        <f t="shared" ref="G7:G17" si="0">1-SUM(E7:F7)</f>
        <v>0.41999999999999993</v>
      </c>
      <c r="H7" s="32">
        <f t="shared" ref="H7:H17" si="1">SUM(E7:G7)</f>
        <v>1</v>
      </c>
    </row>
    <row r="8" spans="1:12">
      <c r="D8" s="31" t="s">
        <v>31</v>
      </c>
      <c r="E8" s="29">
        <v>0.03</v>
      </c>
      <c r="F8" s="29">
        <v>0.62</v>
      </c>
      <c r="G8" s="29">
        <v>0.35</v>
      </c>
      <c r="H8" s="32">
        <f t="shared" si="1"/>
        <v>1</v>
      </c>
    </row>
    <row r="9" spans="1:12">
      <c r="D9" s="31" t="s">
        <v>32</v>
      </c>
      <c r="E9" s="29">
        <v>0.06</v>
      </c>
      <c r="F9" s="29">
        <v>0.68</v>
      </c>
      <c r="G9" s="29">
        <v>0.26</v>
      </c>
      <c r="H9" s="32">
        <f t="shared" si="1"/>
        <v>1</v>
      </c>
    </row>
    <row r="10" spans="1:12">
      <c r="D10" s="31" t="s">
        <v>33</v>
      </c>
      <c r="E10" s="29">
        <v>0.05</v>
      </c>
      <c r="F10" s="29">
        <f>75%-E10</f>
        <v>0.7</v>
      </c>
      <c r="G10" s="29">
        <f t="shared" si="0"/>
        <v>0.25</v>
      </c>
      <c r="H10" s="32">
        <f t="shared" si="1"/>
        <v>1</v>
      </c>
    </row>
    <row r="11" spans="1:12">
      <c r="C11" s="31">
        <v>2014</v>
      </c>
      <c r="D11" s="31" t="s">
        <v>30</v>
      </c>
      <c r="E11" s="29">
        <v>0.06</v>
      </c>
      <c r="F11" s="29">
        <f>81%-E11</f>
        <v>0.75</v>
      </c>
      <c r="G11" s="29">
        <f t="shared" si="0"/>
        <v>0.18999999999999995</v>
      </c>
      <c r="H11" s="32">
        <f t="shared" si="1"/>
        <v>1</v>
      </c>
    </row>
    <row r="12" spans="1:12">
      <c r="D12" s="31" t="s">
        <v>31</v>
      </c>
      <c r="E12" s="29">
        <v>0.06</v>
      </c>
      <c r="F12" s="29">
        <f>65%-E12</f>
        <v>0.59000000000000008</v>
      </c>
      <c r="G12" s="29">
        <f t="shared" si="0"/>
        <v>0.34999999999999987</v>
      </c>
      <c r="H12" s="32">
        <f t="shared" si="1"/>
        <v>1</v>
      </c>
    </row>
    <row r="13" spans="1:12">
      <c r="D13" s="31" t="s">
        <v>32</v>
      </c>
      <c r="E13" s="29">
        <v>0.12</v>
      </c>
      <c r="F13" s="29">
        <f>73%-E13</f>
        <v>0.61</v>
      </c>
      <c r="G13" s="29">
        <f t="shared" si="0"/>
        <v>0.27</v>
      </c>
      <c r="H13" s="32">
        <f t="shared" si="1"/>
        <v>1</v>
      </c>
    </row>
    <row r="14" spans="1:12">
      <c r="D14" s="31" t="s">
        <v>33</v>
      </c>
      <c r="E14" s="29">
        <v>0.15</v>
      </c>
      <c r="F14" s="29">
        <f>77%-E14</f>
        <v>0.62</v>
      </c>
      <c r="G14" s="29">
        <f t="shared" si="0"/>
        <v>0.22999999999999998</v>
      </c>
      <c r="H14" s="32">
        <f t="shared" si="1"/>
        <v>1</v>
      </c>
    </row>
    <row r="15" spans="1:12">
      <c r="C15" s="31">
        <v>2015</v>
      </c>
      <c r="D15" s="31" t="s">
        <v>30</v>
      </c>
      <c r="E15" s="29">
        <v>0.2</v>
      </c>
      <c r="F15" s="29">
        <f>88%-E15</f>
        <v>0.67999999999999994</v>
      </c>
      <c r="G15" s="29">
        <f t="shared" si="0"/>
        <v>0.12000000000000011</v>
      </c>
      <c r="H15" s="32">
        <f t="shared" si="1"/>
        <v>1</v>
      </c>
    </row>
    <row r="16" spans="1:12">
      <c r="D16" s="31" t="s">
        <v>31</v>
      </c>
      <c r="E16" s="29">
        <v>0.33</v>
      </c>
      <c r="F16" s="29">
        <f>95%-E16</f>
        <v>0.61999999999999988</v>
      </c>
      <c r="G16" s="29">
        <f t="shared" si="0"/>
        <v>5.0000000000000044E-2</v>
      </c>
      <c r="H16" s="32">
        <f t="shared" si="1"/>
        <v>1</v>
      </c>
    </row>
    <row r="17" spans="2:12">
      <c r="C17" s="31"/>
      <c r="D17" s="31" t="s">
        <v>32</v>
      </c>
      <c r="E17" s="29">
        <v>0.42</v>
      </c>
      <c r="F17" s="29">
        <f>89%-E17</f>
        <v>0.47000000000000003</v>
      </c>
      <c r="G17" s="29">
        <f t="shared" si="0"/>
        <v>0.10999999999999999</v>
      </c>
      <c r="H17" s="32">
        <f t="shared" si="1"/>
        <v>1</v>
      </c>
    </row>
    <row r="18" spans="2:12">
      <c r="C18" s="31"/>
      <c r="D18" s="31"/>
      <c r="E18" s="29"/>
      <c r="F18" s="29"/>
      <c r="G18" s="29"/>
      <c r="H18" s="32"/>
    </row>
    <row r="19" spans="2:12">
      <c r="C19" s="31"/>
      <c r="D19" s="31"/>
      <c r="E19" s="29"/>
      <c r="F19" s="29"/>
      <c r="G19" s="29"/>
      <c r="H19" s="32"/>
    </row>
    <row r="20" spans="2:12">
      <c r="B20" s="3" t="s">
        <v>8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 ht="16" thickBot="1">
      <c r="B21"/>
      <c r="C21"/>
      <c r="D21"/>
      <c r="E21"/>
      <c r="F21"/>
      <c r="G21"/>
      <c r="H21"/>
      <c r="I21"/>
      <c r="J21"/>
      <c r="K21" s="33"/>
    </row>
    <row r="22" spans="2:12">
      <c r="B22" s="12" t="s">
        <v>34</v>
      </c>
      <c r="C22" s="13"/>
      <c r="D22" s="13"/>
      <c r="E22" s="13"/>
      <c r="F22" s="13"/>
      <c r="G22" s="13"/>
      <c r="H22" s="13"/>
      <c r="I22" s="13"/>
      <c r="J22" s="13"/>
      <c r="K22" s="13"/>
      <c r="L22" s="14"/>
    </row>
    <row r="23" spans="2:12"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36"/>
    </row>
    <row r="24" spans="2:12" ht="23">
      <c r="B24" s="34"/>
      <c r="C24" s="37" t="s">
        <v>35</v>
      </c>
      <c r="D24" s="35"/>
      <c r="E24" s="35"/>
      <c r="F24" s="35"/>
      <c r="G24" s="35"/>
      <c r="H24" s="35"/>
      <c r="I24" s="35"/>
      <c r="J24" s="35"/>
      <c r="K24" s="35"/>
      <c r="L24" s="36"/>
    </row>
    <row r="25" spans="2:12"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36"/>
    </row>
    <row r="26" spans="2:12"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6"/>
    </row>
    <row r="27" spans="2:12"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6"/>
    </row>
    <row r="28" spans="2:12"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6"/>
    </row>
    <row r="29" spans="2:12"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6"/>
    </row>
    <row r="30" spans="2:12"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6"/>
    </row>
    <row r="31" spans="2:12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6"/>
    </row>
    <row r="32" spans="2:12"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6"/>
    </row>
    <row r="33" spans="2:12"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6"/>
    </row>
    <row r="34" spans="2:12"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6"/>
    </row>
    <row r="35" spans="2:12"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6"/>
    </row>
    <row r="36" spans="2:12"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6"/>
    </row>
    <row r="37" spans="2:12"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6"/>
    </row>
    <row r="38" spans="2:12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6"/>
    </row>
    <row r="39" spans="2:12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6"/>
    </row>
    <row r="40" spans="2:12"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6"/>
    </row>
    <row r="41" spans="2:12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6"/>
    </row>
    <row r="42" spans="2:12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6"/>
    </row>
    <row r="43" spans="2:12"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6"/>
    </row>
    <row r="44" spans="2:12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6"/>
    </row>
    <row r="45" spans="2:12"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6"/>
    </row>
    <row r="46" spans="2:12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6"/>
    </row>
    <row r="47" spans="2:12"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6"/>
    </row>
    <row r="48" spans="2:12">
      <c r="B48" s="34"/>
      <c r="C48" s="38" t="s">
        <v>36</v>
      </c>
      <c r="D48" s="35"/>
      <c r="E48" s="35"/>
      <c r="F48" s="35"/>
      <c r="G48" s="35"/>
      <c r="H48" s="35"/>
      <c r="I48" s="35"/>
      <c r="J48" s="35"/>
      <c r="K48" s="35"/>
      <c r="L48" s="36"/>
    </row>
    <row r="49" spans="2:12" ht="16" thickBot="1">
      <c r="B49" s="39"/>
      <c r="C49" s="40"/>
      <c r="D49" s="41"/>
      <c r="E49" s="41"/>
      <c r="F49" s="41"/>
      <c r="G49" s="41"/>
      <c r="H49" s="41"/>
      <c r="I49" s="41"/>
      <c r="J49" s="41"/>
      <c r="K49" s="41"/>
      <c r="L49" s="42"/>
    </row>
    <row r="51" spans="2:12" s="30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1" max="1" width="3.7109375" customWidth="1"/>
    <col min="2" max="2" width="2.7109375" customWidth="1"/>
    <col min="3" max="9" width="11.7109375" customWidth="1"/>
    <col min="10" max="10" width="2.7109375" customWidth="1"/>
  </cols>
  <sheetData>
    <row r="1" spans="1:11" s="1" customFormat="1">
      <c r="A1" s="1" t="s">
        <v>16</v>
      </c>
    </row>
    <row r="2" spans="1:11">
      <c r="A2" s="78" t="s">
        <v>68</v>
      </c>
    </row>
    <row r="4" spans="1:11">
      <c r="B4" s="2" t="s">
        <v>0</v>
      </c>
      <c r="C4" s="2"/>
      <c r="D4" s="2"/>
      <c r="E4" s="2"/>
      <c r="F4" s="2"/>
      <c r="G4" s="2"/>
      <c r="H4" s="2"/>
      <c r="I4" s="2"/>
      <c r="J4" s="2"/>
    </row>
    <row r="5" spans="1:11">
      <c r="D5" s="25" t="s">
        <v>25</v>
      </c>
      <c r="E5" s="23" t="s">
        <v>11</v>
      </c>
      <c r="F5" s="23" t="s">
        <v>12</v>
      </c>
      <c r="G5" s="23" t="s">
        <v>13</v>
      </c>
      <c r="H5" s="23" t="s">
        <v>17</v>
      </c>
      <c r="I5" s="23" t="s">
        <v>18</v>
      </c>
      <c r="K5" s="23"/>
    </row>
    <row r="6" spans="1:11">
      <c r="C6" t="s">
        <v>20</v>
      </c>
      <c r="D6" s="24">
        <v>0</v>
      </c>
      <c r="E6" s="24">
        <v>28</v>
      </c>
      <c r="F6" s="24">
        <v>49.699999999999989</v>
      </c>
      <c r="G6" s="24">
        <v>68</v>
      </c>
      <c r="H6" s="24">
        <v>91</v>
      </c>
      <c r="I6" s="24">
        <v>112</v>
      </c>
    </row>
    <row r="7" spans="1:11">
      <c r="C7" t="s">
        <v>23</v>
      </c>
      <c r="E7">
        <v>3</v>
      </c>
      <c r="F7">
        <v>3</v>
      </c>
      <c r="G7">
        <v>3</v>
      </c>
      <c r="H7">
        <v>3</v>
      </c>
      <c r="I7">
        <v>3</v>
      </c>
    </row>
    <row r="8" spans="1:11">
      <c r="C8" t="s">
        <v>19</v>
      </c>
      <c r="E8">
        <v>7</v>
      </c>
      <c r="F8">
        <v>10</v>
      </c>
      <c r="G8">
        <v>13</v>
      </c>
      <c r="H8">
        <v>17</v>
      </c>
      <c r="I8">
        <v>21</v>
      </c>
    </row>
    <row r="9" spans="1:11">
      <c r="C9" t="s">
        <v>24</v>
      </c>
      <c r="D9" s="24">
        <v>191</v>
      </c>
      <c r="E9" s="24">
        <v>165.4</v>
      </c>
      <c r="F9" s="24">
        <v>147.69999999999999</v>
      </c>
      <c r="G9" s="24">
        <v>129.4</v>
      </c>
      <c r="H9" s="24">
        <v>110.6</v>
      </c>
      <c r="I9" s="24">
        <v>91.1</v>
      </c>
    </row>
    <row r="10" spans="1:11">
      <c r="C10" t="s">
        <v>21</v>
      </c>
      <c r="D10" s="24" t="s">
        <v>14</v>
      </c>
      <c r="E10" s="24">
        <v>-26</v>
      </c>
      <c r="F10" s="24">
        <v>-43</v>
      </c>
      <c r="G10" s="24">
        <v>-62</v>
      </c>
      <c r="H10" s="24">
        <v>-80</v>
      </c>
      <c r="I10" s="24">
        <v>-100</v>
      </c>
    </row>
    <row r="11" spans="1:11">
      <c r="C11" t="s">
        <v>15</v>
      </c>
      <c r="D11" s="24">
        <f>D9</f>
        <v>191</v>
      </c>
      <c r="E11" s="24">
        <f>SUM(E6:E9)</f>
        <v>203.4</v>
      </c>
      <c r="F11" s="24">
        <f>SUM(F6:F9)</f>
        <v>210.39999999999998</v>
      </c>
      <c r="G11" s="24">
        <f>SUM(G6:G9)</f>
        <v>213.4</v>
      </c>
      <c r="H11" s="24">
        <f>SUM(H6:H9)</f>
        <v>221.6</v>
      </c>
      <c r="I11" s="24">
        <f>SUM(I6:I9)</f>
        <v>227.1</v>
      </c>
    </row>
    <row r="12" spans="1:11">
      <c r="E12" s="24"/>
      <c r="F12" s="24"/>
      <c r="G12" s="24"/>
      <c r="H12" s="24"/>
      <c r="I12" s="24"/>
    </row>
    <row r="13" spans="1:11">
      <c r="B13" s="3" t="s">
        <v>8</v>
      </c>
      <c r="C13" s="3"/>
      <c r="D13" s="3"/>
      <c r="E13" s="3"/>
      <c r="F13" s="3"/>
      <c r="G13" s="3"/>
      <c r="H13" s="3"/>
      <c r="I13" s="3"/>
      <c r="J13" s="3"/>
    </row>
    <row r="14" spans="1:11" ht="16" thickBot="1"/>
    <row r="15" spans="1:11">
      <c r="B15" s="12" t="s">
        <v>16</v>
      </c>
      <c r="C15" s="13"/>
      <c r="D15" s="13"/>
      <c r="E15" s="13"/>
      <c r="F15" s="13"/>
      <c r="G15" s="13"/>
      <c r="H15" s="13"/>
      <c r="I15" s="13"/>
      <c r="J15" s="14"/>
    </row>
    <row r="16" spans="1:11">
      <c r="B16" s="15"/>
      <c r="C16" s="16"/>
      <c r="D16" s="16"/>
      <c r="E16" s="16"/>
      <c r="F16" s="16"/>
      <c r="G16" s="16"/>
      <c r="H16" s="16"/>
      <c r="I16" s="16"/>
      <c r="J16" s="17"/>
    </row>
    <row r="17" spans="2:10" ht="23">
      <c r="B17" s="15"/>
      <c r="C17" s="18" t="s">
        <v>22</v>
      </c>
      <c r="D17" s="16"/>
      <c r="E17" s="16"/>
      <c r="F17" s="16"/>
      <c r="G17" s="16"/>
      <c r="H17" s="16"/>
      <c r="I17" s="16"/>
      <c r="J17" s="17"/>
    </row>
    <row r="18" spans="2:10">
      <c r="B18" s="15"/>
      <c r="C18" s="16"/>
      <c r="D18" s="16"/>
      <c r="E18" s="16"/>
      <c r="F18" s="16"/>
      <c r="G18" s="16"/>
      <c r="H18" s="16"/>
      <c r="I18" s="16"/>
      <c r="J18" s="17"/>
    </row>
    <row r="19" spans="2:10">
      <c r="B19" s="15"/>
      <c r="C19" s="16"/>
      <c r="D19" s="16"/>
      <c r="E19" s="16"/>
      <c r="F19" s="16"/>
      <c r="G19" s="16"/>
      <c r="H19" s="16"/>
      <c r="I19" s="16"/>
      <c r="J19" s="17"/>
    </row>
    <row r="20" spans="2:10">
      <c r="B20" s="15"/>
      <c r="C20" s="16"/>
      <c r="D20" s="16"/>
      <c r="E20" s="16"/>
      <c r="F20" s="16"/>
      <c r="G20" s="16"/>
      <c r="H20" s="16"/>
      <c r="I20" s="16"/>
      <c r="J20" s="17"/>
    </row>
    <row r="21" spans="2:10">
      <c r="B21" s="15"/>
      <c r="C21" s="16"/>
      <c r="D21" s="16"/>
      <c r="E21" s="16"/>
      <c r="F21" s="16"/>
      <c r="G21" s="16"/>
      <c r="H21" s="16"/>
      <c r="I21" s="16"/>
      <c r="J21" s="17"/>
    </row>
    <row r="22" spans="2:10">
      <c r="B22" s="15"/>
      <c r="C22" s="16"/>
      <c r="D22" s="16"/>
      <c r="E22" s="16"/>
      <c r="F22" s="16"/>
      <c r="G22" s="16"/>
      <c r="H22" s="16"/>
      <c r="I22" s="16"/>
      <c r="J22" s="17"/>
    </row>
    <row r="23" spans="2:10">
      <c r="B23" s="15"/>
      <c r="C23" s="16"/>
      <c r="D23" s="16"/>
      <c r="E23" s="16"/>
      <c r="F23" s="16"/>
      <c r="G23" s="16"/>
      <c r="H23" s="16"/>
      <c r="I23" s="16"/>
      <c r="J23" s="17"/>
    </row>
    <row r="24" spans="2:10">
      <c r="B24" s="15"/>
      <c r="C24" s="16"/>
      <c r="D24" s="16"/>
      <c r="E24" s="16"/>
      <c r="F24" s="16"/>
      <c r="G24" s="16"/>
      <c r="H24" s="16"/>
      <c r="I24" s="16"/>
      <c r="J24" s="17"/>
    </row>
    <row r="25" spans="2:10">
      <c r="B25" s="15"/>
      <c r="C25" s="16"/>
      <c r="D25" s="16"/>
      <c r="E25" s="16"/>
      <c r="F25" s="16"/>
      <c r="G25" s="16"/>
      <c r="H25" s="16"/>
      <c r="I25" s="16"/>
      <c r="J25" s="17"/>
    </row>
    <row r="26" spans="2:10">
      <c r="B26" s="15"/>
      <c r="C26" s="16"/>
      <c r="D26" s="16"/>
      <c r="E26" s="16"/>
      <c r="F26" s="16"/>
      <c r="G26" s="16"/>
      <c r="H26" s="16"/>
      <c r="I26" s="16"/>
      <c r="J26" s="17"/>
    </row>
    <row r="27" spans="2:10">
      <c r="B27" s="15"/>
      <c r="C27" s="16"/>
      <c r="D27" s="16"/>
      <c r="E27" s="16"/>
      <c r="F27" s="16"/>
      <c r="G27" s="16"/>
      <c r="H27" s="16"/>
      <c r="I27" s="16"/>
      <c r="J27" s="17"/>
    </row>
    <row r="28" spans="2:10">
      <c r="B28" s="15"/>
      <c r="C28" s="16"/>
      <c r="D28" s="16"/>
      <c r="E28" s="16"/>
      <c r="F28" s="16"/>
      <c r="G28" s="16"/>
      <c r="H28" s="16"/>
      <c r="I28" s="16"/>
      <c r="J28" s="17"/>
    </row>
    <row r="29" spans="2:10">
      <c r="B29" s="15"/>
      <c r="C29" s="16"/>
      <c r="D29" s="16"/>
      <c r="E29" s="16"/>
      <c r="F29" s="16"/>
      <c r="G29" s="16"/>
      <c r="H29" s="16"/>
      <c r="I29" s="16"/>
      <c r="J29" s="17"/>
    </row>
    <row r="30" spans="2:10">
      <c r="B30" s="15"/>
      <c r="C30" s="16"/>
      <c r="D30" s="16"/>
      <c r="E30" s="16"/>
      <c r="F30" s="16"/>
      <c r="G30" s="16"/>
      <c r="H30" s="16"/>
      <c r="I30" s="16"/>
      <c r="J30" s="17"/>
    </row>
    <row r="31" spans="2:10">
      <c r="B31" s="15"/>
      <c r="C31" s="16"/>
      <c r="D31" s="16"/>
      <c r="E31" s="16"/>
      <c r="F31" s="16"/>
      <c r="G31" s="16"/>
      <c r="H31" s="16"/>
      <c r="I31" s="16"/>
      <c r="J31" s="17"/>
    </row>
    <row r="32" spans="2:10">
      <c r="B32" s="15"/>
      <c r="C32" s="16"/>
      <c r="D32" s="16"/>
      <c r="E32" s="16"/>
      <c r="F32" s="16"/>
      <c r="G32" s="16"/>
      <c r="H32" s="16"/>
      <c r="I32" s="16"/>
      <c r="J32" s="17"/>
    </row>
    <row r="33" spans="2:10">
      <c r="B33" s="15"/>
      <c r="C33" s="16"/>
      <c r="D33" s="16"/>
      <c r="E33" s="16"/>
      <c r="F33" s="16"/>
      <c r="G33" s="16"/>
      <c r="H33" s="16"/>
      <c r="I33" s="16"/>
      <c r="J33" s="17"/>
    </row>
    <row r="34" spans="2:10">
      <c r="B34" s="15"/>
      <c r="C34" s="16"/>
      <c r="D34" s="16"/>
      <c r="E34" s="16"/>
      <c r="F34" s="16"/>
      <c r="G34" s="16"/>
      <c r="H34" s="16"/>
      <c r="I34" s="16"/>
      <c r="J34" s="17"/>
    </row>
    <row r="35" spans="2:10">
      <c r="B35" s="15"/>
      <c r="C35" s="16"/>
      <c r="D35" s="16"/>
      <c r="E35" s="16"/>
      <c r="F35" s="16"/>
      <c r="G35" s="16"/>
      <c r="H35" s="16"/>
      <c r="I35" s="16"/>
      <c r="J35" s="17"/>
    </row>
    <row r="36" spans="2:10">
      <c r="B36" s="15"/>
      <c r="C36" s="16"/>
      <c r="D36" s="16"/>
      <c r="E36" s="16"/>
      <c r="F36" s="16"/>
      <c r="G36" s="16"/>
      <c r="H36" s="16"/>
      <c r="I36" s="16"/>
      <c r="J36" s="17"/>
    </row>
    <row r="37" spans="2:10">
      <c r="B37" s="15"/>
      <c r="C37" s="16"/>
      <c r="D37" s="16"/>
      <c r="E37" s="16"/>
      <c r="F37" s="16"/>
      <c r="G37" s="16"/>
      <c r="H37" s="16"/>
      <c r="I37" s="16"/>
      <c r="J37" s="17"/>
    </row>
    <row r="38" spans="2:10">
      <c r="B38" s="15"/>
      <c r="C38" s="16"/>
      <c r="D38" s="16"/>
      <c r="E38" s="16"/>
      <c r="F38" s="16"/>
      <c r="G38" s="16"/>
      <c r="H38" s="16"/>
      <c r="I38" s="16"/>
      <c r="J38" s="17"/>
    </row>
    <row r="39" spans="2:10">
      <c r="B39" s="15"/>
      <c r="C39" s="16"/>
      <c r="D39" s="16"/>
      <c r="E39" s="16"/>
      <c r="F39" s="16"/>
      <c r="G39" s="16"/>
      <c r="H39" s="16"/>
      <c r="I39" s="16"/>
      <c r="J39" s="17"/>
    </row>
    <row r="40" spans="2:10">
      <c r="B40" s="15"/>
      <c r="C40" s="16"/>
      <c r="D40" s="16"/>
      <c r="E40" s="16"/>
      <c r="F40" s="16"/>
      <c r="G40" s="16"/>
      <c r="H40" s="16"/>
      <c r="I40" s="16"/>
      <c r="J40" s="17"/>
    </row>
    <row r="41" spans="2:10">
      <c r="B41" s="15"/>
      <c r="C41" s="16"/>
      <c r="D41" s="16"/>
      <c r="E41" s="16"/>
      <c r="F41" s="16"/>
      <c r="G41" s="16"/>
      <c r="H41" s="16"/>
      <c r="I41" s="16"/>
      <c r="J41" s="17"/>
    </row>
    <row r="42" spans="2:10">
      <c r="B42" s="15"/>
      <c r="C42" s="26" t="s">
        <v>26</v>
      </c>
      <c r="D42" s="16"/>
      <c r="E42" s="16"/>
      <c r="F42" s="16"/>
      <c r="G42" s="16"/>
      <c r="H42" s="16"/>
      <c r="I42" s="16"/>
      <c r="J42" s="17"/>
    </row>
    <row r="43" spans="2:10" ht="16" thickBot="1">
      <c r="B43" s="19"/>
      <c r="C43" s="20"/>
      <c r="D43" s="20"/>
      <c r="E43" s="20"/>
      <c r="F43" s="20"/>
      <c r="G43" s="20"/>
      <c r="H43" s="20"/>
      <c r="I43" s="20"/>
      <c r="J43" s="21"/>
    </row>
    <row r="45" spans="2:10" s="8" customForma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2" sqref="A2"/>
    </sheetView>
  </sheetViews>
  <sheetFormatPr baseColWidth="10" defaultRowHeight="15" x14ac:dyDescent="0"/>
  <cols>
    <col min="1" max="2" width="3.5703125" style="45" customWidth="1"/>
    <col min="3" max="3" width="41.140625" style="45" customWidth="1"/>
    <col min="4" max="4" width="6.85546875" style="45" customWidth="1"/>
    <col min="5" max="9" width="10.7109375" style="45"/>
    <col min="10" max="10" width="2.7109375" style="45" customWidth="1"/>
    <col min="11" max="16384" width="10.7109375" style="45"/>
  </cols>
  <sheetData>
    <row r="1" spans="1:7" s="1" customFormat="1">
      <c r="A1" s="1" t="s">
        <v>62</v>
      </c>
    </row>
    <row r="2" spans="1:7" s="43" customFormat="1" ht="15" customHeight="1">
      <c r="A2" s="78" t="s">
        <v>68</v>
      </c>
    </row>
    <row r="3" spans="1:7" s="43" customFormat="1" ht="15" customHeight="1"/>
    <row r="4" spans="1:7" s="43" customFormat="1" ht="15" customHeight="1">
      <c r="B4" s="44" t="s">
        <v>0</v>
      </c>
      <c r="C4" s="44"/>
      <c r="D4" s="44"/>
      <c r="E4" s="44"/>
      <c r="F4" s="44"/>
      <c r="G4" s="44"/>
    </row>
    <row r="5" spans="1:7" ht="15" customHeight="1">
      <c r="D5" s="45" t="s">
        <v>42</v>
      </c>
      <c r="E5" s="45" t="s">
        <v>43</v>
      </c>
      <c r="F5" s="45" t="s">
        <v>44</v>
      </c>
      <c r="G5" s="45" t="s">
        <v>45</v>
      </c>
    </row>
    <row r="6" spans="1:7" ht="15" customHeight="1">
      <c r="C6" s="45" t="s">
        <v>46</v>
      </c>
      <c r="D6" s="46">
        <v>0.24</v>
      </c>
      <c r="E6" s="46">
        <v>0.14000000000000001</v>
      </c>
      <c r="F6" s="46">
        <v>7.0000000000000007E-2</v>
      </c>
      <c r="G6" s="46">
        <f>SUM(D6:F6)</f>
        <v>0.45</v>
      </c>
    </row>
    <row r="7" spans="1:7" ht="15" customHeight="1">
      <c r="C7" s="45" t="s">
        <v>47</v>
      </c>
      <c r="D7" s="46">
        <v>0.17</v>
      </c>
      <c r="E7" s="46">
        <v>0.12</v>
      </c>
      <c r="F7" s="46">
        <v>0.08</v>
      </c>
      <c r="G7" s="46">
        <f t="shared" ref="G7:G20" si="0">SUM(D7:F7)</f>
        <v>0.37000000000000005</v>
      </c>
    </row>
    <row r="8" spans="1:7" ht="15" customHeight="1">
      <c r="C8" s="45" t="s">
        <v>48</v>
      </c>
      <c r="D8" s="46">
        <v>0.15</v>
      </c>
      <c r="E8" s="46">
        <v>0.1</v>
      </c>
      <c r="F8" s="46">
        <v>7.0000000000000007E-2</v>
      </c>
      <c r="G8" s="46">
        <f t="shared" si="0"/>
        <v>0.32</v>
      </c>
    </row>
    <row r="9" spans="1:7" ht="15" customHeight="1">
      <c r="C9" s="31" t="s">
        <v>63</v>
      </c>
      <c r="D9" s="46">
        <v>0.09</v>
      </c>
      <c r="E9" s="46">
        <v>0.05</v>
      </c>
      <c r="F9" s="46">
        <v>0.04</v>
      </c>
      <c r="G9" s="46">
        <f t="shared" si="0"/>
        <v>0.18000000000000002</v>
      </c>
    </row>
    <row r="10" spans="1:7" ht="15" customHeight="1">
      <c r="C10" s="45" t="s">
        <v>49</v>
      </c>
      <c r="D10" s="46">
        <v>7.0000000000000007E-2</v>
      </c>
      <c r="E10" s="46">
        <v>0.05</v>
      </c>
      <c r="F10" s="46">
        <v>0.05</v>
      </c>
      <c r="G10" s="46">
        <f t="shared" si="0"/>
        <v>0.17</v>
      </c>
    </row>
    <row r="11" spans="1:7">
      <c r="C11" s="45" t="s">
        <v>50</v>
      </c>
      <c r="D11" s="46">
        <v>0.03</v>
      </c>
      <c r="E11" s="46">
        <v>7.0000000000000007E-2</v>
      </c>
      <c r="F11" s="46">
        <v>0.06</v>
      </c>
      <c r="G11" s="46">
        <f t="shared" si="0"/>
        <v>0.16</v>
      </c>
    </row>
    <row r="12" spans="1:7">
      <c r="C12" s="31" t="s">
        <v>64</v>
      </c>
      <c r="D12" s="46">
        <v>0.04</v>
      </c>
      <c r="E12" s="46">
        <v>0.06</v>
      </c>
      <c r="F12" s="46">
        <v>0.05</v>
      </c>
      <c r="G12" s="46">
        <f t="shared" si="0"/>
        <v>0.15000000000000002</v>
      </c>
    </row>
    <row r="13" spans="1:7">
      <c r="C13" s="45" t="s">
        <v>51</v>
      </c>
      <c r="D13" s="46">
        <v>0.05</v>
      </c>
      <c r="E13" s="46">
        <v>0.05</v>
      </c>
      <c r="F13" s="46">
        <v>0.04</v>
      </c>
      <c r="G13" s="46">
        <f t="shared" si="0"/>
        <v>0.14000000000000001</v>
      </c>
    </row>
    <row r="14" spans="1:7">
      <c r="C14" s="45" t="s">
        <v>52</v>
      </c>
      <c r="D14" s="46">
        <v>0.04</v>
      </c>
      <c r="E14" s="46">
        <v>0.04</v>
      </c>
      <c r="F14" s="46">
        <v>0.06</v>
      </c>
      <c r="G14" s="46">
        <f t="shared" si="0"/>
        <v>0.14000000000000001</v>
      </c>
    </row>
    <row r="15" spans="1:7">
      <c r="C15" s="45" t="s">
        <v>53</v>
      </c>
      <c r="D15" s="46">
        <v>0.04</v>
      </c>
      <c r="E15" s="46">
        <v>0.04</v>
      </c>
      <c r="F15" s="46">
        <v>0.04</v>
      </c>
      <c r="G15" s="46">
        <f t="shared" si="0"/>
        <v>0.12</v>
      </c>
    </row>
    <row r="16" spans="1:7">
      <c r="C16" s="45" t="s">
        <v>54</v>
      </c>
      <c r="D16" s="46">
        <v>0.03</v>
      </c>
      <c r="E16" s="46">
        <v>0.04</v>
      </c>
      <c r="F16" s="46">
        <v>0.04</v>
      </c>
      <c r="G16" s="46">
        <f t="shared" si="0"/>
        <v>0.11000000000000001</v>
      </c>
    </row>
    <row r="17" spans="2:10">
      <c r="C17" s="45" t="s">
        <v>55</v>
      </c>
      <c r="D17" s="46">
        <v>0.02</v>
      </c>
      <c r="E17" s="46">
        <v>0.03</v>
      </c>
      <c r="F17" s="46">
        <v>0.04</v>
      </c>
      <c r="G17" s="46">
        <f t="shared" si="0"/>
        <v>0.09</v>
      </c>
    </row>
    <row r="18" spans="2:10">
      <c r="C18" s="31" t="s">
        <v>58</v>
      </c>
      <c r="D18" s="46">
        <v>0.02</v>
      </c>
      <c r="E18" s="46">
        <v>0.03</v>
      </c>
      <c r="F18" s="46">
        <v>0.03</v>
      </c>
      <c r="G18" s="46">
        <f t="shared" si="0"/>
        <v>0.08</v>
      </c>
    </row>
    <row r="19" spans="2:10">
      <c r="C19" s="45" t="s">
        <v>56</v>
      </c>
      <c r="D19" s="46">
        <v>0.02</v>
      </c>
      <c r="E19" s="46">
        <v>0.03</v>
      </c>
      <c r="F19" s="46">
        <v>0.03</v>
      </c>
      <c r="G19" s="46">
        <f t="shared" si="0"/>
        <v>0.08</v>
      </c>
    </row>
    <row r="20" spans="2:10">
      <c r="C20" s="45" t="s">
        <v>57</v>
      </c>
      <c r="D20" s="46">
        <v>0.02</v>
      </c>
      <c r="E20" s="46">
        <v>0.03</v>
      </c>
      <c r="F20" s="46">
        <v>0.03</v>
      </c>
      <c r="G20" s="46">
        <f t="shared" si="0"/>
        <v>0.08</v>
      </c>
    </row>
    <row r="23" spans="2:10">
      <c r="B23" s="49" t="s">
        <v>8</v>
      </c>
      <c r="C23" s="44"/>
      <c r="D23" s="44"/>
      <c r="E23" s="44"/>
      <c r="F23" s="44"/>
      <c r="G23" s="44"/>
      <c r="H23" s="44"/>
      <c r="I23" s="44"/>
      <c r="J23" s="44"/>
    </row>
    <row r="24" spans="2:10" s="50" customFormat="1" ht="16" thickBot="1"/>
    <row r="25" spans="2:10" s="50" customFormat="1">
      <c r="B25" s="12" t="s">
        <v>62</v>
      </c>
      <c r="C25" s="13"/>
      <c r="D25" s="13"/>
      <c r="E25" s="13"/>
      <c r="F25" s="13"/>
      <c r="G25" s="13"/>
      <c r="H25" s="13"/>
      <c r="I25" s="13"/>
      <c r="J25" s="14"/>
    </row>
    <row r="26" spans="2:10" s="50" customFormat="1">
      <c r="B26" s="54"/>
      <c r="C26" s="53"/>
      <c r="D26" s="53"/>
      <c r="E26" s="53"/>
      <c r="F26" s="53"/>
      <c r="G26" s="53"/>
      <c r="H26" s="53"/>
      <c r="I26" s="53"/>
      <c r="J26" s="55"/>
    </row>
    <row r="27" spans="2:10" ht="24" thickBot="1">
      <c r="B27" s="54"/>
      <c r="C27" s="51" t="s">
        <v>59</v>
      </c>
      <c r="D27" s="47"/>
      <c r="E27" s="47"/>
      <c r="F27" s="47"/>
      <c r="G27" s="47"/>
      <c r="H27" s="47"/>
      <c r="I27" s="47"/>
      <c r="J27" s="55"/>
    </row>
    <row r="28" spans="2:10">
      <c r="B28" s="54"/>
      <c r="C28" s="71" t="s">
        <v>60</v>
      </c>
      <c r="D28" s="73" t="s">
        <v>66</v>
      </c>
      <c r="E28" s="75" t="s">
        <v>61</v>
      </c>
      <c r="F28" s="75"/>
      <c r="G28" s="75"/>
      <c r="H28" s="75"/>
      <c r="I28" s="75"/>
      <c r="J28" s="55"/>
    </row>
    <row r="29" spans="2:10">
      <c r="B29" s="54"/>
      <c r="C29" s="72"/>
      <c r="D29" s="74"/>
      <c r="E29" s="76"/>
      <c r="F29" s="76"/>
      <c r="G29" s="76"/>
      <c r="H29" s="76"/>
      <c r="I29" s="76"/>
      <c r="J29" s="55"/>
    </row>
    <row r="30" spans="2:10" ht="21" customHeight="1">
      <c r="B30" s="54"/>
      <c r="C30" s="56" t="s">
        <v>46</v>
      </c>
      <c r="D30" s="57">
        <f>G6</f>
        <v>0.45</v>
      </c>
      <c r="E30" s="58"/>
      <c r="F30" s="58"/>
      <c r="G30" s="58"/>
      <c r="H30" s="58"/>
      <c r="I30" s="58"/>
      <c r="J30" s="55"/>
    </row>
    <row r="31" spans="2:10" ht="21" customHeight="1">
      <c r="B31" s="54"/>
      <c r="C31" s="56" t="s">
        <v>47</v>
      </c>
      <c r="D31" s="57">
        <f>G7</f>
        <v>0.37000000000000005</v>
      </c>
      <c r="E31" s="58"/>
      <c r="F31" s="58"/>
      <c r="G31" s="58"/>
      <c r="H31" s="58"/>
      <c r="I31" s="58"/>
      <c r="J31" s="55"/>
    </row>
    <row r="32" spans="2:10" ht="21" customHeight="1">
      <c r="B32" s="54"/>
      <c r="C32" s="56" t="s">
        <v>48</v>
      </c>
      <c r="D32" s="57">
        <f>G8</f>
        <v>0.32</v>
      </c>
      <c r="E32" s="58"/>
      <c r="F32" s="58"/>
      <c r="G32" s="58"/>
      <c r="H32" s="58"/>
      <c r="I32" s="58"/>
      <c r="J32" s="55"/>
    </row>
    <row r="33" spans="2:10" ht="21" customHeight="1">
      <c r="B33" s="54"/>
      <c r="C33" s="66" t="s">
        <v>63</v>
      </c>
      <c r="D33" s="67">
        <f>G9</f>
        <v>0.18000000000000002</v>
      </c>
      <c r="E33" s="58"/>
      <c r="F33" s="58"/>
      <c r="G33" s="58"/>
      <c r="H33" s="58"/>
      <c r="I33" s="58"/>
      <c r="J33" s="55"/>
    </row>
    <row r="34" spans="2:10" ht="21" customHeight="1">
      <c r="B34" s="54"/>
      <c r="C34" s="66" t="s">
        <v>49</v>
      </c>
      <c r="D34" s="67">
        <f>G10</f>
        <v>0.17</v>
      </c>
      <c r="E34" s="58"/>
      <c r="F34" s="58"/>
      <c r="G34" s="58"/>
      <c r="H34" s="58"/>
      <c r="I34" s="58"/>
      <c r="J34" s="55"/>
    </row>
    <row r="35" spans="2:10" ht="21" customHeight="1">
      <c r="B35" s="54"/>
      <c r="C35" s="66" t="s">
        <v>50</v>
      </c>
      <c r="D35" s="67">
        <f>G11</f>
        <v>0.16</v>
      </c>
      <c r="E35" s="58"/>
      <c r="F35" s="58"/>
      <c r="G35" s="58"/>
      <c r="H35" s="58"/>
      <c r="I35" s="58"/>
      <c r="J35" s="55"/>
    </row>
    <row r="36" spans="2:10" ht="21" customHeight="1">
      <c r="B36" s="54"/>
      <c r="C36" s="66" t="s">
        <v>64</v>
      </c>
      <c r="D36" s="67">
        <f>G12</f>
        <v>0.15000000000000002</v>
      </c>
      <c r="E36" s="58"/>
      <c r="F36" s="58"/>
      <c r="G36" s="58"/>
      <c r="H36" s="58"/>
      <c r="I36" s="58"/>
      <c r="J36" s="55"/>
    </row>
    <row r="37" spans="2:10" ht="21" customHeight="1">
      <c r="B37" s="54"/>
      <c r="C37" s="66" t="s">
        <v>51</v>
      </c>
      <c r="D37" s="67">
        <f>G13</f>
        <v>0.14000000000000001</v>
      </c>
      <c r="E37" s="58"/>
      <c r="F37" s="58"/>
      <c r="G37" s="58"/>
      <c r="H37" s="58"/>
      <c r="I37" s="58"/>
      <c r="J37" s="55"/>
    </row>
    <row r="38" spans="2:10" ht="21" customHeight="1">
      <c r="B38" s="54"/>
      <c r="C38" s="66" t="s">
        <v>52</v>
      </c>
      <c r="D38" s="67">
        <f>G14</f>
        <v>0.14000000000000001</v>
      </c>
      <c r="E38" s="58"/>
      <c r="F38" s="58"/>
      <c r="G38" s="58"/>
      <c r="H38" s="58"/>
      <c r="I38" s="58"/>
      <c r="J38" s="55"/>
    </row>
    <row r="39" spans="2:10" ht="21" customHeight="1">
      <c r="B39" s="54"/>
      <c r="C39" s="66" t="s">
        <v>53</v>
      </c>
      <c r="D39" s="67">
        <f>G15</f>
        <v>0.12</v>
      </c>
      <c r="E39" s="58"/>
      <c r="F39" s="58"/>
      <c r="G39" s="58"/>
      <c r="H39" s="58"/>
      <c r="I39" s="58"/>
      <c r="J39" s="55"/>
    </row>
    <row r="40" spans="2:10" ht="21" customHeight="1">
      <c r="B40" s="54"/>
      <c r="C40" s="66" t="s">
        <v>54</v>
      </c>
      <c r="D40" s="67">
        <f>G16</f>
        <v>0.11000000000000001</v>
      </c>
      <c r="E40" s="58"/>
      <c r="F40" s="58"/>
      <c r="G40" s="58"/>
      <c r="H40" s="58"/>
      <c r="I40" s="58"/>
      <c r="J40" s="55"/>
    </row>
    <row r="41" spans="2:10" ht="21" customHeight="1">
      <c r="B41" s="54"/>
      <c r="C41" s="66" t="s">
        <v>55</v>
      </c>
      <c r="D41" s="67">
        <f>G17</f>
        <v>0.09</v>
      </c>
      <c r="E41" s="58"/>
      <c r="F41" s="58"/>
      <c r="G41" s="58"/>
      <c r="H41" s="58"/>
      <c r="I41" s="58"/>
      <c r="J41" s="55"/>
    </row>
    <row r="42" spans="2:10" ht="21" customHeight="1">
      <c r="B42" s="54"/>
      <c r="C42" s="66" t="s">
        <v>58</v>
      </c>
      <c r="D42" s="67">
        <f>G18</f>
        <v>0.08</v>
      </c>
      <c r="E42" s="58"/>
      <c r="F42" s="58"/>
      <c r="G42" s="58"/>
      <c r="H42" s="58"/>
      <c r="I42" s="58"/>
      <c r="J42" s="55"/>
    </row>
    <row r="43" spans="2:10" ht="21" customHeight="1">
      <c r="B43" s="54"/>
      <c r="C43" s="66" t="s">
        <v>56</v>
      </c>
      <c r="D43" s="67">
        <f>G19</f>
        <v>0.08</v>
      </c>
      <c r="E43" s="58"/>
      <c r="F43" s="58"/>
      <c r="G43" s="58"/>
      <c r="H43" s="58"/>
      <c r="I43" s="58"/>
      <c r="J43" s="55"/>
    </row>
    <row r="44" spans="2:10" ht="21" customHeight="1">
      <c r="B44" s="54"/>
      <c r="C44" s="66" t="s">
        <v>57</v>
      </c>
      <c r="D44" s="67">
        <f>G20</f>
        <v>0.08</v>
      </c>
      <c r="E44" s="58"/>
      <c r="F44" s="58"/>
      <c r="G44" s="58"/>
      <c r="H44" s="58"/>
      <c r="I44" s="58"/>
      <c r="J44" s="55"/>
    </row>
    <row r="45" spans="2:10" ht="22" thickBot="1">
      <c r="B45" s="54"/>
      <c r="C45" s="59"/>
      <c r="D45" s="60"/>
      <c r="E45" s="58"/>
      <c r="F45" s="58"/>
      <c r="G45" s="58"/>
      <c r="H45" s="58"/>
      <c r="I45" s="58"/>
      <c r="J45" s="55"/>
    </row>
    <row r="46" spans="2:10" ht="40" customHeight="1">
      <c r="B46" s="54"/>
      <c r="C46" s="77" t="s">
        <v>65</v>
      </c>
      <c r="D46" s="77"/>
      <c r="E46" s="77"/>
      <c r="F46" s="77"/>
      <c r="G46" s="77"/>
      <c r="H46" s="77"/>
      <c r="I46" s="77"/>
      <c r="J46" s="55"/>
    </row>
    <row r="47" spans="2:10" s="52" customFormat="1" ht="16" thickBot="1">
      <c r="B47" s="61"/>
      <c r="C47" s="62"/>
      <c r="D47" s="62"/>
      <c r="E47" s="62"/>
      <c r="F47" s="62"/>
      <c r="G47" s="62"/>
      <c r="H47" s="62"/>
      <c r="I47" s="62"/>
      <c r="J47" s="63"/>
    </row>
    <row r="48" spans="2:10" s="52" customFormat="1"/>
    <row r="49" s="48" customFormat="1"/>
  </sheetData>
  <mergeCells count="4">
    <mergeCell ref="C28:C29"/>
    <mergeCell ref="D28:D29"/>
    <mergeCell ref="E28:I29"/>
    <mergeCell ref="C46:I4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F161BAE4E704E823666DBBFE9795B" ma:contentTypeVersion="20" ma:contentTypeDescription="Create a new document." ma:contentTypeScope="" ma:versionID="83ca96dc14149e0ab582821eea1f732c">
  <xsd:schema xmlns:xsd="http://www.w3.org/2001/XMLSchema" xmlns:xs="http://www.w3.org/2001/XMLSchema" xmlns:p="http://schemas.microsoft.com/office/2006/metadata/properties" xmlns:ns2="7ff56612-45f2-4747-8957-ce240d3e4f69" xmlns:ns3="7d1000f5-fa06-4cde-923b-21fbd1897188" targetNamespace="http://schemas.microsoft.com/office/2006/metadata/properties" ma:root="true" ma:fieldsID="58cba989d6c7b0f09de0f29741e6d66b" ns2:_="" ns3:_="">
    <xsd:import namespace="7ff56612-45f2-4747-8957-ce240d3e4f69"/>
    <xsd:import namespace="7d1000f5-fa06-4cde-923b-21fbd18971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f56612-45f2-4747-8957-ce240d3e4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978076-7fc8-47c0-811b-a574308899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1000f5-fa06-4cde-923b-21fbd18971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b8395f16-3d76-4e3c-b152-ebb90ed4471a}" ma:internalName="TaxCatchAll" ma:showField="CatchAllData" ma:web="7d1000f5-fa06-4cde-923b-21fbd18971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BB5784-C0C3-4514-9F71-0E3EA9F5CE82}"/>
</file>

<file path=customXml/itemProps2.xml><?xml version="1.0" encoding="utf-8"?>
<ds:datastoreItem xmlns:ds="http://schemas.openxmlformats.org/officeDocument/2006/customXml" ds:itemID="{F0B1F41D-DD47-45EC-963D-95C42213F7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FIG0601</vt:lpstr>
      <vt:lpstr>FIG0602</vt:lpstr>
      <vt:lpstr>FIG0603</vt:lpstr>
      <vt:lpstr>FIG0604</vt:lpstr>
      <vt:lpstr>FIG0605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Nussbaumer</dc:creator>
  <cp:lastModifiedBy>Cole Nussbaumer Knaflic</cp:lastModifiedBy>
  <dcterms:created xsi:type="dcterms:W3CDTF">2014-10-31T21:23:04Z</dcterms:created>
  <dcterms:modified xsi:type="dcterms:W3CDTF">2016-06-14T17:35:59Z</dcterms:modified>
</cp:coreProperties>
</file>