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e\Desktop\Group effect\Group size 2019\"/>
    </mc:Choice>
  </mc:AlternateContent>
  <xr:revisionPtr revIDLastSave="0" documentId="13_ncr:1_{E7ABE446-0E56-473E-AD08-8F565CAFAD1B}" xr6:coauthVersionLast="44" xr6:coauthVersionMax="44" xr10:uidLastSave="{00000000-0000-0000-0000-000000000000}"/>
  <bookViews>
    <workbookView xWindow="-120" yWindow="-120" windowWidth="29040" windowHeight="15840" xr2:uid="{F8E1D9D1-3EB3-4644-A6B6-FCDCCFC16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H88" i="1"/>
  <c r="C88" i="1"/>
  <c r="D87" i="1"/>
  <c r="E87" i="1"/>
  <c r="F87" i="1"/>
  <c r="G87" i="1"/>
  <c r="H87" i="1"/>
  <c r="C87" i="1"/>
  <c r="R121" i="1"/>
  <c r="R120" i="1"/>
  <c r="P121" i="1" s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7" i="1"/>
  <c r="L117" i="1"/>
  <c r="K117" i="1"/>
  <c r="J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J113" i="1"/>
  <c r="J112" i="1"/>
  <c r="H113" i="1" s="1"/>
  <c r="I112" i="1"/>
  <c r="H112" i="1"/>
  <c r="G112" i="1"/>
  <c r="F112" i="1"/>
  <c r="E112" i="1"/>
  <c r="D112" i="1"/>
  <c r="C112" i="1"/>
  <c r="B112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E104" i="1"/>
  <c r="C104" i="1"/>
  <c r="B104" i="1"/>
  <c r="D104" i="1"/>
  <c r="D101" i="1"/>
  <c r="C101" i="1"/>
  <c r="B101" i="1"/>
  <c r="D100" i="1"/>
  <c r="C100" i="1"/>
  <c r="B100" i="1"/>
  <c r="Q121" i="1" l="1"/>
  <c r="M121" i="1"/>
  <c r="N121" i="1"/>
  <c r="O121" i="1"/>
  <c r="F121" i="1"/>
  <c r="H117" i="1"/>
  <c r="I113" i="1"/>
  <c r="B113" i="1"/>
  <c r="H109" i="1"/>
  <c r="D105" i="1"/>
  <c r="D84" i="1"/>
  <c r="D86" i="1" s="1"/>
  <c r="E84" i="1"/>
  <c r="E86" i="1" s="1"/>
  <c r="F84" i="1"/>
  <c r="F86" i="1" s="1"/>
  <c r="G84" i="1"/>
  <c r="G86" i="1" s="1"/>
  <c r="H84" i="1"/>
  <c r="H86" i="1" s="1"/>
  <c r="D85" i="1"/>
  <c r="E85" i="1"/>
  <c r="F85" i="1"/>
  <c r="F91" i="1" s="1"/>
  <c r="F92" i="1" s="1"/>
  <c r="F94" i="1" s="1"/>
  <c r="G85" i="1"/>
  <c r="C85" i="1"/>
  <c r="C91" i="1" s="1"/>
  <c r="C92" i="1" s="1"/>
  <c r="C94" i="1" s="1"/>
  <c r="C84" i="1"/>
  <c r="C86" i="1" s="1"/>
  <c r="E121" i="1" l="1"/>
  <c r="H121" i="1"/>
  <c r="G121" i="1"/>
  <c r="D121" i="1"/>
  <c r="K121" i="1"/>
  <c r="I121" i="1"/>
  <c r="J121" i="1"/>
  <c r="L121" i="1"/>
  <c r="B121" i="1"/>
  <c r="C121" i="1"/>
  <c r="I117" i="1"/>
  <c r="D117" i="1"/>
  <c r="B117" i="1"/>
  <c r="F117" i="1"/>
  <c r="G117" i="1"/>
  <c r="E117" i="1"/>
  <c r="C117" i="1"/>
  <c r="G113" i="1"/>
  <c r="F113" i="1"/>
  <c r="E113" i="1"/>
  <c r="D113" i="1"/>
  <c r="C113" i="1"/>
  <c r="B105" i="1"/>
  <c r="C105" i="1"/>
  <c r="G91" i="1"/>
  <c r="G92" i="1" s="1"/>
  <c r="G94" i="1" s="1"/>
  <c r="G95" i="1" s="1"/>
  <c r="E91" i="1"/>
  <c r="E92" i="1" s="1"/>
  <c r="E94" i="1" s="1"/>
  <c r="E95" i="1" s="1"/>
  <c r="D91" i="1"/>
  <c r="D92" i="1" s="1"/>
  <c r="D94" i="1" s="1"/>
  <c r="D95" i="1" s="1"/>
  <c r="H91" i="1"/>
  <c r="H92" i="1" s="1"/>
  <c r="H94" i="1" s="1"/>
  <c r="H95" i="1" s="1"/>
  <c r="C95" i="1"/>
  <c r="F95" i="1"/>
  <c r="E105" i="1" l="1"/>
</calcChain>
</file>

<file path=xl/sharedStrings.xml><?xml version="1.0" encoding="utf-8"?>
<sst xmlns="http://schemas.openxmlformats.org/spreadsheetml/2006/main" count="74" uniqueCount="22">
  <si>
    <t>Colony 1</t>
  </si>
  <si>
    <t>Colony 2</t>
  </si>
  <si>
    <t>Colony 3</t>
  </si>
  <si>
    <t>Colony 4</t>
  </si>
  <si>
    <t>n</t>
  </si>
  <si>
    <t>no attacks</t>
  </si>
  <si>
    <t>p no att coll</t>
  </si>
  <si>
    <t>p1</t>
  </si>
  <si>
    <t>p0</t>
  </si>
  <si>
    <t>P1</t>
  </si>
  <si>
    <t>Distributions</t>
  </si>
  <si>
    <t>1 bee</t>
  </si>
  <si>
    <t>counts</t>
  </si>
  <si>
    <t>proportions</t>
  </si>
  <si>
    <t>total</t>
  </si>
  <si>
    <t>2 bees</t>
  </si>
  <si>
    <t>5 bees</t>
  </si>
  <si>
    <t>7 bees</t>
  </si>
  <si>
    <t>10 bees</t>
  </si>
  <si>
    <t>15 bees</t>
  </si>
  <si>
    <t>Mean</t>
  </si>
  <si>
    <t>% 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</si>
</sst>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 probability of initiating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Sheet1!$C$83:$H$83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Sheet1!$C$92:$H$92</c:f>
              <c:numCache>
                <c:formatCode>General</c:formatCode>
                <c:ptCount val="6"/>
                <c:pt idx="0">
                  <c:v>0.33823529411764708</c:v>
                </c:pt>
                <c:pt idx="1">
                  <c:v>0.22350713044446557</c:v>
                </c:pt>
                <c:pt idx="2">
                  <c:v>0.17450334627026065</c:v>
                </c:pt>
                <c:pt idx="3">
                  <c:v>0.14967784073611068</c:v>
                </c:pt>
                <c:pt idx="4">
                  <c:v>0.16088030107262075</c:v>
                </c:pt>
                <c:pt idx="5">
                  <c:v>0.19093033678801641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5-4566-969E-8D1070DC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02336"/>
        <c:axId val="656809224"/>
      </c:lineChart>
      <c:catAx>
        <c:axId val="6568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9224"/>
        <c:crosses val="autoZero"/>
        <c:auto val="1"/>
        <c:lblAlgn val="ctr"/>
        <c:lblOffset val="100"/>
        <c:noMultiLvlLbl val="0"/>
      </c:catAx>
      <c:valAx>
        <c:axId val="6568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Sheet1!$D$83:$H$83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Sheet1!$D$95:$H$95</c:f>
              <c:numCache>
                <c:formatCode>General</c:formatCode>
                <c:ptCount val="5"/>
                <c:pt idx="0">
                  <c:v>0.15265117317275212</c:v>
                </c:pt>
                <c:pt idx="1">
                  <c:v>0.12886504950111421</c:v>
                </c:pt>
                <c:pt idx="2">
                  <c:v>6.3104577856593846E-2</c:v>
                </c:pt>
                <c:pt idx="3">
                  <c:v>8.1862737050975798E-2</c:v>
                </c:pt>
                <c:pt idx="4">
                  <c:v>3.9960139032455322E-2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1-4CBD-9DFA-840D7AE2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802336"/>
        <c:axId val="656809224"/>
      </c:lineChart>
      <c:catAx>
        <c:axId val="6568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9224"/>
        <c:crosses val="autoZero"/>
        <c:auto val="1"/>
        <c:lblAlgn val="ctr"/>
        <c:lblOffset val="100"/>
        <c:noMultiLvlLbl val="0"/>
      </c:catAx>
      <c:valAx>
        <c:axId val="6568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layout>
        <c:manualLayout>
          <c:xMode val="edge"/>
          <c:yMode val="edge"/>
          <c:x val="0.3900485564304462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1 bee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Sheet1!$B$119:$Q$119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Sheet1!$B$101:$C$101</c:f>
              <c:numCache>
                <c:formatCode>General</c:formatCode>
                <c:ptCount val="2"/>
                <c:pt idx="0">
                  <c:v>0.66176470588235292</c:v>
                </c:pt>
                <c:pt idx="1">
                  <c:v>0.33823529411764708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C-461C-AFB6-B9E6A149F72E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2 bees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Sheet1!$B$119:$Q$119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Sheet1!$B$105:$D$105</c:f>
              <c:numCache>
                <c:formatCode>General</c:formatCode>
                <c:ptCount val="3"/>
                <c:pt idx="0">
                  <c:v>0.6029411764705882</c:v>
                </c:pt>
                <c:pt idx="1">
                  <c:v>0.29411764705882354</c:v>
                </c:pt>
                <c:pt idx="2">
                  <c:v>0.10294117647058823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C-461C-AFB6-B9E6A149F72E}"/>
            </c:ext>
          </c:extLst>
        </c:ser>
        <c:ser>
          <c:idx val="2"/>
          <c:order val="2"/>
          <c:tx>
            <c:strRef>
              <c:f>Sheet1!$A$107</c:f>
              <c:strCache>
                <c:ptCount val="1"/>
                <c:pt idx="0">
                  <c:v>5 bees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Sheet1!$B$119:$Q$119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Sheet1!$B$109:$G$109</c:f>
              <c:numCache>
                <c:formatCode>General</c:formatCode>
                <c:ptCount val="6"/>
                <c:pt idx="0">
                  <c:v>0.38333333333333336</c:v>
                </c:pt>
                <c:pt idx="1">
                  <c:v>0.23333333333333334</c:v>
                </c:pt>
                <c:pt idx="2">
                  <c:v>0.28333333333333333</c:v>
                </c:pt>
                <c:pt idx="3">
                  <c:v>0.05</c:v>
                </c:pt>
                <c:pt idx="4">
                  <c:v>3.3333333333333333E-2</c:v>
                </c:pt>
                <c:pt idx="5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C-461C-AFB6-B9E6A149F72E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7 bees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Sheet1!$B$119:$Q$119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Sheet1!$B$113:$I$113</c:f>
              <c:numCache>
                <c:formatCode>General</c:formatCode>
                <c:ptCount val="8"/>
                <c:pt idx="0">
                  <c:v>0.32142857142857145</c:v>
                </c:pt>
                <c:pt idx="1">
                  <c:v>0.26785714285714285</c:v>
                </c:pt>
                <c:pt idx="2">
                  <c:v>0.19642857142857142</c:v>
                </c:pt>
                <c:pt idx="3">
                  <c:v>5.3571428571428568E-2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1.7857142857142856E-2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C-461C-AFB6-B9E6A149F72E}"/>
            </c:ext>
          </c:extLst>
        </c:ser>
        <c:ser>
          <c:idx val="4"/>
          <c:order val="4"/>
          <c:tx>
            <c:strRef>
              <c:f>Sheet1!$A$115</c:f>
              <c:strCache>
                <c:ptCount val="1"/>
                <c:pt idx="0">
                  <c:v>10 bees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Sheet1!$B$119:$Q$119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Sheet1!$B$117:$L$117</c:f>
              <c:numCache>
                <c:formatCode>General</c:formatCode>
                <c:ptCount val="11"/>
                <c:pt idx="0">
                  <c:v>0.17307692307692307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0.11538461538461539</c:v>
                </c:pt>
                <c:pt idx="4">
                  <c:v>5.7692307692307696E-2</c:v>
                </c:pt>
                <c:pt idx="5">
                  <c:v>0.15384615384615385</c:v>
                </c:pt>
                <c:pt idx="6">
                  <c:v>0.13461538461538461</c:v>
                </c:pt>
                <c:pt idx="7">
                  <c:v>1.9230769230769232E-2</c:v>
                </c:pt>
                <c:pt idx="8">
                  <c:v>3.8461538461538464E-2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C-461C-AFB6-B9E6A149F72E}"/>
            </c:ext>
          </c:extLst>
        </c:ser>
        <c:ser>
          <c:idx val="5"/>
          <c:order val="5"/>
          <c:tx>
            <c:strRef>
              <c:f>Sheet1!$A$119</c:f>
              <c:strCache>
                <c:ptCount val="1"/>
                <c:pt idx="0">
                  <c:v>15 bees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Sheet1!$B$119:$Q$119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Sheet1!$B$121:$Q$121</c:f>
              <c:numCache>
                <c:formatCode>General</c:formatCode>
                <c:ptCount val="16"/>
                <c:pt idx="0">
                  <c:v>0.14583333333333334</c:v>
                </c:pt>
                <c:pt idx="1">
                  <c:v>8.3333333333333329E-2</c:v>
                </c:pt>
                <c:pt idx="2">
                  <c:v>6.25E-2</c:v>
                </c:pt>
                <c:pt idx="3">
                  <c:v>0.125</c:v>
                </c:pt>
                <c:pt idx="4">
                  <c:v>0.14583333333333334</c:v>
                </c:pt>
                <c:pt idx="5">
                  <c:v>2.0833333333333332E-2</c:v>
                </c:pt>
                <c:pt idx="6">
                  <c:v>0.10416666666666667</c:v>
                </c:pt>
                <c:pt idx="7">
                  <c:v>8.3333333333333329E-2</c:v>
                </c:pt>
                <c:pt idx="8">
                  <c:v>6.25E-2</c:v>
                </c:pt>
                <c:pt idx="9">
                  <c:v>4.1666666666666664E-2</c:v>
                </c:pt>
                <c:pt idx="10">
                  <c:v>8.3333333333333329E-2</c:v>
                </c:pt>
                <c:pt idx="11">
                  <c:v>2.0833333333333332E-2</c:v>
                </c:pt>
                <c:pt idx="12">
                  <c:v>0</c:v>
                </c:pt>
                <c:pt idx="13">
                  <c:v>0</c:v>
                </c:pt>
                <c:pt idx="14">
                  <c:v>2.0833333333333332E-2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C-461C-AFB6-B9E6A149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02856"/>
        <c:axId val="603608432"/>
      </c:lineChart>
      <c:catAx>
        <c:axId val="60360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08432"/>
        <c:crosses val="autoZero"/>
        <c:auto val="1"/>
        <c:lblAlgn val="ctr"/>
        <c:lblOffset val="100"/>
        <c:noMultiLvlLbl val="0"/>
      </c:catAx>
      <c:valAx>
        <c:axId val="6036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0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64</xdr:row>
      <xdr:rowOff>109537</xdr:rowOff>
    </xdr:from>
    <xdr:to>
      <xdr:col>19</xdr:col>
      <xdr:colOff>304800</xdr:colOff>
      <xdr:row>86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29056-3A1A-475B-9DA3-259AB559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</xdr:colOff>
      <xdr:row>69</xdr:row>
      <xdr:rowOff>171450</xdr:rowOff>
    </xdr:from>
    <xdr:to>
      <xdr:col>27</xdr:col>
      <xdr:colOff>533400</xdr:colOff>
      <xdr:row>84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9FDFA0-675C-43B7-93EA-8B5A79877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94</xdr:row>
      <xdr:rowOff>90487</xdr:rowOff>
    </xdr:from>
    <xdr:to>
      <xdr:col>20</xdr:col>
      <xdr:colOff>561975</xdr:colOff>
      <xdr:row>110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91BD31-B87D-4917-BCEE-1210F4AB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B906-6418-422F-B67F-6EC36CCE64B7}">
  <dimension ref="A1:R121"/>
  <sheetViews>
    <sheetView tabSelected="1" workbookViewId="0">
      <pane ySplit="1" topLeftCell="A65" activePane="bottomLeft" state="frozen"/>
      <selection pane="bottomLeft" activeCell="K80" sqref="K80"/>
    </sheetView>
  </sheetViews>
  <sheetFormatPr defaultRowHeight="15" x14ac:dyDescent="0.25"/>
  <cols>
    <col min="1" max="1" width="11" customWidth="1"/>
    <col min="2" max="2" width="12.5703125" customWidth="1"/>
    <col min="8" max="10" width="12" bestFit="1" customWidth="1"/>
  </cols>
  <sheetData>
    <row r="1" spans="2:8" x14ac:dyDescent="0.25">
      <c r="C1">
        <v>1</v>
      </c>
      <c r="D1">
        <v>2</v>
      </c>
      <c r="E1">
        <v>5</v>
      </c>
      <c r="F1">
        <v>7</v>
      </c>
      <c r="G1">
        <v>10</v>
      </c>
      <c r="H1">
        <v>15</v>
      </c>
    </row>
    <row r="2" spans="2:8" x14ac:dyDescent="0.25">
      <c r="B2" s="2" t="s">
        <v>0</v>
      </c>
      <c r="C2">
        <v>1</v>
      </c>
      <c r="D2">
        <v>0</v>
      </c>
      <c r="E2">
        <v>3</v>
      </c>
      <c r="F2">
        <v>1</v>
      </c>
      <c r="G2">
        <v>5</v>
      </c>
      <c r="H2">
        <v>1</v>
      </c>
    </row>
    <row r="3" spans="2:8" x14ac:dyDescent="0.25">
      <c r="B3" s="2"/>
      <c r="C3">
        <v>0</v>
      </c>
      <c r="D3">
        <v>0</v>
      </c>
      <c r="E3">
        <v>0</v>
      </c>
      <c r="F3">
        <v>1</v>
      </c>
      <c r="G3">
        <v>0</v>
      </c>
      <c r="H3">
        <v>8</v>
      </c>
    </row>
    <row r="4" spans="2:8" x14ac:dyDescent="0.25">
      <c r="B4" s="2"/>
      <c r="C4">
        <v>1</v>
      </c>
      <c r="D4">
        <v>0</v>
      </c>
      <c r="E4">
        <v>0</v>
      </c>
      <c r="F4">
        <v>1</v>
      </c>
      <c r="G4">
        <v>6</v>
      </c>
      <c r="H4">
        <v>8</v>
      </c>
    </row>
    <row r="5" spans="2:8" x14ac:dyDescent="0.25">
      <c r="B5" s="2"/>
      <c r="C5">
        <v>1</v>
      </c>
      <c r="D5">
        <v>1</v>
      </c>
      <c r="E5">
        <v>0</v>
      </c>
      <c r="F5">
        <v>5</v>
      </c>
      <c r="G5">
        <v>3</v>
      </c>
      <c r="H5">
        <v>4</v>
      </c>
    </row>
    <row r="6" spans="2:8" x14ac:dyDescent="0.25">
      <c r="B6" s="2"/>
      <c r="C6">
        <v>1</v>
      </c>
      <c r="D6">
        <v>1</v>
      </c>
      <c r="E6">
        <v>1</v>
      </c>
      <c r="F6">
        <v>1</v>
      </c>
      <c r="G6" s="1">
        <v>3</v>
      </c>
      <c r="H6">
        <v>3</v>
      </c>
    </row>
    <row r="7" spans="2:8" x14ac:dyDescent="0.25">
      <c r="B7" s="2"/>
      <c r="C7">
        <v>0</v>
      </c>
      <c r="D7">
        <v>1</v>
      </c>
      <c r="E7">
        <v>1</v>
      </c>
      <c r="F7">
        <v>1</v>
      </c>
      <c r="G7">
        <v>0</v>
      </c>
      <c r="H7">
        <v>4</v>
      </c>
    </row>
    <row r="8" spans="2:8" x14ac:dyDescent="0.25">
      <c r="B8" s="2"/>
      <c r="C8">
        <v>0</v>
      </c>
      <c r="D8">
        <v>0</v>
      </c>
      <c r="E8">
        <v>2</v>
      </c>
      <c r="F8">
        <v>1</v>
      </c>
      <c r="G8">
        <v>5</v>
      </c>
      <c r="H8">
        <v>4</v>
      </c>
    </row>
    <row r="9" spans="2:8" x14ac:dyDescent="0.25">
      <c r="B9" s="2"/>
      <c r="C9">
        <v>0</v>
      </c>
      <c r="D9">
        <v>2</v>
      </c>
      <c r="E9">
        <v>2</v>
      </c>
      <c r="F9">
        <v>0</v>
      </c>
      <c r="G9">
        <v>1</v>
      </c>
      <c r="H9">
        <v>0</v>
      </c>
    </row>
    <row r="10" spans="2:8" x14ac:dyDescent="0.25">
      <c r="B10" s="2"/>
      <c r="C10">
        <v>0</v>
      </c>
      <c r="D10">
        <v>0</v>
      </c>
      <c r="E10">
        <v>1</v>
      </c>
      <c r="F10">
        <v>1</v>
      </c>
      <c r="G10">
        <v>3</v>
      </c>
      <c r="H10">
        <v>5</v>
      </c>
    </row>
    <row r="11" spans="2:8" x14ac:dyDescent="0.25">
      <c r="B11" s="2"/>
      <c r="C11">
        <v>0</v>
      </c>
      <c r="D11">
        <v>0</v>
      </c>
      <c r="E11">
        <v>1</v>
      </c>
      <c r="F11">
        <v>0</v>
      </c>
      <c r="G11">
        <v>1</v>
      </c>
      <c r="H11">
        <v>4</v>
      </c>
    </row>
    <row r="12" spans="2:8" x14ac:dyDescent="0.25">
      <c r="B12" s="2"/>
      <c r="C12">
        <v>0</v>
      </c>
      <c r="D12">
        <v>0</v>
      </c>
      <c r="E12">
        <v>2</v>
      </c>
      <c r="F12">
        <v>1</v>
      </c>
      <c r="G12">
        <v>6</v>
      </c>
      <c r="H12" s="1">
        <v>1</v>
      </c>
    </row>
    <row r="13" spans="2:8" x14ac:dyDescent="0.25">
      <c r="B13" s="2"/>
      <c r="C13">
        <v>0</v>
      </c>
      <c r="D13">
        <v>0</v>
      </c>
      <c r="E13">
        <v>4</v>
      </c>
      <c r="F13">
        <v>0</v>
      </c>
      <c r="G13">
        <v>6</v>
      </c>
      <c r="H13">
        <v>3</v>
      </c>
    </row>
    <row r="14" spans="2:8" x14ac:dyDescent="0.25">
      <c r="B14" s="2"/>
    </row>
    <row r="15" spans="2:8" x14ac:dyDescent="0.25">
      <c r="B15" s="2"/>
    </row>
    <row r="16" spans="2:8" x14ac:dyDescent="0.25">
      <c r="B16" s="2"/>
    </row>
    <row r="17" spans="2:8" x14ac:dyDescent="0.25">
      <c r="B17" s="2"/>
      <c r="C17">
        <v>1</v>
      </c>
      <c r="D17">
        <v>1</v>
      </c>
    </row>
    <row r="18" spans="2:8" x14ac:dyDescent="0.25">
      <c r="B18" s="2"/>
      <c r="C18">
        <v>0</v>
      </c>
      <c r="D18">
        <v>0</v>
      </c>
    </row>
    <row r="19" spans="2:8" x14ac:dyDescent="0.25">
      <c r="B19" s="2"/>
      <c r="C19">
        <v>1</v>
      </c>
      <c r="D19">
        <v>0</v>
      </c>
      <c r="E19">
        <v>0</v>
      </c>
    </row>
    <row r="20" spans="2:8" x14ac:dyDescent="0.25">
      <c r="B20" s="2"/>
      <c r="C20">
        <v>0</v>
      </c>
      <c r="D20">
        <v>0</v>
      </c>
      <c r="E20">
        <v>0</v>
      </c>
      <c r="F20">
        <v>2</v>
      </c>
    </row>
    <row r="21" spans="2:8" x14ac:dyDescent="0.25">
      <c r="B21" s="2"/>
      <c r="C21">
        <v>0</v>
      </c>
      <c r="D21">
        <v>1</v>
      </c>
      <c r="E21">
        <v>0</v>
      </c>
      <c r="F21">
        <v>4</v>
      </c>
      <c r="G21">
        <v>1</v>
      </c>
    </row>
    <row r="22" spans="2:8" x14ac:dyDescent="0.25">
      <c r="B22" s="2" t="s">
        <v>1</v>
      </c>
      <c r="C22">
        <v>1</v>
      </c>
      <c r="D22">
        <v>0</v>
      </c>
      <c r="E22">
        <v>4</v>
      </c>
      <c r="F22" s="1">
        <v>0</v>
      </c>
      <c r="G22">
        <v>3</v>
      </c>
      <c r="H22" s="1">
        <v>0</v>
      </c>
    </row>
    <row r="23" spans="2:8" x14ac:dyDescent="0.25">
      <c r="B23" s="2"/>
      <c r="C23">
        <v>0</v>
      </c>
      <c r="D23">
        <v>0</v>
      </c>
      <c r="E23">
        <v>1</v>
      </c>
      <c r="F23">
        <v>0</v>
      </c>
      <c r="G23">
        <v>0</v>
      </c>
      <c r="H23">
        <v>9</v>
      </c>
    </row>
    <row r="24" spans="2:8" x14ac:dyDescent="0.25">
      <c r="B24" s="2"/>
      <c r="C24">
        <v>0</v>
      </c>
      <c r="D24">
        <v>0</v>
      </c>
      <c r="E24">
        <v>0</v>
      </c>
      <c r="F24">
        <v>0</v>
      </c>
      <c r="G24">
        <v>4</v>
      </c>
      <c r="H24">
        <v>3</v>
      </c>
    </row>
    <row r="25" spans="2:8" x14ac:dyDescent="0.25">
      <c r="B25" s="2"/>
      <c r="C25">
        <v>1</v>
      </c>
      <c r="D25" s="1">
        <v>1</v>
      </c>
      <c r="E25">
        <v>1</v>
      </c>
      <c r="F25">
        <v>0</v>
      </c>
      <c r="G25">
        <v>3</v>
      </c>
      <c r="H25">
        <v>10</v>
      </c>
    </row>
    <row r="26" spans="2:8" x14ac:dyDescent="0.25">
      <c r="B26" s="2"/>
      <c r="C26">
        <v>0</v>
      </c>
      <c r="D26">
        <v>1</v>
      </c>
      <c r="E26">
        <v>2</v>
      </c>
      <c r="F26">
        <v>4</v>
      </c>
      <c r="G26">
        <v>2</v>
      </c>
      <c r="H26">
        <v>6</v>
      </c>
    </row>
    <row r="27" spans="2:8" x14ac:dyDescent="0.25">
      <c r="B27" s="2"/>
      <c r="C27">
        <v>0</v>
      </c>
      <c r="D27">
        <v>0</v>
      </c>
      <c r="E27">
        <v>0</v>
      </c>
      <c r="F27">
        <v>5</v>
      </c>
      <c r="G27">
        <v>0</v>
      </c>
      <c r="H27">
        <v>9</v>
      </c>
    </row>
    <row r="28" spans="2:8" x14ac:dyDescent="0.25">
      <c r="B28" s="2"/>
      <c r="C28">
        <v>1</v>
      </c>
      <c r="D28">
        <v>1</v>
      </c>
      <c r="E28">
        <v>3</v>
      </c>
      <c r="F28">
        <v>2</v>
      </c>
      <c r="G28" s="1">
        <v>0</v>
      </c>
      <c r="H28">
        <v>1</v>
      </c>
    </row>
    <row r="29" spans="2:8" x14ac:dyDescent="0.25">
      <c r="B29" s="2"/>
      <c r="C29">
        <v>0</v>
      </c>
      <c r="D29">
        <v>1</v>
      </c>
      <c r="E29">
        <v>2</v>
      </c>
      <c r="F29">
        <v>6</v>
      </c>
      <c r="G29">
        <v>6</v>
      </c>
      <c r="H29">
        <v>8</v>
      </c>
    </row>
    <row r="30" spans="2:8" x14ac:dyDescent="0.25">
      <c r="B30" s="2"/>
      <c r="C30">
        <v>1</v>
      </c>
      <c r="D30">
        <v>1</v>
      </c>
      <c r="E30">
        <v>1</v>
      </c>
      <c r="F30">
        <v>3</v>
      </c>
      <c r="G30">
        <v>1</v>
      </c>
      <c r="H30">
        <v>14</v>
      </c>
    </row>
    <row r="31" spans="2:8" x14ac:dyDescent="0.25">
      <c r="B31" s="2"/>
      <c r="C31">
        <v>0</v>
      </c>
      <c r="D31">
        <v>0</v>
      </c>
      <c r="E31">
        <v>3</v>
      </c>
      <c r="F31">
        <v>2</v>
      </c>
      <c r="G31">
        <v>8</v>
      </c>
      <c r="H31">
        <v>4</v>
      </c>
    </row>
    <row r="32" spans="2:8" x14ac:dyDescent="0.25">
      <c r="B32" s="2"/>
      <c r="C32">
        <v>1</v>
      </c>
      <c r="D32">
        <v>0</v>
      </c>
      <c r="E32">
        <v>0</v>
      </c>
      <c r="F32">
        <v>3</v>
      </c>
      <c r="G32">
        <v>2</v>
      </c>
      <c r="H32">
        <v>0</v>
      </c>
    </row>
    <row r="33" spans="2:8" x14ac:dyDescent="0.25">
      <c r="B33" s="2"/>
      <c r="C33">
        <v>0</v>
      </c>
      <c r="D33">
        <v>0</v>
      </c>
      <c r="E33">
        <v>2</v>
      </c>
      <c r="F33">
        <v>5</v>
      </c>
      <c r="G33">
        <v>2</v>
      </c>
      <c r="H33">
        <v>6</v>
      </c>
    </row>
    <row r="34" spans="2:8" x14ac:dyDescent="0.25">
      <c r="B34" s="2"/>
    </row>
    <row r="35" spans="2:8" x14ac:dyDescent="0.25">
      <c r="B35" s="2"/>
    </row>
    <row r="36" spans="2:8" x14ac:dyDescent="0.25">
      <c r="B36" s="2"/>
    </row>
    <row r="37" spans="2:8" x14ac:dyDescent="0.25">
      <c r="B37" s="2"/>
      <c r="C37">
        <v>0</v>
      </c>
      <c r="D37">
        <v>2</v>
      </c>
    </row>
    <row r="38" spans="2:8" x14ac:dyDescent="0.25">
      <c r="B38" s="2"/>
      <c r="C38">
        <v>0</v>
      </c>
      <c r="D38">
        <v>0</v>
      </c>
    </row>
    <row r="39" spans="2:8" x14ac:dyDescent="0.25">
      <c r="B39" s="2"/>
      <c r="C39">
        <v>0</v>
      </c>
      <c r="D39">
        <v>1</v>
      </c>
      <c r="E39">
        <v>2</v>
      </c>
    </row>
    <row r="40" spans="2:8" x14ac:dyDescent="0.25">
      <c r="B40" s="2"/>
      <c r="C40">
        <v>0</v>
      </c>
      <c r="D40">
        <v>0</v>
      </c>
      <c r="E40">
        <v>2</v>
      </c>
      <c r="F40">
        <v>0</v>
      </c>
    </row>
    <row r="41" spans="2:8" x14ac:dyDescent="0.25">
      <c r="B41" s="2"/>
      <c r="C41">
        <v>1</v>
      </c>
      <c r="D41">
        <v>0</v>
      </c>
      <c r="E41">
        <v>0</v>
      </c>
      <c r="F41">
        <v>2</v>
      </c>
      <c r="G41">
        <v>0</v>
      </c>
    </row>
    <row r="42" spans="2:8" x14ac:dyDescent="0.25">
      <c r="B42" s="2" t="s">
        <v>2</v>
      </c>
      <c r="C42">
        <v>1</v>
      </c>
      <c r="D42">
        <v>1</v>
      </c>
      <c r="E42">
        <v>0</v>
      </c>
      <c r="F42">
        <v>1</v>
      </c>
      <c r="G42" s="1">
        <v>5</v>
      </c>
      <c r="H42">
        <v>0</v>
      </c>
    </row>
    <row r="43" spans="2:8" x14ac:dyDescent="0.25">
      <c r="B43" s="2"/>
      <c r="C43">
        <v>0</v>
      </c>
      <c r="D43">
        <v>0</v>
      </c>
      <c r="E43">
        <v>0</v>
      </c>
      <c r="F43">
        <v>0</v>
      </c>
      <c r="G43">
        <v>6</v>
      </c>
      <c r="H43">
        <v>10</v>
      </c>
    </row>
    <row r="44" spans="2:8" x14ac:dyDescent="0.25">
      <c r="B44" s="2"/>
      <c r="C44">
        <v>1</v>
      </c>
      <c r="D44">
        <v>2</v>
      </c>
      <c r="E44">
        <v>5</v>
      </c>
      <c r="F44">
        <v>1</v>
      </c>
      <c r="G44">
        <v>1</v>
      </c>
      <c r="H44" s="1">
        <v>11</v>
      </c>
    </row>
    <row r="45" spans="2:8" x14ac:dyDescent="0.25">
      <c r="B45" s="2"/>
      <c r="C45">
        <v>1</v>
      </c>
      <c r="D45" s="1">
        <v>2</v>
      </c>
      <c r="E45">
        <v>0</v>
      </c>
      <c r="F45" s="1">
        <v>4</v>
      </c>
      <c r="G45" s="1">
        <v>1</v>
      </c>
      <c r="H45" s="1">
        <v>2</v>
      </c>
    </row>
    <row r="46" spans="2:8" x14ac:dyDescent="0.25">
      <c r="B46" s="2"/>
      <c r="C46">
        <v>0</v>
      </c>
      <c r="D46">
        <v>0</v>
      </c>
      <c r="E46">
        <v>0</v>
      </c>
      <c r="F46">
        <v>2</v>
      </c>
      <c r="G46" s="1">
        <v>1</v>
      </c>
      <c r="H46">
        <v>7</v>
      </c>
    </row>
    <row r="47" spans="2:8" x14ac:dyDescent="0.25">
      <c r="B47" s="2"/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</row>
    <row r="48" spans="2:8" x14ac:dyDescent="0.25">
      <c r="B48" s="2"/>
      <c r="C48">
        <v>0</v>
      </c>
      <c r="D48">
        <v>1</v>
      </c>
      <c r="E48">
        <v>0</v>
      </c>
      <c r="F48">
        <v>2</v>
      </c>
      <c r="G48">
        <v>0</v>
      </c>
      <c r="H48">
        <v>0</v>
      </c>
    </row>
    <row r="49" spans="2:8" x14ac:dyDescent="0.25">
      <c r="B49" s="2"/>
      <c r="C49" s="1">
        <v>0</v>
      </c>
      <c r="D49">
        <v>2</v>
      </c>
      <c r="E49">
        <v>0</v>
      </c>
      <c r="F49">
        <v>2</v>
      </c>
      <c r="G49">
        <v>6</v>
      </c>
      <c r="H49" s="1">
        <v>10</v>
      </c>
    </row>
    <row r="50" spans="2:8" x14ac:dyDescent="0.25">
      <c r="B50" s="2"/>
      <c r="C50">
        <v>0</v>
      </c>
      <c r="D50">
        <v>2</v>
      </c>
      <c r="E50">
        <v>1</v>
      </c>
      <c r="F50">
        <v>2</v>
      </c>
      <c r="G50">
        <v>2</v>
      </c>
      <c r="H50">
        <v>0</v>
      </c>
    </row>
    <row r="51" spans="2:8" x14ac:dyDescent="0.25">
      <c r="B51" s="2"/>
      <c r="C51">
        <v>1</v>
      </c>
      <c r="D51">
        <v>0</v>
      </c>
      <c r="E51">
        <v>1</v>
      </c>
      <c r="F51">
        <v>0</v>
      </c>
      <c r="G51">
        <v>5</v>
      </c>
      <c r="H51" s="1">
        <v>4</v>
      </c>
    </row>
    <row r="52" spans="2:8" x14ac:dyDescent="0.25">
      <c r="B52" s="2"/>
      <c r="C52">
        <v>1</v>
      </c>
      <c r="D52">
        <v>0</v>
      </c>
      <c r="E52">
        <v>2</v>
      </c>
      <c r="F52">
        <v>1</v>
      </c>
      <c r="G52">
        <v>5</v>
      </c>
      <c r="H52">
        <v>3</v>
      </c>
    </row>
    <row r="53" spans="2:8" x14ac:dyDescent="0.25">
      <c r="B53" s="2"/>
      <c r="C53">
        <v>0</v>
      </c>
      <c r="D53">
        <v>0</v>
      </c>
      <c r="E53">
        <v>0</v>
      </c>
      <c r="F53">
        <v>1</v>
      </c>
      <c r="G53">
        <v>2</v>
      </c>
      <c r="H53">
        <v>7</v>
      </c>
    </row>
    <row r="54" spans="2:8" x14ac:dyDescent="0.25">
      <c r="B54" s="2"/>
    </row>
    <row r="55" spans="2:8" x14ac:dyDescent="0.25">
      <c r="B55" s="2"/>
    </row>
    <row r="56" spans="2:8" x14ac:dyDescent="0.25">
      <c r="B56" s="2"/>
    </row>
    <row r="57" spans="2:8" x14ac:dyDescent="0.25">
      <c r="B57" s="2"/>
      <c r="C57">
        <v>0</v>
      </c>
      <c r="D57">
        <v>0</v>
      </c>
    </row>
    <row r="58" spans="2:8" x14ac:dyDescent="0.25">
      <c r="B58" s="2"/>
      <c r="C58">
        <v>0</v>
      </c>
      <c r="D58">
        <v>2</v>
      </c>
    </row>
    <row r="59" spans="2:8" x14ac:dyDescent="0.25">
      <c r="B59" s="2"/>
      <c r="C59">
        <v>0</v>
      </c>
      <c r="D59">
        <v>0</v>
      </c>
      <c r="E59">
        <v>0</v>
      </c>
    </row>
    <row r="60" spans="2:8" x14ac:dyDescent="0.25">
      <c r="B60" s="2"/>
      <c r="C60">
        <v>0</v>
      </c>
      <c r="D60">
        <v>1</v>
      </c>
      <c r="E60">
        <v>2</v>
      </c>
      <c r="F60">
        <v>2</v>
      </c>
    </row>
    <row r="61" spans="2:8" x14ac:dyDescent="0.25">
      <c r="B61" s="2"/>
      <c r="C61">
        <v>0</v>
      </c>
      <c r="D61">
        <v>0</v>
      </c>
      <c r="E61">
        <v>1</v>
      </c>
      <c r="F61">
        <v>0</v>
      </c>
      <c r="G61">
        <v>4</v>
      </c>
    </row>
    <row r="62" spans="2:8" x14ac:dyDescent="0.25">
      <c r="B62" s="2" t="s">
        <v>3</v>
      </c>
      <c r="C62">
        <v>0</v>
      </c>
      <c r="D62">
        <v>1</v>
      </c>
      <c r="E62">
        <v>1</v>
      </c>
      <c r="F62">
        <v>0</v>
      </c>
      <c r="G62">
        <v>2</v>
      </c>
      <c r="H62">
        <v>7</v>
      </c>
    </row>
    <row r="63" spans="2:8" x14ac:dyDescent="0.25">
      <c r="B63" s="2"/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</row>
    <row r="64" spans="2:8" x14ac:dyDescent="0.25">
      <c r="B64" s="2"/>
      <c r="C64">
        <v>0</v>
      </c>
      <c r="D64">
        <v>0</v>
      </c>
      <c r="E64">
        <v>1</v>
      </c>
      <c r="F64">
        <v>5</v>
      </c>
      <c r="G64">
        <v>1</v>
      </c>
      <c r="H64">
        <v>10</v>
      </c>
    </row>
    <row r="65" spans="2:8" x14ac:dyDescent="0.25">
      <c r="B65" s="2"/>
      <c r="C65">
        <v>1</v>
      </c>
      <c r="D65">
        <v>0</v>
      </c>
      <c r="E65">
        <v>0</v>
      </c>
      <c r="F65">
        <v>2</v>
      </c>
      <c r="G65">
        <v>8</v>
      </c>
      <c r="H65">
        <v>3</v>
      </c>
    </row>
    <row r="66" spans="2:8" x14ac:dyDescent="0.25">
      <c r="B66" s="2"/>
      <c r="C66">
        <v>0</v>
      </c>
      <c r="D66">
        <v>0</v>
      </c>
      <c r="E66">
        <v>0</v>
      </c>
      <c r="F66">
        <v>3</v>
      </c>
      <c r="G66">
        <v>5</v>
      </c>
      <c r="H66">
        <v>6</v>
      </c>
    </row>
    <row r="67" spans="2:8" x14ac:dyDescent="0.25">
      <c r="B67" s="2"/>
      <c r="C67">
        <v>1</v>
      </c>
      <c r="D67" s="1">
        <v>1</v>
      </c>
      <c r="E67">
        <v>1</v>
      </c>
      <c r="F67">
        <v>0</v>
      </c>
      <c r="G67">
        <v>7</v>
      </c>
      <c r="H67">
        <v>6</v>
      </c>
    </row>
    <row r="68" spans="2:8" x14ac:dyDescent="0.25">
      <c r="B68" s="2"/>
      <c r="C68">
        <v>1</v>
      </c>
      <c r="D68">
        <v>0</v>
      </c>
      <c r="E68">
        <v>2</v>
      </c>
      <c r="F68">
        <v>0</v>
      </c>
      <c r="G68">
        <v>4</v>
      </c>
      <c r="H68">
        <v>4</v>
      </c>
    </row>
    <row r="69" spans="2:8" x14ac:dyDescent="0.25">
      <c r="B69" s="2"/>
      <c r="C69">
        <v>0</v>
      </c>
      <c r="D69">
        <v>0</v>
      </c>
      <c r="E69">
        <v>2</v>
      </c>
      <c r="F69">
        <v>0</v>
      </c>
      <c r="G69">
        <v>5</v>
      </c>
      <c r="H69" s="1">
        <v>7</v>
      </c>
    </row>
    <row r="70" spans="2:8" x14ac:dyDescent="0.25">
      <c r="B70" s="2"/>
      <c r="C70">
        <v>0</v>
      </c>
      <c r="D70">
        <v>1</v>
      </c>
      <c r="E70">
        <v>0</v>
      </c>
      <c r="F70">
        <v>2</v>
      </c>
      <c r="G70">
        <v>6</v>
      </c>
      <c r="H70">
        <v>3</v>
      </c>
    </row>
    <row r="71" spans="2:8" x14ac:dyDescent="0.25">
      <c r="B71" s="2"/>
      <c r="C71">
        <v>0</v>
      </c>
      <c r="D71">
        <v>0</v>
      </c>
      <c r="E71">
        <v>2</v>
      </c>
      <c r="F71">
        <v>1</v>
      </c>
      <c r="G71">
        <v>5</v>
      </c>
      <c r="H71" s="1">
        <v>2</v>
      </c>
    </row>
    <row r="72" spans="2:8" x14ac:dyDescent="0.25">
      <c r="B72" s="2"/>
      <c r="C72">
        <v>0</v>
      </c>
      <c r="D72">
        <v>0</v>
      </c>
      <c r="E72">
        <v>2</v>
      </c>
      <c r="F72">
        <v>0</v>
      </c>
      <c r="G72">
        <v>3</v>
      </c>
      <c r="H72">
        <v>6</v>
      </c>
    </row>
    <row r="73" spans="2:8" x14ac:dyDescent="0.25">
      <c r="B73" s="2"/>
      <c r="C73">
        <v>1</v>
      </c>
      <c r="D73">
        <v>0</v>
      </c>
      <c r="E73">
        <v>1</v>
      </c>
      <c r="F73">
        <v>1</v>
      </c>
      <c r="G73">
        <v>2</v>
      </c>
      <c r="H73">
        <v>2</v>
      </c>
    </row>
    <row r="74" spans="2:8" x14ac:dyDescent="0.25">
      <c r="B74" s="2"/>
    </row>
    <row r="75" spans="2:8" x14ac:dyDescent="0.25">
      <c r="B75" s="2"/>
    </row>
    <row r="76" spans="2:8" x14ac:dyDescent="0.25">
      <c r="B76" s="2"/>
    </row>
    <row r="77" spans="2:8" x14ac:dyDescent="0.25">
      <c r="B77" s="2"/>
      <c r="C77">
        <v>0</v>
      </c>
      <c r="D77">
        <v>0</v>
      </c>
    </row>
    <row r="78" spans="2:8" x14ac:dyDescent="0.25">
      <c r="B78" s="2"/>
      <c r="C78">
        <v>0</v>
      </c>
      <c r="D78">
        <v>1</v>
      </c>
    </row>
    <row r="79" spans="2:8" x14ac:dyDescent="0.25">
      <c r="B79" s="2"/>
      <c r="C79">
        <v>1</v>
      </c>
      <c r="D79">
        <v>0</v>
      </c>
      <c r="E79">
        <v>2</v>
      </c>
    </row>
    <row r="80" spans="2:8" x14ac:dyDescent="0.25">
      <c r="B80" s="2"/>
      <c r="C80">
        <v>0</v>
      </c>
      <c r="D80">
        <v>1</v>
      </c>
      <c r="E80">
        <v>2</v>
      </c>
      <c r="F80">
        <v>1</v>
      </c>
    </row>
    <row r="81" spans="2:8" x14ac:dyDescent="0.25">
      <c r="B81" s="2"/>
      <c r="C81">
        <v>1</v>
      </c>
      <c r="D81">
        <v>1</v>
      </c>
      <c r="E81">
        <v>0</v>
      </c>
      <c r="F81">
        <v>4</v>
      </c>
      <c r="G81">
        <v>2</v>
      </c>
    </row>
    <row r="83" spans="2:8" x14ac:dyDescent="0.25">
      <c r="C83">
        <v>1</v>
      </c>
      <c r="D83">
        <v>2</v>
      </c>
      <c r="E83">
        <v>5</v>
      </c>
      <c r="F83">
        <v>7</v>
      </c>
      <c r="G83">
        <v>10</v>
      </c>
      <c r="H83">
        <v>15</v>
      </c>
    </row>
    <row r="84" spans="2:8" x14ac:dyDescent="0.25">
      <c r="B84" t="s">
        <v>4</v>
      </c>
      <c r="C84">
        <f>COUNT(C2:C81)</f>
        <v>68</v>
      </c>
      <c r="D84">
        <f t="shared" ref="D84:H84" si="0">COUNT(D2:D81)</f>
        <v>68</v>
      </c>
      <c r="E84">
        <f t="shared" si="0"/>
        <v>60</v>
      </c>
      <c r="F84">
        <f t="shared" si="0"/>
        <v>56</v>
      </c>
      <c r="G84">
        <f t="shared" si="0"/>
        <v>52</v>
      </c>
      <c r="H84">
        <f t="shared" si="0"/>
        <v>48</v>
      </c>
    </row>
    <row r="85" spans="2:8" x14ac:dyDescent="0.25">
      <c r="B85" t="s">
        <v>5</v>
      </c>
      <c r="C85">
        <f>COUNTIF(C2:C81,0)</f>
        <v>45</v>
      </c>
      <c r="D85">
        <f t="shared" ref="D85:G85" si="1">COUNTIF(D2:D81,0)</f>
        <v>41</v>
      </c>
      <c r="E85">
        <f t="shared" si="1"/>
        <v>23</v>
      </c>
      <c r="F85">
        <f t="shared" si="1"/>
        <v>18</v>
      </c>
      <c r="G85">
        <f t="shared" si="1"/>
        <v>9</v>
      </c>
      <c r="H85">
        <v>2</v>
      </c>
    </row>
    <row r="86" spans="2:8" x14ac:dyDescent="0.25">
      <c r="B86" t="s">
        <v>9</v>
      </c>
      <c r="C86">
        <f>COUNTIF(C2:C81,1)/C84</f>
        <v>0.33823529411764708</v>
      </c>
      <c r="D86">
        <f t="shared" ref="D86:H86" si="2">COUNTIF(D2:D81,1)/D84</f>
        <v>0.29411764705882354</v>
      </c>
      <c r="E86">
        <f t="shared" si="2"/>
        <v>0.23333333333333334</v>
      </c>
      <c r="F86">
        <f t="shared" si="2"/>
        <v>0.26785714285714285</v>
      </c>
      <c r="G86">
        <f t="shared" si="2"/>
        <v>0.15384615384615385</v>
      </c>
      <c r="H86">
        <f t="shared" si="2"/>
        <v>8.3333333333333329E-2</v>
      </c>
    </row>
    <row r="87" spans="2:8" x14ac:dyDescent="0.25">
      <c r="B87" t="s">
        <v>20</v>
      </c>
      <c r="C87">
        <f>AVERAGE(C2:C81)</f>
        <v>0.33823529411764708</v>
      </c>
      <c r="D87">
        <f t="shared" ref="D87:H87" si="3">AVERAGE(D2:D81)</f>
        <v>0.5</v>
      </c>
      <c r="E87">
        <f t="shared" si="3"/>
        <v>1.1666666666666667</v>
      </c>
      <c r="F87">
        <f t="shared" si="3"/>
        <v>1.5714285714285714</v>
      </c>
      <c r="G87">
        <f t="shared" si="3"/>
        <v>3.0576923076923075</v>
      </c>
      <c r="H87">
        <f t="shared" si="3"/>
        <v>4.708333333333333</v>
      </c>
    </row>
    <row r="88" spans="2:8" x14ac:dyDescent="0.25">
      <c r="B88" t="s">
        <v>21</v>
      </c>
      <c r="C88">
        <f>C87/C83</f>
        <v>0.33823529411764708</v>
      </c>
      <c r="D88">
        <f t="shared" ref="D88:H88" si="4">D87/D83</f>
        <v>0.25</v>
      </c>
      <c r="E88">
        <f t="shared" si="4"/>
        <v>0.23333333333333334</v>
      </c>
      <c r="F88">
        <f t="shared" si="4"/>
        <v>0.22448979591836735</v>
      </c>
      <c r="G88">
        <f t="shared" si="4"/>
        <v>0.30576923076923074</v>
      </c>
      <c r="H88">
        <f t="shared" si="4"/>
        <v>0.31388888888888888</v>
      </c>
    </row>
    <row r="91" spans="2:8" x14ac:dyDescent="0.25">
      <c r="B91" t="s">
        <v>6</v>
      </c>
      <c r="C91">
        <f>C85/C84</f>
        <v>0.66176470588235292</v>
      </c>
      <c r="D91">
        <f>D85/D84</f>
        <v>0.6029411764705882</v>
      </c>
      <c r="E91">
        <f>E85/E84</f>
        <v>0.38333333333333336</v>
      </c>
      <c r="F91">
        <f>F85/F84</f>
        <v>0.32142857142857145</v>
      </c>
      <c r="G91">
        <f>G85/G84</f>
        <v>0.17307692307692307</v>
      </c>
      <c r="H91">
        <f>H85/H84</f>
        <v>4.1666666666666664E-2</v>
      </c>
    </row>
    <row r="92" spans="2:8" x14ac:dyDescent="0.25">
      <c r="B92" t="s">
        <v>8</v>
      </c>
      <c r="C92">
        <f>1-C91^(1/C83)</f>
        <v>0.33823529411764708</v>
      </c>
      <c r="D92">
        <f>1-D91^(1/D83)</f>
        <v>0.22350713044446557</v>
      </c>
      <c r="E92">
        <f>1-E91^(1/E83)</f>
        <v>0.17450334627026065</v>
      </c>
      <c r="F92">
        <f>1-F91^(1/F83)</f>
        <v>0.14967784073611068</v>
      </c>
      <c r="G92">
        <f>1-G91^(1/G83)</f>
        <v>0.16088030107262075</v>
      </c>
      <c r="H92">
        <f>1-H91^(1/H83)</f>
        <v>0.19093033678801641</v>
      </c>
    </row>
    <row r="94" spans="2:8" x14ac:dyDescent="0.25">
      <c r="C94">
        <f>C83*C92*(1-C92)^(C83-1)</f>
        <v>0.33823529411764708</v>
      </c>
      <c r="D94">
        <f>D83*D92*(1-D92)^(D83-1)</f>
        <v>0.34710338616989245</v>
      </c>
      <c r="E94">
        <f>E83*E92*(1-E92)^(E83-1)</f>
        <v>0.40516790165875149</v>
      </c>
      <c r="F94">
        <f>F83*F92*(1-F92)^(F83-1)</f>
        <v>0.39605593948979306</v>
      </c>
      <c r="G94">
        <f>G83*G92*(1-G92)^(G83-1)</f>
        <v>0.33183188916826994</v>
      </c>
      <c r="H94">
        <f>H83*H92*(1-H92)^(H83-1)</f>
        <v>0.14749219494742619</v>
      </c>
    </row>
    <row r="95" spans="2:8" x14ac:dyDescent="0.25">
      <c r="B95" t="s">
        <v>7</v>
      </c>
      <c r="C95" t="e">
        <f>1-(C86/C94)^(1/(C83-1))</f>
        <v>#DIV/0!</v>
      </c>
      <c r="D95">
        <f>1-(D86/D94)^(1/(D83-1))</f>
        <v>0.15265117317275212</v>
      </c>
      <c r="E95">
        <f>1-(E86/E94)^(1/(E83-1))</f>
        <v>0.12886504950111421</v>
      </c>
      <c r="F95">
        <f>1-(F86/F94)^(1/(F83-1))</f>
        <v>6.3104577856593846E-2</v>
      </c>
      <c r="G95">
        <f>1-(G86/G94)^(1/(G83-1))</f>
        <v>8.1862737050975798E-2</v>
      </c>
      <c r="H95">
        <f>1-(H86/H94)^(1/(H83-1))</f>
        <v>3.9960139032455322E-2</v>
      </c>
    </row>
    <row r="97" spans="1:10" x14ac:dyDescent="0.25">
      <c r="B97" t="s">
        <v>10</v>
      </c>
    </row>
    <row r="99" spans="1:10" x14ac:dyDescent="0.25">
      <c r="A99" t="s">
        <v>11</v>
      </c>
      <c r="B99">
        <v>0</v>
      </c>
      <c r="C99">
        <v>1</v>
      </c>
      <c r="D99" t="s">
        <v>14</v>
      </c>
    </row>
    <row r="100" spans="1:10" x14ac:dyDescent="0.25">
      <c r="A100" t="s">
        <v>12</v>
      </c>
      <c r="B100">
        <f>COUNTIF(C2:C81,0)</f>
        <v>45</v>
      </c>
      <c r="C100">
        <f>COUNTIF(C2:C81,1)</f>
        <v>23</v>
      </c>
      <c r="D100">
        <f>SUM(B100:C100)</f>
        <v>68</v>
      </c>
    </row>
    <row r="101" spans="1:10" x14ac:dyDescent="0.25">
      <c r="A101" t="s">
        <v>13</v>
      </c>
      <c r="B101">
        <f>B100/D100</f>
        <v>0.66176470588235292</v>
      </c>
      <c r="C101">
        <f>C100/D100</f>
        <v>0.33823529411764708</v>
      </c>
      <c r="D101">
        <f>SUM(B101:C101)</f>
        <v>1</v>
      </c>
    </row>
    <row r="103" spans="1:10" x14ac:dyDescent="0.25">
      <c r="A103" t="s">
        <v>15</v>
      </c>
      <c r="B103">
        <v>0</v>
      </c>
      <c r="C103">
        <v>1</v>
      </c>
      <c r="D103">
        <v>2</v>
      </c>
      <c r="E103" t="s">
        <v>14</v>
      </c>
    </row>
    <row r="104" spans="1:10" x14ac:dyDescent="0.25">
      <c r="A104" t="s">
        <v>12</v>
      </c>
      <c r="B104">
        <f>COUNTIF(D2:D81,0)</f>
        <v>41</v>
      </c>
      <c r="C104">
        <f>COUNTIF(D2:D81,1)</f>
        <v>20</v>
      </c>
      <c r="D104">
        <f>COUNTIF(D2:D81,2)</f>
        <v>7</v>
      </c>
      <c r="E104">
        <f>SUM(B104:D104)</f>
        <v>68</v>
      </c>
    </row>
    <row r="105" spans="1:10" x14ac:dyDescent="0.25">
      <c r="A105" t="s">
        <v>13</v>
      </c>
      <c r="B105">
        <f>B104/E104</f>
        <v>0.6029411764705882</v>
      </c>
      <c r="C105">
        <f>C104/E104</f>
        <v>0.29411764705882354</v>
      </c>
      <c r="D105">
        <f>D104/E104</f>
        <v>0.10294117647058823</v>
      </c>
      <c r="E105">
        <f>SUM(B105:D105)</f>
        <v>0.99999999999999989</v>
      </c>
    </row>
    <row r="107" spans="1:10" x14ac:dyDescent="0.25">
      <c r="A107" t="s">
        <v>16</v>
      </c>
      <c r="B107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 t="s">
        <v>14</v>
      </c>
    </row>
    <row r="108" spans="1:10" x14ac:dyDescent="0.25">
      <c r="A108" t="s">
        <v>12</v>
      </c>
      <c r="B108">
        <f>COUNTIF(E2:E81,0)</f>
        <v>23</v>
      </c>
      <c r="C108">
        <f>COUNTIF(E2:E81,1)</f>
        <v>14</v>
      </c>
      <c r="D108">
        <f>COUNTIF(E2:E81,D107)</f>
        <v>17</v>
      </c>
      <c r="E108">
        <f>COUNTIF(E2:E81,E107)</f>
        <v>3</v>
      </c>
      <c r="F108">
        <f>COUNTIF(E2:E81,F107)</f>
        <v>2</v>
      </c>
      <c r="G108">
        <f>COUNTIF(E2:E81,G107)</f>
        <v>1</v>
      </c>
      <c r="H108">
        <f>SUM(B108:G108)</f>
        <v>60</v>
      </c>
    </row>
    <row r="109" spans="1:10" x14ac:dyDescent="0.25">
      <c r="A109" t="s">
        <v>13</v>
      </c>
      <c r="B109">
        <f>B108/H108</f>
        <v>0.38333333333333336</v>
      </c>
      <c r="C109">
        <f>C108/H108</f>
        <v>0.23333333333333334</v>
      </c>
      <c r="D109">
        <f>D108/H108</f>
        <v>0.28333333333333333</v>
      </c>
      <c r="E109">
        <f>E108/H108</f>
        <v>0.05</v>
      </c>
      <c r="F109">
        <f>F108/H108</f>
        <v>3.3333333333333333E-2</v>
      </c>
      <c r="G109">
        <f>G108/H108</f>
        <v>1.6666666666666666E-2</v>
      </c>
      <c r="H109">
        <f>SUM(B109:G109)</f>
        <v>1</v>
      </c>
    </row>
    <row r="111" spans="1:10" x14ac:dyDescent="0.25">
      <c r="A111" t="s">
        <v>17</v>
      </c>
      <c r="B111">
        <v>0</v>
      </c>
      <c r="C111">
        <v>1</v>
      </c>
      <c r="D111">
        <v>2</v>
      </c>
      <c r="E111">
        <v>3</v>
      </c>
      <c r="F111">
        <v>4</v>
      </c>
      <c r="G111">
        <v>5</v>
      </c>
      <c r="H111">
        <v>6</v>
      </c>
      <c r="I111">
        <v>7</v>
      </c>
      <c r="J111" t="s">
        <v>14</v>
      </c>
    </row>
    <row r="112" spans="1:10" x14ac:dyDescent="0.25">
      <c r="A112" t="s">
        <v>12</v>
      </c>
      <c r="B112">
        <f>COUNTIF(F2:F81,B111)</f>
        <v>18</v>
      </c>
      <c r="C112">
        <f>COUNTIF(F2:F81,C111)</f>
        <v>15</v>
      </c>
      <c r="D112">
        <f>COUNTIF(F2:F81,D111)</f>
        <v>11</v>
      </c>
      <c r="E112">
        <f>COUNTIF(F2:F81,E111)</f>
        <v>3</v>
      </c>
      <c r="F112">
        <f>COUNTIF(F2:F81,F111)</f>
        <v>4</v>
      </c>
      <c r="G112">
        <f>COUNTIF(F2:F81,G111)</f>
        <v>4</v>
      </c>
      <c r="H112">
        <f>COUNTIF(F2:F81,H111)</f>
        <v>1</v>
      </c>
      <c r="I112">
        <f>COUNTIF(F2:F81,I111)</f>
        <v>0</v>
      </c>
      <c r="J112">
        <f>SUM(B112:I112)</f>
        <v>56</v>
      </c>
    </row>
    <row r="113" spans="1:18" x14ac:dyDescent="0.25">
      <c r="A113" t="s">
        <v>13</v>
      </c>
      <c r="B113">
        <f>B112/J112</f>
        <v>0.32142857142857145</v>
      </c>
      <c r="C113">
        <f>C112/J112</f>
        <v>0.26785714285714285</v>
      </c>
      <c r="D113">
        <f>D112/J112</f>
        <v>0.19642857142857142</v>
      </c>
      <c r="E113">
        <f>E112/J112</f>
        <v>5.3571428571428568E-2</v>
      </c>
      <c r="F113">
        <f>F112/J112</f>
        <v>7.1428571428571425E-2</v>
      </c>
      <c r="G113">
        <f>G112/J112</f>
        <v>7.1428571428571425E-2</v>
      </c>
      <c r="H113">
        <f>H112/J112</f>
        <v>1.7857142857142856E-2</v>
      </c>
      <c r="I113">
        <f>I112/J112</f>
        <v>0</v>
      </c>
      <c r="J113">
        <f>SUM(B113:I113)</f>
        <v>1</v>
      </c>
    </row>
    <row r="115" spans="1:18" x14ac:dyDescent="0.25">
      <c r="A115" t="s">
        <v>18</v>
      </c>
      <c r="B115">
        <v>0</v>
      </c>
      <c r="C115">
        <v>1</v>
      </c>
      <c r="D115">
        <v>2</v>
      </c>
      <c r="E115">
        <v>3</v>
      </c>
      <c r="F115">
        <v>4</v>
      </c>
      <c r="G115">
        <v>5</v>
      </c>
      <c r="H115">
        <v>6</v>
      </c>
      <c r="I115">
        <v>7</v>
      </c>
      <c r="J115">
        <v>8</v>
      </c>
      <c r="K115">
        <v>9</v>
      </c>
      <c r="L115">
        <v>10</v>
      </c>
      <c r="M115" t="s">
        <v>14</v>
      </c>
    </row>
    <row r="116" spans="1:18" x14ac:dyDescent="0.25">
      <c r="A116" t="s">
        <v>12</v>
      </c>
      <c r="B116">
        <f>COUNTIF(G2:G81,B115)</f>
        <v>9</v>
      </c>
      <c r="C116">
        <f>COUNTIF(G2:G81,C115)</f>
        <v>8</v>
      </c>
      <c r="D116">
        <f>COUNTIF(G2:G81,D115)</f>
        <v>8</v>
      </c>
      <c r="E116">
        <f>COUNTIF(G2:G81,E115)</f>
        <v>6</v>
      </c>
      <c r="F116">
        <f>COUNTIF(G2:G81,F115)</f>
        <v>3</v>
      </c>
      <c r="G116">
        <f>COUNTIF(G2:G81,G115)</f>
        <v>8</v>
      </c>
      <c r="H116">
        <f>COUNTIF(G2:G81,H115)</f>
        <v>7</v>
      </c>
      <c r="I116">
        <f>COUNTIF(G2:G81,I115)</f>
        <v>1</v>
      </c>
      <c r="J116">
        <f>COUNTIF(G2:G81,J115)</f>
        <v>2</v>
      </c>
      <c r="K116">
        <f>COUNTIF(G2:G81,K115)</f>
        <v>0</v>
      </c>
      <c r="L116">
        <f>COUNTIF(G2:G81,L115)</f>
        <v>0</v>
      </c>
      <c r="M116">
        <f>SUM(B116:L116)</f>
        <v>52</v>
      </c>
    </row>
    <row r="117" spans="1:18" x14ac:dyDescent="0.25">
      <c r="A117" t="s">
        <v>13</v>
      </c>
      <c r="B117">
        <f>B116/M116</f>
        <v>0.17307692307692307</v>
      </c>
      <c r="C117">
        <f>C116/M116</f>
        <v>0.15384615384615385</v>
      </c>
      <c r="D117">
        <f>D116/M116</f>
        <v>0.15384615384615385</v>
      </c>
      <c r="E117">
        <f>E116/M116</f>
        <v>0.11538461538461539</v>
      </c>
      <c r="F117">
        <f>F116/M116</f>
        <v>5.7692307692307696E-2</v>
      </c>
      <c r="G117">
        <f>G116/M116</f>
        <v>0.15384615384615385</v>
      </c>
      <c r="H117">
        <f>H116/M116</f>
        <v>0.13461538461538461</v>
      </c>
      <c r="I117">
        <f>I116/M116</f>
        <v>1.9230769230769232E-2</v>
      </c>
      <c r="J117">
        <f>J116/M116</f>
        <v>3.8461538461538464E-2</v>
      </c>
      <c r="K117">
        <f>K116/M116</f>
        <v>0</v>
      </c>
      <c r="L117">
        <f>L116/M116</f>
        <v>0</v>
      </c>
      <c r="M117">
        <f>SUM(B117:L117)</f>
        <v>1</v>
      </c>
    </row>
    <row r="119" spans="1:18" x14ac:dyDescent="0.25">
      <c r="A119" t="s">
        <v>19</v>
      </c>
      <c r="B119">
        <v>0</v>
      </c>
      <c r="C119">
        <v>1</v>
      </c>
      <c r="D119">
        <v>2</v>
      </c>
      <c r="E119">
        <v>3</v>
      </c>
      <c r="F119">
        <v>4</v>
      </c>
      <c r="G119">
        <v>5</v>
      </c>
      <c r="H119">
        <v>6</v>
      </c>
      <c r="I119">
        <v>7</v>
      </c>
      <c r="J119">
        <v>8</v>
      </c>
      <c r="K119">
        <v>9</v>
      </c>
      <c r="L119">
        <v>10</v>
      </c>
      <c r="M119">
        <v>11</v>
      </c>
      <c r="N119">
        <v>12</v>
      </c>
      <c r="O119">
        <v>13</v>
      </c>
      <c r="P119">
        <v>14</v>
      </c>
      <c r="Q119">
        <v>15</v>
      </c>
      <c r="R119" t="s">
        <v>14</v>
      </c>
    </row>
    <row r="120" spans="1:18" x14ac:dyDescent="0.25">
      <c r="A120" t="s">
        <v>12</v>
      </c>
      <c r="B120">
        <f>COUNTIF(H2:H81,B119)</f>
        <v>7</v>
      </c>
      <c r="C120">
        <f>COUNTIF(H2:H81,C119)</f>
        <v>4</v>
      </c>
      <c r="D120">
        <f>COUNTIF(H2:H81,D119)</f>
        <v>3</v>
      </c>
      <c r="E120">
        <f>COUNTIF(H2:H81,E119)</f>
        <v>6</v>
      </c>
      <c r="F120">
        <f>COUNTIF(H2:H81,F119)</f>
        <v>7</v>
      </c>
      <c r="G120">
        <f>COUNTIF(H2:H81,G119)</f>
        <v>1</v>
      </c>
      <c r="H120">
        <f>COUNTIF(H2:H81,H119)</f>
        <v>5</v>
      </c>
      <c r="I120">
        <f>COUNTIF(H2:H81,I119)</f>
        <v>4</v>
      </c>
      <c r="J120">
        <f>COUNTIF(H2:H81,J119)</f>
        <v>3</v>
      </c>
      <c r="K120">
        <f>COUNTIF(H2:H81,K119)</f>
        <v>2</v>
      </c>
      <c r="L120">
        <f>COUNTIF(H2:H81,L119)</f>
        <v>4</v>
      </c>
      <c r="M120">
        <f>COUNTIF(H2:H81,M119)</f>
        <v>1</v>
      </c>
      <c r="N120">
        <f>COUNTIF(H2:H81,N119)</f>
        <v>0</v>
      </c>
      <c r="O120">
        <f>COUNTIF(H2:H81,O119)</f>
        <v>0</v>
      </c>
      <c r="P120">
        <f>COUNTIF(H2:H81,P119)</f>
        <v>1</v>
      </c>
      <c r="Q120">
        <f>COUNTIF(H2:H81,Q119)</f>
        <v>0</v>
      </c>
      <c r="R120">
        <f>SUM(B120:Q120)</f>
        <v>48</v>
      </c>
    </row>
    <row r="121" spans="1:18" x14ac:dyDescent="0.25">
      <c r="A121" t="s">
        <v>13</v>
      </c>
      <c r="B121">
        <f>B120/R120</f>
        <v>0.14583333333333334</v>
      </c>
      <c r="C121">
        <f>C120/R120</f>
        <v>8.3333333333333329E-2</v>
      </c>
      <c r="D121">
        <f>D120/R120</f>
        <v>6.25E-2</v>
      </c>
      <c r="E121">
        <f>E120/R120</f>
        <v>0.125</v>
      </c>
      <c r="F121">
        <f>F120/R120</f>
        <v>0.14583333333333334</v>
      </c>
      <c r="G121">
        <f>G120/R120</f>
        <v>2.0833333333333332E-2</v>
      </c>
      <c r="H121">
        <f>H120/R120</f>
        <v>0.10416666666666667</v>
      </c>
      <c r="I121">
        <f>I120/R120</f>
        <v>8.3333333333333329E-2</v>
      </c>
      <c r="J121">
        <f>J120/R120</f>
        <v>6.25E-2</v>
      </c>
      <c r="K121">
        <f>K120/R120</f>
        <v>4.1666666666666664E-2</v>
      </c>
      <c r="L121">
        <f>L120/R120</f>
        <v>8.3333333333333329E-2</v>
      </c>
      <c r="M121">
        <f>M120/R120</f>
        <v>2.0833333333333332E-2</v>
      </c>
      <c r="N121">
        <f>N120/R120</f>
        <v>0</v>
      </c>
      <c r="O121">
        <f>O120/R120</f>
        <v>0</v>
      </c>
      <c r="P121">
        <f>P120/R120</f>
        <v>2.0833333333333332E-2</v>
      </c>
      <c r="Q121">
        <f>Q120/R120</f>
        <v>0</v>
      </c>
      <c r="R121">
        <f>SUM(B121:Q121)</f>
        <v>1</v>
      </c>
    </row>
  </sheetData>
  <mergeCells count="4">
    <mergeCell ref="B2:B21"/>
    <mergeCell ref="B22:B41"/>
    <mergeCell ref="B42:B61"/>
    <mergeCell ref="B62:B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</dc:creator>
  <cp:lastModifiedBy>Morgane</cp:lastModifiedBy>
  <dcterms:created xsi:type="dcterms:W3CDTF">2019-09-26T09:00:12Z</dcterms:created>
  <dcterms:modified xsi:type="dcterms:W3CDTF">2019-11-20T10:22:09Z</dcterms:modified>
</cp:coreProperties>
</file>