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e\Dropbox\Bees_Morgane_Tanja\"/>
    </mc:Choice>
  </mc:AlternateContent>
  <xr:revisionPtr revIDLastSave="0" documentId="13_ncr:1_{FBE8D9F2-9D7D-4DCC-94A9-075A03EB8371}" xr6:coauthVersionLast="41" xr6:coauthVersionMax="41" xr10:uidLastSave="{00000000-0000-0000-0000-000000000000}"/>
  <bookViews>
    <workbookView xWindow="-120" yWindow="-120" windowWidth="29040" windowHeight="15840" xr2:uid="{5DFE7EF5-7CBC-421B-A7FE-DC19F1D162EA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4" i="2" l="1"/>
  <c r="C94" i="2"/>
  <c r="B94" i="2"/>
  <c r="D83" i="2"/>
  <c r="B67" i="2"/>
  <c r="D93" i="2"/>
  <c r="C93" i="2"/>
  <c r="B93" i="2"/>
  <c r="G89" i="2"/>
  <c r="F89" i="2"/>
  <c r="E89" i="2"/>
  <c r="D89" i="2"/>
  <c r="C89" i="2"/>
  <c r="B89" i="2"/>
  <c r="G88" i="2"/>
  <c r="F88" i="2"/>
  <c r="E88" i="2"/>
  <c r="D88" i="2"/>
  <c r="C88" i="2"/>
  <c r="B88" i="2"/>
  <c r="L84" i="2"/>
  <c r="K84" i="2"/>
  <c r="J84" i="2"/>
  <c r="I84" i="2"/>
  <c r="H84" i="2"/>
  <c r="G84" i="2"/>
  <c r="F84" i="2"/>
  <c r="E84" i="2"/>
  <c r="D84" i="2"/>
  <c r="C84" i="2"/>
  <c r="B84" i="2"/>
  <c r="L83" i="2"/>
  <c r="K83" i="2"/>
  <c r="J83" i="2"/>
  <c r="I83" i="2"/>
  <c r="H83" i="2"/>
  <c r="G83" i="2"/>
  <c r="F83" i="2"/>
  <c r="E83" i="2"/>
  <c r="C83" i="2"/>
  <c r="B83" i="2"/>
  <c r="C71" i="2"/>
  <c r="D71" i="2"/>
  <c r="E71" i="2"/>
  <c r="F71" i="2"/>
  <c r="G71" i="2"/>
  <c r="H71" i="2"/>
  <c r="I71" i="2"/>
  <c r="B71" i="2"/>
  <c r="C70" i="2"/>
  <c r="D70" i="2"/>
  <c r="E70" i="2"/>
  <c r="F70" i="2"/>
  <c r="G70" i="2"/>
  <c r="H70" i="2"/>
  <c r="I70" i="2"/>
  <c r="B70" i="2"/>
  <c r="C68" i="2"/>
  <c r="D68" i="2"/>
  <c r="E68" i="2"/>
  <c r="F68" i="2"/>
  <c r="G68" i="2"/>
  <c r="H68" i="2"/>
  <c r="I68" i="2"/>
  <c r="B68" i="2"/>
  <c r="C67" i="2"/>
  <c r="D67" i="2"/>
  <c r="E67" i="2"/>
  <c r="F67" i="2"/>
  <c r="G67" i="2"/>
  <c r="H67" i="2"/>
  <c r="I67" i="2"/>
  <c r="I77" i="2" s="1"/>
  <c r="G79" i="2" l="1"/>
  <c r="H79" i="2"/>
  <c r="D79" i="2"/>
  <c r="C79" i="2"/>
  <c r="B79" i="2"/>
  <c r="I79" i="2"/>
  <c r="F79" i="2"/>
  <c r="E93" i="2"/>
  <c r="E79" i="2"/>
  <c r="E94" i="2"/>
  <c r="B73" i="2"/>
  <c r="C73" i="2"/>
  <c r="H88" i="2"/>
  <c r="M84" i="2"/>
  <c r="M83" i="2"/>
  <c r="H89" i="2"/>
  <c r="C77" i="2"/>
  <c r="D77" i="2"/>
  <c r="E77" i="2"/>
  <c r="F77" i="2"/>
  <c r="G77" i="2"/>
  <c r="H77" i="2"/>
  <c r="B77" i="2"/>
  <c r="H73" i="2" l="1"/>
  <c r="I73" i="2"/>
  <c r="G73" i="2" l="1"/>
  <c r="D73" i="2"/>
  <c r="E73" i="2"/>
  <c r="F73" i="2"/>
  <c r="F75" i="2"/>
  <c r="C75" i="2"/>
  <c r="B75" i="2"/>
  <c r="D76" i="2" s="1"/>
  <c r="G75" i="2"/>
  <c r="H75" i="2"/>
  <c r="I75" i="2"/>
  <c r="E75" i="2"/>
  <c r="D75" i="2"/>
  <c r="I76" i="2" l="1"/>
  <c r="G76" i="2"/>
  <c r="E76" i="2"/>
  <c r="C76" i="2"/>
  <c r="B76" i="2"/>
  <c r="F76" i="2"/>
  <c r="H76" i="2"/>
</calcChain>
</file>

<file path=xl/sharedStrings.xml><?xml version="1.0" encoding="utf-8"?>
<sst xmlns="http://schemas.openxmlformats.org/spreadsheetml/2006/main" count="56" uniqueCount="22">
  <si>
    <t>PO1</t>
  </si>
  <si>
    <t>IAA1</t>
  </si>
  <si>
    <t>PO2</t>
  </si>
  <si>
    <t>IAA2</t>
  </si>
  <si>
    <t>PO5</t>
  </si>
  <si>
    <t>IAA5</t>
  </si>
  <si>
    <t>PO10</t>
  </si>
  <si>
    <t>IAA10</t>
  </si>
  <si>
    <t>sum</t>
  </si>
  <si>
    <t>p(bee)</t>
  </si>
  <si>
    <t>p(attack)</t>
  </si>
  <si>
    <t>N bee</t>
  </si>
  <si>
    <t>sample size</t>
  </si>
  <si>
    <t>N no agg</t>
  </si>
  <si>
    <t>Mean</t>
  </si>
  <si>
    <t>p(att)theo</t>
  </si>
  <si>
    <t>n bees</t>
  </si>
  <si>
    <t>Dist obs IAA</t>
  </si>
  <si>
    <t>Dist obs PO</t>
  </si>
  <si>
    <t>p(1st bee)</t>
  </si>
  <si>
    <t>PO= solvent control</t>
  </si>
  <si>
    <t>IAA= artificial alarm pheromone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</si>
</sst>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PO obs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results!$B$84:$L$84</c:f>
              <c:numCache>
                <c:formatCode>General</c:formatCode>
                <c:ptCount val="11"/>
                <c:pt idx="0">
                  <c:v>0.28333333333333333</c:v>
                </c:pt>
                <c:pt idx="1">
                  <c:v>0.13333333333333333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0.13333333333333333</c:v>
                </c:pt>
                <c:pt idx="6">
                  <c:v>0.1</c:v>
                </c:pt>
                <c:pt idx="7">
                  <c:v>6.6666666666666666E-2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F-4F65-B1DD-F2933B7DD95D}"/>
            </c:ext>
          </c:extLst>
        </c:ser>
        <c:ser>
          <c:idx val="1"/>
          <c:order val="1"/>
          <c:tx>
            <c:v>IAA obs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results!$B$82:$L$82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results!$B$83:$L$83</c:f>
              <c:numCache>
                <c:formatCode>General</c:formatCode>
                <c:ptCount val="11"/>
                <c:pt idx="0">
                  <c:v>0.23333333333333334</c:v>
                </c:pt>
                <c:pt idx="1">
                  <c:v>0.2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0.13333333333333333</c:v>
                </c:pt>
                <c:pt idx="5">
                  <c:v>8.3333333333333329E-2</c:v>
                </c:pt>
                <c:pt idx="6">
                  <c:v>3.3333333333333333E-2</c:v>
                </c:pt>
                <c:pt idx="7">
                  <c:v>0.05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F-4F65-B1DD-F2933B7D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68688"/>
        <c:axId val="379763440"/>
      </c:lineChart>
      <c:catAx>
        <c:axId val="3797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3440"/>
        <c:crosses val="autoZero"/>
        <c:auto val="1"/>
        <c:lblAlgn val="ctr"/>
        <c:lblOffset val="100"/>
        <c:noMultiLvlLbl val="0"/>
      </c:catAx>
      <c:valAx>
        <c:axId val="3797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results!$A$88</c:f>
              <c:strCache>
                <c:ptCount val="1"/>
                <c:pt idx="0">
                  <c:v>Dist obs IAA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results!$B$87:$G$87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results!$B$88:$G$88</c:f>
              <c:numCache>
                <c:formatCode>General</c:formatCode>
                <c:ptCount val="6"/>
                <c:pt idx="0">
                  <c:v>0.45</c:v>
                </c:pt>
                <c:pt idx="1">
                  <c:v>0.25</c:v>
                </c:pt>
                <c:pt idx="2">
                  <c:v>0.18333333333333332</c:v>
                </c:pt>
                <c:pt idx="3">
                  <c:v>0.05</c:v>
                </c:pt>
                <c:pt idx="4">
                  <c:v>0.05</c:v>
                </c:pt>
                <c:pt idx="5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C-4537-8F24-9765BE6F695D}"/>
            </c:ext>
          </c:extLst>
        </c:ser>
        <c:ser>
          <c:idx val="2"/>
          <c:order val="1"/>
          <c:tx>
            <c:strRef>
              <c:f>results!$A$89</c:f>
              <c:strCache>
                <c:ptCount val="1"/>
                <c:pt idx="0">
                  <c:v>Dist obs PO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results!$B$89:$G$89</c:f>
              <c:numCache>
                <c:formatCode>General</c:formatCode>
                <c:ptCount val="6"/>
                <c:pt idx="0">
                  <c:v>0.65</c:v>
                </c:pt>
                <c:pt idx="1">
                  <c:v>0.15</c:v>
                </c:pt>
                <c:pt idx="2">
                  <c:v>8.3333333333333329E-2</c:v>
                </c:pt>
                <c:pt idx="3">
                  <c:v>1.6666666666666666E-2</c:v>
                </c:pt>
                <c:pt idx="4">
                  <c:v>8.3333333333333329E-2</c:v>
                </c:pt>
                <c:pt idx="5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C-4537-8F24-9765BE6F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698128"/>
        <c:axId val="300699112"/>
      </c:lineChart>
      <c:catAx>
        <c:axId val="3006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112"/>
        <c:crosses val="autoZero"/>
        <c:auto val="1"/>
        <c:lblAlgn val="ctr"/>
        <c:lblOffset val="100"/>
        <c:noMultiLvlLbl val="0"/>
      </c:catAx>
      <c:valAx>
        <c:axId val="3006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results!$A$93</c:f>
              <c:strCache>
                <c:ptCount val="1"/>
                <c:pt idx="0">
                  <c:v>Dist obs IAA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results!$B$92:$D$92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results!$B$93:$D$93</c:f>
              <c:numCache>
                <c:formatCode>General</c:formatCode>
                <c:ptCount val="3"/>
                <c:pt idx="0">
                  <c:v>0.7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8-4148-B3E5-38251C53036C}"/>
            </c:ext>
          </c:extLst>
        </c:ser>
        <c:ser>
          <c:idx val="2"/>
          <c:order val="1"/>
          <c:tx>
            <c:strRef>
              <c:f>results!$A$94</c:f>
              <c:strCache>
                <c:ptCount val="1"/>
                <c:pt idx="0">
                  <c:v>Dist obs PO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results!$B$94:$D$94</c:f>
              <c:numCache>
                <c:formatCode>General</c:formatCode>
                <c:ptCount val="3"/>
                <c:pt idx="0">
                  <c:v>0.81666666666666665</c:v>
                </c:pt>
                <c:pt idx="1">
                  <c:v>0.11666666666666667</c:v>
                </c:pt>
                <c:pt idx="2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8-4148-B3E5-38251C53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80976"/>
        <c:axId val="481182288"/>
      </c:lineChart>
      <c:catAx>
        <c:axId val="4811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82288"/>
        <c:crosses val="autoZero"/>
        <c:auto val="1"/>
        <c:lblAlgn val="ctr"/>
        <c:lblOffset val="100"/>
        <c:noMultiLvlLbl val="0"/>
      </c:catAx>
      <c:valAx>
        <c:axId val="481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</xdr:colOff>
      <xdr:row>74</xdr:row>
      <xdr:rowOff>87630</xdr:rowOff>
    </xdr:from>
    <xdr:to>
      <xdr:col>20</xdr:col>
      <xdr:colOff>426720</xdr:colOff>
      <xdr:row>90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013D0-F020-409D-846C-948F14881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510540</xdr:colOff>
      <xdr:row>91</xdr:row>
      <xdr:rowOff>41910</xdr:rowOff>
    </xdr:from>
    <xdr:to>
      <xdr:col>20</xdr:col>
      <xdr:colOff>205740</xdr:colOff>
      <xdr:row>106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01FB23-7DAE-48E7-B65D-CB36A2016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445770</xdr:colOff>
      <xdr:row>91</xdr:row>
      <xdr:rowOff>28575</xdr:rowOff>
    </xdr:from>
    <xdr:to>
      <xdr:col>11</xdr:col>
      <xdr:colOff>156210</xdr:colOff>
      <xdr:row>106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C50A00-4048-4A15-9660-C0A3CF557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855A-B4C1-418F-A29E-CC626F4AE99E}">
  <dimension ref="A1:M94"/>
  <sheetViews>
    <sheetView tabSelected="1" workbookViewId="0">
      <pane ySplit="1" topLeftCell="A2" activePane="bottomLeft" state="frozen"/>
      <selection pane="bottomLeft" activeCell="M71" sqref="M71"/>
    </sheetView>
  </sheetViews>
  <sheetFormatPr defaultRowHeight="15" x14ac:dyDescent="0.25"/>
  <cols>
    <col min="1" max="1" width="12.28515625" customWidth="1"/>
    <col min="6" max="12" width="12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1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3</v>
      </c>
      <c r="I2">
        <v>3</v>
      </c>
    </row>
    <row r="3" spans="2:11" x14ac:dyDescent="0.25">
      <c r="B3">
        <v>0</v>
      </c>
      <c r="C3">
        <v>0</v>
      </c>
      <c r="D3">
        <v>1</v>
      </c>
      <c r="E3">
        <v>0</v>
      </c>
      <c r="F3">
        <v>0</v>
      </c>
      <c r="G3">
        <v>2</v>
      </c>
      <c r="H3">
        <v>2</v>
      </c>
      <c r="I3">
        <v>5</v>
      </c>
      <c r="K3" t="s">
        <v>20</v>
      </c>
    </row>
    <row r="4" spans="2:11" x14ac:dyDescent="0.25"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K4" t="s">
        <v>21</v>
      </c>
    </row>
    <row r="5" spans="2:11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2:11" x14ac:dyDescent="0.25">
      <c r="B6">
        <v>0</v>
      </c>
      <c r="C6">
        <v>0</v>
      </c>
      <c r="D6">
        <v>0</v>
      </c>
      <c r="E6">
        <v>0</v>
      </c>
      <c r="F6">
        <v>2</v>
      </c>
      <c r="G6">
        <v>0</v>
      </c>
      <c r="H6">
        <v>7</v>
      </c>
      <c r="I6">
        <v>5</v>
      </c>
    </row>
    <row r="7" spans="2:11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</row>
    <row r="8" spans="2:11" x14ac:dyDescent="0.25">
      <c r="B8">
        <v>0</v>
      </c>
      <c r="C8">
        <v>0</v>
      </c>
      <c r="D8">
        <v>0</v>
      </c>
      <c r="E8">
        <v>1</v>
      </c>
      <c r="F8">
        <v>0</v>
      </c>
      <c r="G8">
        <v>2</v>
      </c>
      <c r="H8">
        <v>3</v>
      </c>
      <c r="I8">
        <v>1</v>
      </c>
    </row>
    <row r="9" spans="2:11" x14ac:dyDescent="0.25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4</v>
      </c>
    </row>
    <row r="10" spans="2:11" x14ac:dyDescent="0.25"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3</v>
      </c>
    </row>
    <row r="11" spans="2:11" x14ac:dyDescent="0.25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6</v>
      </c>
    </row>
    <row r="12" spans="2:11" x14ac:dyDescent="0.25">
      <c r="B12">
        <v>0</v>
      </c>
      <c r="C12">
        <v>0</v>
      </c>
      <c r="D12">
        <v>0</v>
      </c>
      <c r="E12">
        <v>0</v>
      </c>
      <c r="F12">
        <v>2</v>
      </c>
      <c r="G12">
        <v>1</v>
      </c>
      <c r="H12">
        <v>0</v>
      </c>
      <c r="I12">
        <v>1</v>
      </c>
    </row>
    <row r="13" spans="2:11" x14ac:dyDescent="0.25"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5</v>
      </c>
      <c r="I13">
        <v>4</v>
      </c>
    </row>
    <row r="14" spans="2:11" x14ac:dyDescent="0.25"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7</v>
      </c>
      <c r="I14">
        <v>4</v>
      </c>
    </row>
    <row r="15" spans="2:11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</v>
      </c>
    </row>
    <row r="16" spans="2:11" x14ac:dyDescent="0.25"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</row>
    <row r="17" spans="2:9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2:9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4</v>
      </c>
      <c r="I18">
        <v>0</v>
      </c>
    </row>
    <row r="19" spans="2:9" x14ac:dyDescent="0.25"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4</v>
      </c>
      <c r="I19">
        <v>0</v>
      </c>
    </row>
    <row r="20" spans="2:9" x14ac:dyDescent="0.25">
      <c r="B20">
        <v>0</v>
      </c>
      <c r="C20">
        <v>1</v>
      </c>
      <c r="D20">
        <v>0</v>
      </c>
      <c r="E20">
        <v>0</v>
      </c>
      <c r="F20">
        <v>4</v>
      </c>
      <c r="G20">
        <v>0</v>
      </c>
      <c r="H20">
        <v>1</v>
      </c>
      <c r="I20">
        <v>0</v>
      </c>
    </row>
    <row r="21" spans="2:9" x14ac:dyDescent="0.25"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2</v>
      </c>
      <c r="I21">
        <v>2</v>
      </c>
    </row>
    <row r="22" spans="2:9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3</v>
      </c>
      <c r="I22">
        <v>0</v>
      </c>
    </row>
    <row r="23" spans="2:9" x14ac:dyDescent="0.25">
      <c r="B23">
        <v>0</v>
      </c>
      <c r="C23">
        <v>1</v>
      </c>
      <c r="D23">
        <v>0</v>
      </c>
      <c r="E23">
        <v>0</v>
      </c>
      <c r="F23">
        <v>1</v>
      </c>
      <c r="G23">
        <v>2</v>
      </c>
      <c r="H23">
        <v>0</v>
      </c>
      <c r="I23">
        <v>3</v>
      </c>
    </row>
    <row r="24" spans="2:9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4</v>
      </c>
      <c r="H24">
        <v>0</v>
      </c>
      <c r="I24">
        <v>0</v>
      </c>
    </row>
    <row r="25" spans="2:9" x14ac:dyDescent="0.25">
      <c r="B25">
        <v>1</v>
      </c>
      <c r="C25">
        <v>0</v>
      </c>
      <c r="D25">
        <v>0</v>
      </c>
      <c r="E25">
        <v>0</v>
      </c>
      <c r="F25">
        <v>0</v>
      </c>
      <c r="G25">
        <v>2</v>
      </c>
      <c r="H25">
        <v>3</v>
      </c>
      <c r="I25">
        <v>1</v>
      </c>
    </row>
    <row r="26" spans="2: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</row>
    <row r="27" spans="2:9" x14ac:dyDescent="0.25">
      <c r="B27">
        <v>0</v>
      </c>
      <c r="C27">
        <v>1</v>
      </c>
      <c r="D27">
        <v>0</v>
      </c>
      <c r="E27">
        <v>1</v>
      </c>
      <c r="F27">
        <v>0</v>
      </c>
      <c r="G27">
        <v>1</v>
      </c>
      <c r="H27">
        <v>2</v>
      </c>
      <c r="I27">
        <v>0</v>
      </c>
    </row>
    <row r="28" spans="2:9" x14ac:dyDescent="0.25">
      <c r="B28">
        <v>0</v>
      </c>
      <c r="C28">
        <v>0</v>
      </c>
      <c r="D28">
        <v>0</v>
      </c>
      <c r="E28">
        <v>1</v>
      </c>
      <c r="F28">
        <v>0</v>
      </c>
      <c r="G28">
        <v>2</v>
      </c>
      <c r="H28">
        <v>1</v>
      </c>
      <c r="I28">
        <v>0</v>
      </c>
    </row>
    <row r="29" spans="2: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4</v>
      </c>
      <c r="I29">
        <v>2</v>
      </c>
    </row>
    <row r="30" spans="2: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1</v>
      </c>
      <c r="I30">
        <v>3</v>
      </c>
    </row>
    <row r="31" spans="2: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2:9" x14ac:dyDescent="0.25">
      <c r="B32">
        <v>0</v>
      </c>
      <c r="C32">
        <v>0</v>
      </c>
      <c r="D32">
        <v>0</v>
      </c>
      <c r="E32">
        <v>0</v>
      </c>
      <c r="F32">
        <v>2</v>
      </c>
      <c r="G32">
        <v>4</v>
      </c>
      <c r="H32">
        <v>0</v>
      </c>
      <c r="I32">
        <v>1</v>
      </c>
    </row>
    <row r="33" spans="2:9" x14ac:dyDescent="0.25"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4</v>
      </c>
    </row>
    <row r="34" spans="2:9" x14ac:dyDescent="0.25">
      <c r="B34">
        <v>0</v>
      </c>
      <c r="C34">
        <v>0</v>
      </c>
      <c r="D34">
        <v>0</v>
      </c>
      <c r="E34">
        <v>1</v>
      </c>
      <c r="F34">
        <v>0</v>
      </c>
      <c r="G34">
        <v>3</v>
      </c>
      <c r="H34">
        <v>5</v>
      </c>
      <c r="I34">
        <v>1</v>
      </c>
    </row>
    <row r="35" spans="2:9" x14ac:dyDescent="0.25"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4</v>
      </c>
      <c r="I35">
        <v>4</v>
      </c>
    </row>
    <row r="36" spans="2:9" x14ac:dyDescent="0.25"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1</v>
      </c>
      <c r="I36">
        <v>1</v>
      </c>
    </row>
    <row r="37" spans="2: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</row>
    <row r="38" spans="2:9" x14ac:dyDescent="0.25">
      <c r="B38">
        <v>0</v>
      </c>
      <c r="C38">
        <v>0</v>
      </c>
      <c r="D38">
        <v>0</v>
      </c>
      <c r="E38">
        <v>0</v>
      </c>
      <c r="F38">
        <v>5</v>
      </c>
      <c r="G38">
        <v>1</v>
      </c>
      <c r="H38">
        <v>5</v>
      </c>
      <c r="I38">
        <v>1</v>
      </c>
    </row>
    <row r="39" spans="2:9" x14ac:dyDescent="0.25">
      <c r="B39">
        <v>0</v>
      </c>
      <c r="C39">
        <v>0</v>
      </c>
      <c r="D39">
        <v>0</v>
      </c>
      <c r="E39">
        <v>0</v>
      </c>
      <c r="F39">
        <v>4</v>
      </c>
      <c r="G39">
        <v>3</v>
      </c>
      <c r="H39">
        <v>6</v>
      </c>
      <c r="I39">
        <v>2</v>
      </c>
    </row>
    <row r="40" spans="2:9" x14ac:dyDescent="0.25">
      <c r="B40">
        <v>1</v>
      </c>
      <c r="C40">
        <v>0</v>
      </c>
      <c r="D40">
        <v>0</v>
      </c>
      <c r="E40">
        <v>0</v>
      </c>
      <c r="F40">
        <v>4</v>
      </c>
      <c r="G40">
        <v>0</v>
      </c>
      <c r="H40">
        <v>1</v>
      </c>
      <c r="I40">
        <v>5</v>
      </c>
    </row>
    <row r="41" spans="2:9" x14ac:dyDescent="0.25">
      <c r="B41">
        <v>1</v>
      </c>
      <c r="C41">
        <v>0</v>
      </c>
      <c r="D41">
        <v>0</v>
      </c>
      <c r="E41">
        <v>2</v>
      </c>
      <c r="F41">
        <v>0</v>
      </c>
      <c r="G41">
        <v>1</v>
      </c>
      <c r="H41">
        <v>5</v>
      </c>
      <c r="I41">
        <v>4</v>
      </c>
    </row>
    <row r="42" spans="2:9" x14ac:dyDescent="0.25">
      <c r="B42">
        <v>0</v>
      </c>
      <c r="C42">
        <v>1</v>
      </c>
      <c r="D42">
        <v>0</v>
      </c>
      <c r="E42">
        <v>1</v>
      </c>
      <c r="F42">
        <v>0</v>
      </c>
      <c r="G42">
        <v>5</v>
      </c>
      <c r="H42">
        <v>6</v>
      </c>
      <c r="I42">
        <v>0</v>
      </c>
    </row>
    <row r="43" spans="2:9" x14ac:dyDescent="0.25"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5</v>
      </c>
      <c r="I43">
        <v>1</v>
      </c>
    </row>
    <row r="44" spans="2:9" x14ac:dyDescent="0.25">
      <c r="B44">
        <v>0</v>
      </c>
      <c r="C44">
        <v>0</v>
      </c>
      <c r="D44">
        <v>0</v>
      </c>
      <c r="E44">
        <v>2</v>
      </c>
      <c r="F44">
        <v>0</v>
      </c>
      <c r="G44">
        <v>0</v>
      </c>
      <c r="H44">
        <v>5</v>
      </c>
      <c r="I44">
        <v>1</v>
      </c>
    </row>
    <row r="45" spans="2:9" x14ac:dyDescent="0.25">
      <c r="B45">
        <v>0</v>
      </c>
      <c r="C45">
        <v>0</v>
      </c>
      <c r="D45">
        <v>0</v>
      </c>
      <c r="E45">
        <v>0</v>
      </c>
      <c r="F45">
        <v>1</v>
      </c>
      <c r="G45">
        <v>3</v>
      </c>
      <c r="H45">
        <v>2</v>
      </c>
      <c r="I45">
        <v>5</v>
      </c>
    </row>
    <row r="46" spans="2:9" x14ac:dyDescent="0.25">
      <c r="B46">
        <v>0</v>
      </c>
      <c r="C46">
        <v>1</v>
      </c>
      <c r="D46">
        <v>1</v>
      </c>
      <c r="E46">
        <v>0</v>
      </c>
      <c r="F46">
        <v>4</v>
      </c>
      <c r="G46">
        <v>0</v>
      </c>
      <c r="H46">
        <v>7</v>
      </c>
      <c r="I46">
        <v>7</v>
      </c>
    </row>
    <row r="47" spans="2:9" x14ac:dyDescent="0.25">
      <c r="B47">
        <v>0</v>
      </c>
      <c r="C47">
        <v>0</v>
      </c>
      <c r="D47">
        <v>0</v>
      </c>
      <c r="E47">
        <v>2</v>
      </c>
      <c r="F47">
        <v>3</v>
      </c>
      <c r="G47">
        <v>2</v>
      </c>
      <c r="H47">
        <v>7</v>
      </c>
      <c r="I47">
        <v>3</v>
      </c>
    </row>
    <row r="48" spans="2:9" x14ac:dyDescent="0.25">
      <c r="B48">
        <v>0</v>
      </c>
      <c r="C48">
        <v>0</v>
      </c>
      <c r="D48">
        <v>0</v>
      </c>
      <c r="E48">
        <v>0</v>
      </c>
      <c r="F48">
        <v>1</v>
      </c>
      <c r="G48">
        <v>4</v>
      </c>
      <c r="H48">
        <v>5</v>
      </c>
      <c r="I48">
        <v>2</v>
      </c>
    </row>
    <row r="49" spans="2:9" x14ac:dyDescent="0.25">
      <c r="B49">
        <v>0</v>
      </c>
      <c r="C49">
        <v>0</v>
      </c>
      <c r="D49">
        <v>0</v>
      </c>
      <c r="E49">
        <v>2</v>
      </c>
      <c r="F49">
        <v>0</v>
      </c>
      <c r="G49">
        <v>2</v>
      </c>
      <c r="H49">
        <v>0</v>
      </c>
      <c r="I49">
        <v>1</v>
      </c>
    </row>
    <row r="50" spans="2:9" x14ac:dyDescent="0.25"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3</v>
      </c>
      <c r="I50">
        <v>7</v>
      </c>
    </row>
    <row r="51" spans="2: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5</v>
      </c>
      <c r="I51">
        <v>0</v>
      </c>
    </row>
    <row r="52" spans="2:9" x14ac:dyDescent="0.25">
      <c r="B52">
        <v>1</v>
      </c>
      <c r="C52">
        <v>0</v>
      </c>
      <c r="D52">
        <v>2</v>
      </c>
      <c r="E52">
        <v>0</v>
      </c>
      <c r="F52">
        <v>1</v>
      </c>
      <c r="G52">
        <v>1</v>
      </c>
      <c r="H52">
        <v>0</v>
      </c>
      <c r="I52">
        <v>3</v>
      </c>
    </row>
    <row r="53" spans="2:9" x14ac:dyDescent="0.25">
      <c r="B53">
        <v>0</v>
      </c>
      <c r="C53">
        <v>0</v>
      </c>
      <c r="D53">
        <v>0</v>
      </c>
      <c r="E53">
        <v>2</v>
      </c>
      <c r="F53">
        <v>0</v>
      </c>
      <c r="G53">
        <v>0</v>
      </c>
      <c r="H53">
        <v>9</v>
      </c>
      <c r="I53">
        <v>4</v>
      </c>
    </row>
    <row r="54" spans="2:9" x14ac:dyDescent="0.25">
      <c r="B54">
        <v>0</v>
      </c>
      <c r="C54">
        <v>1</v>
      </c>
      <c r="D54">
        <v>0</v>
      </c>
      <c r="E54">
        <v>1</v>
      </c>
      <c r="F54">
        <v>0</v>
      </c>
      <c r="G54">
        <v>2</v>
      </c>
      <c r="H54">
        <v>6</v>
      </c>
      <c r="I54">
        <v>3</v>
      </c>
    </row>
    <row r="55" spans="2:9" x14ac:dyDescent="0.25">
      <c r="B55">
        <v>0</v>
      </c>
      <c r="C55">
        <v>0</v>
      </c>
      <c r="D55">
        <v>2</v>
      </c>
      <c r="E55">
        <v>0</v>
      </c>
      <c r="F55">
        <v>0</v>
      </c>
      <c r="G55">
        <v>1</v>
      </c>
      <c r="H55">
        <v>2</v>
      </c>
      <c r="I55">
        <v>5</v>
      </c>
    </row>
    <row r="56" spans="2:9" x14ac:dyDescent="0.25"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4</v>
      </c>
      <c r="I56">
        <v>8</v>
      </c>
    </row>
    <row r="57" spans="2:9" x14ac:dyDescent="0.25">
      <c r="B57">
        <v>0</v>
      </c>
      <c r="C57">
        <v>0</v>
      </c>
      <c r="D57">
        <v>0</v>
      </c>
      <c r="E57">
        <v>0</v>
      </c>
      <c r="F57">
        <v>2</v>
      </c>
      <c r="G57">
        <v>1</v>
      </c>
      <c r="H57">
        <v>6</v>
      </c>
      <c r="I57">
        <v>7</v>
      </c>
    </row>
    <row r="58" spans="2:9" x14ac:dyDescent="0.25">
      <c r="B58">
        <v>1</v>
      </c>
      <c r="C58">
        <v>0</v>
      </c>
      <c r="D58">
        <v>0</v>
      </c>
      <c r="E58">
        <v>0</v>
      </c>
      <c r="F58">
        <v>0</v>
      </c>
      <c r="G58">
        <v>1</v>
      </c>
      <c r="H58">
        <v>8</v>
      </c>
      <c r="I58">
        <v>9</v>
      </c>
    </row>
    <row r="59" spans="2:9" x14ac:dyDescent="0.25">
      <c r="B59">
        <v>0</v>
      </c>
      <c r="C59">
        <v>0</v>
      </c>
      <c r="D59">
        <v>2</v>
      </c>
      <c r="E59">
        <v>0</v>
      </c>
      <c r="F59">
        <v>4</v>
      </c>
      <c r="G59">
        <v>0</v>
      </c>
      <c r="H59">
        <v>6</v>
      </c>
      <c r="I59">
        <v>3</v>
      </c>
    </row>
    <row r="60" spans="2:9" x14ac:dyDescent="0.25">
      <c r="B60">
        <v>0</v>
      </c>
      <c r="C60">
        <v>1</v>
      </c>
      <c r="D60">
        <v>2</v>
      </c>
      <c r="E60">
        <v>2</v>
      </c>
      <c r="F60">
        <v>1</v>
      </c>
      <c r="G60">
        <v>0</v>
      </c>
      <c r="H60">
        <v>0</v>
      </c>
      <c r="I60">
        <v>2</v>
      </c>
    </row>
    <row r="61" spans="2:9" x14ac:dyDescent="0.25">
      <c r="B61">
        <v>1</v>
      </c>
      <c r="C61">
        <v>1</v>
      </c>
      <c r="D61">
        <v>0</v>
      </c>
      <c r="E61">
        <v>1</v>
      </c>
      <c r="F61">
        <v>0</v>
      </c>
      <c r="G61">
        <v>1</v>
      </c>
      <c r="H61">
        <v>6</v>
      </c>
      <c r="I61">
        <v>6</v>
      </c>
    </row>
    <row r="67" spans="1:9" x14ac:dyDescent="0.25">
      <c r="A67" t="s">
        <v>14</v>
      </c>
      <c r="B67">
        <f t="shared" ref="B67:I67" si="0">AVERAGE(B2:B65)</f>
        <v>0.11666666666666667</v>
      </c>
      <c r="C67">
        <f t="shared" si="0"/>
        <v>0.18333333333333332</v>
      </c>
      <c r="D67">
        <f t="shared" si="0"/>
        <v>0.25</v>
      </c>
      <c r="E67">
        <f t="shared" si="0"/>
        <v>0.4</v>
      </c>
      <c r="F67">
        <f t="shared" si="0"/>
        <v>0.78333333333333333</v>
      </c>
      <c r="G67">
        <f t="shared" si="0"/>
        <v>1.05</v>
      </c>
      <c r="H67">
        <f t="shared" si="0"/>
        <v>2.9</v>
      </c>
      <c r="I67">
        <f t="shared" si="0"/>
        <v>2.5833333333333335</v>
      </c>
    </row>
    <row r="68" spans="1:9" x14ac:dyDescent="0.25">
      <c r="A68" t="s">
        <v>8</v>
      </c>
      <c r="B68">
        <f t="shared" ref="B68:I68" si="1">SUM(B2:B65)</f>
        <v>7</v>
      </c>
      <c r="C68">
        <f t="shared" si="1"/>
        <v>11</v>
      </c>
      <c r="D68">
        <f t="shared" si="1"/>
        <v>15</v>
      </c>
      <c r="E68">
        <f t="shared" si="1"/>
        <v>24</v>
      </c>
      <c r="F68">
        <f t="shared" si="1"/>
        <v>47</v>
      </c>
      <c r="G68">
        <f t="shared" si="1"/>
        <v>63</v>
      </c>
      <c r="H68">
        <f t="shared" si="1"/>
        <v>174</v>
      </c>
      <c r="I68">
        <f t="shared" si="1"/>
        <v>155</v>
      </c>
    </row>
    <row r="69" spans="1:9" x14ac:dyDescent="0.25">
      <c r="A69" t="s">
        <v>11</v>
      </c>
      <c r="B69">
        <v>1</v>
      </c>
      <c r="C69">
        <v>1</v>
      </c>
      <c r="D69">
        <v>2</v>
      </c>
      <c r="E69">
        <v>2</v>
      </c>
      <c r="F69">
        <v>5</v>
      </c>
      <c r="G69">
        <v>5</v>
      </c>
      <c r="H69">
        <v>10</v>
      </c>
      <c r="I69">
        <v>10</v>
      </c>
    </row>
    <row r="70" spans="1:9" x14ac:dyDescent="0.25">
      <c r="A70" t="s">
        <v>12</v>
      </c>
      <c r="B70">
        <f t="shared" ref="B70:I70" si="2">COUNT(B2:B65)</f>
        <v>60</v>
      </c>
      <c r="C70">
        <f t="shared" si="2"/>
        <v>60</v>
      </c>
      <c r="D70">
        <f t="shared" si="2"/>
        <v>60</v>
      </c>
      <c r="E70">
        <f t="shared" si="2"/>
        <v>60</v>
      </c>
      <c r="F70">
        <f t="shared" si="2"/>
        <v>60</v>
      </c>
      <c r="G70">
        <f t="shared" si="2"/>
        <v>60</v>
      </c>
      <c r="H70">
        <f t="shared" si="2"/>
        <v>60</v>
      </c>
      <c r="I70">
        <f t="shared" si="2"/>
        <v>60</v>
      </c>
    </row>
    <row r="71" spans="1:9" x14ac:dyDescent="0.25">
      <c r="A71" t="s">
        <v>13</v>
      </c>
      <c r="B71">
        <f t="shared" ref="B71:I71" si="3">COUNTIF(B2:B65,0)</f>
        <v>53</v>
      </c>
      <c r="C71">
        <f t="shared" si="3"/>
        <v>49</v>
      </c>
      <c r="D71">
        <f t="shared" si="3"/>
        <v>49</v>
      </c>
      <c r="E71">
        <f t="shared" si="3"/>
        <v>42</v>
      </c>
      <c r="F71">
        <f t="shared" si="3"/>
        <v>39</v>
      </c>
      <c r="G71">
        <f t="shared" si="3"/>
        <v>27</v>
      </c>
      <c r="H71">
        <f t="shared" si="3"/>
        <v>17</v>
      </c>
      <c r="I71">
        <f t="shared" si="3"/>
        <v>14</v>
      </c>
    </row>
    <row r="73" spans="1:9" x14ac:dyDescent="0.25">
      <c r="A73" t="s">
        <v>9</v>
      </c>
      <c r="B73">
        <f>B68/(B70*B69)</f>
        <v>0.11666666666666667</v>
      </c>
      <c r="C73">
        <f>C68/(C70*C69)</f>
        <v>0.18333333333333332</v>
      </c>
      <c r="D73">
        <f t="shared" ref="D73:I73" si="4">D68/(D70*D69)</f>
        <v>0.125</v>
      </c>
      <c r="E73">
        <f t="shared" si="4"/>
        <v>0.2</v>
      </c>
      <c r="F73">
        <f t="shared" si="4"/>
        <v>0.15666666666666668</v>
      </c>
      <c r="G73">
        <f t="shared" si="4"/>
        <v>0.21</v>
      </c>
      <c r="H73">
        <f t="shared" si="4"/>
        <v>0.28999999999999998</v>
      </c>
      <c r="I73">
        <f t="shared" si="4"/>
        <v>0.25833333333333336</v>
      </c>
    </row>
    <row r="75" spans="1:9" x14ac:dyDescent="0.25">
      <c r="A75" t="s">
        <v>10</v>
      </c>
      <c r="B75">
        <f>(B70-B71)/B70</f>
        <v>0.11666666666666667</v>
      </c>
      <c r="C75">
        <f t="shared" ref="C75:I75" si="5">(C70-C71)/C70</f>
        <v>0.18333333333333332</v>
      </c>
      <c r="D75">
        <f t="shared" si="5"/>
        <v>0.18333333333333332</v>
      </c>
      <c r="E75">
        <f t="shared" si="5"/>
        <v>0.3</v>
      </c>
      <c r="F75">
        <f t="shared" si="5"/>
        <v>0.35</v>
      </c>
      <c r="G75">
        <f t="shared" si="5"/>
        <v>0.55000000000000004</v>
      </c>
      <c r="H75">
        <f t="shared" si="5"/>
        <v>0.71666666666666667</v>
      </c>
      <c r="I75">
        <f t="shared" si="5"/>
        <v>0.76666666666666672</v>
      </c>
    </row>
    <row r="76" spans="1:9" x14ac:dyDescent="0.25">
      <c r="A76" t="s">
        <v>15</v>
      </c>
      <c r="B76">
        <f>1-((1-B75)^B69)</f>
        <v>0.1166666666666667</v>
      </c>
      <c r="C76">
        <f>1-((1-C75)^C69)</f>
        <v>0.18333333333333335</v>
      </c>
      <c r="D76">
        <f>1-((1-B75)^D69)</f>
        <v>0.21972222222222226</v>
      </c>
      <c r="E76">
        <f>1-((1-C75)^E69)</f>
        <v>0.33305555555555555</v>
      </c>
      <c r="F76">
        <f>1-((1-B75)^F69)</f>
        <v>0.46219715406378603</v>
      </c>
      <c r="G76">
        <f>1-((1-C75)^G69)</f>
        <v>0.63673450488683125</v>
      </c>
      <c r="H76">
        <f>1-((1-B75)^H69)</f>
        <v>0.71076809890290893</v>
      </c>
      <c r="I76">
        <f>1-((1-C75)^I69)</f>
        <v>0.86803818006018441</v>
      </c>
    </row>
    <row r="77" spans="1:9" x14ac:dyDescent="0.25">
      <c r="B77">
        <f>B67/B69</f>
        <v>0.11666666666666667</v>
      </c>
      <c r="C77">
        <f t="shared" ref="C77:H77" si="6">C67/C69</f>
        <v>0.18333333333333332</v>
      </c>
      <c r="D77">
        <f t="shared" si="6"/>
        <v>0.125</v>
      </c>
      <c r="E77">
        <f t="shared" si="6"/>
        <v>0.2</v>
      </c>
      <c r="F77">
        <f t="shared" si="6"/>
        <v>0.15666666666666668</v>
      </c>
      <c r="G77">
        <f t="shared" si="6"/>
        <v>0.21000000000000002</v>
      </c>
      <c r="H77">
        <f t="shared" si="6"/>
        <v>0.28999999999999998</v>
      </c>
      <c r="I77">
        <f>I67/I69</f>
        <v>0.25833333333333336</v>
      </c>
    </row>
    <row r="79" spans="1:9" x14ac:dyDescent="0.25">
      <c r="A79" t="s">
        <v>19</v>
      </c>
      <c r="B79">
        <f>1-(B71/B70)^(1/B69)</f>
        <v>0.1166666666666667</v>
      </c>
      <c r="C79">
        <f t="shared" ref="C79:I79" si="7">1-(C71/C70)^(1/C69)</f>
        <v>0.18333333333333335</v>
      </c>
      <c r="D79">
        <f t="shared" si="7"/>
        <v>9.6303885884936102E-2</v>
      </c>
      <c r="E79">
        <f t="shared" si="7"/>
        <v>0.16333997346592444</v>
      </c>
      <c r="F79">
        <f t="shared" si="7"/>
        <v>8.2549437389501934E-2</v>
      </c>
      <c r="G79">
        <f t="shared" si="7"/>
        <v>0.14760184159617418</v>
      </c>
      <c r="H79">
        <f t="shared" si="7"/>
        <v>0.11848487744898395</v>
      </c>
      <c r="I79">
        <f t="shared" si="7"/>
        <v>0.13543494341019302</v>
      </c>
    </row>
    <row r="82" spans="1:13" x14ac:dyDescent="0.25">
      <c r="A82" s="1" t="s">
        <v>16</v>
      </c>
      <c r="B82" s="1">
        <v>0</v>
      </c>
      <c r="C82" s="1">
        <v>1</v>
      </c>
      <c r="D82" s="1">
        <v>2</v>
      </c>
      <c r="E82" s="1">
        <v>3</v>
      </c>
      <c r="F82" s="1">
        <v>4</v>
      </c>
      <c r="G82" s="1">
        <v>5</v>
      </c>
      <c r="H82" s="1">
        <v>6</v>
      </c>
      <c r="I82" s="1">
        <v>7</v>
      </c>
      <c r="J82" s="1">
        <v>8</v>
      </c>
      <c r="K82" s="1">
        <v>9</v>
      </c>
      <c r="L82" s="1">
        <v>10</v>
      </c>
    </row>
    <row r="83" spans="1:13" x14ac:dyDescent="0.25">
      <c r="A83" s="1" t="s">
        <v>17</v>
      </c>
      <c r="B83" s="1">
        <f>COUNTIF(I2:I65,0)/COUNT(I2:I65)</f>
        <v>0.23333333333333334</v>
      </c>
      <c r="C83" s="1">
        <f>COUNTIF(I2:I65,1)/COUNT(I2:I65)</f>
        <v>0.2</v>
      </c>
      <c r="D83" s="1">
        <f>COUNTIF(I2:I65,2)/COUNT(I2:I65)</f>
        <v>0.1</v>
      </c>
      <c r="E83" s="1">
        <f>COUNTIF(I2:I65,3)/COUNT(I2:I65)</f>
        <v>0.13333333333333333</v>
      </c>
      <c r="F83" s="1">
        <f>COUNTIF(I2:I65,4)/COUNT(I2:I65)</f>
        <v>0.13333333333333333</v>
      </c>
      <c r="G83" s="1">
        <f>COUNTIF(I2:I65,5)/COUNT(I2:I65)</f>
        <v>8.3333333333333329E-2</v>
      </c>
      <c r="H83" s="1">
        <f>COUNTIF(I2:I65,6)/COUNT(I2:I65)</f>
        <v>3.3333333333333333E-2</v>
      </c>
      <c r="I83" s="1">
        <f>COUNTIF(I2:I65,7)/COUNT(I2:I65)</f>
        <v>0.05</v>
      </c>
      <c r="J83" s="1">
        <f>COUNTIF(I2:I65,8)/COUNT(I2:I65)</f>
        <v>1.6666666666666666E-2</v>
      </c>
      <c r="K83" s="1">
        <f>COUNTIF(I2:I65,9)/COUNT(I2:I65)</f>
        <v>1.6666666666666666E-2</v>
      </c>
      <c r="L83" s="1">
        <f>COUNTIF(I2:I65,10)/COUNT(I2:I65)</f>
        <v>0</v>
      </c>
      <c r="M83">
        <f>SUM(B83:L83)</f>
        <v>1</v>
      </c>
    </row>
    <row r="84" spans="1:13" x14ac:dyDescent="0.25">
      <c r="A84" s="1" t="s">
        <v>18</v>
      </c>
      <c r="B84" s="1">
        <f>COUNTIF(H2:H65,0)/COUNT(H2:H65)</f>
        <v>0.28333333333333333</v>
      </c>
      <c r="C84" s="1">
        <f>COUNTIF(H2:H65,1)/COUNT(H2:H65)</f>
        <v>0.13333333333333333</v>
      </c>
      <c r="D84" s="1">
        <f>COUNTIF(H2:H65,2)/COUNT(H2:H65)</f>
        <v>8.3333333333333329E-2</v>
      </c>
      <c r="E84" s="1">
        <f>COUNTIF(H2:H65,3)/COUNT(H2:H65)</f>
        <v>8.3333333333333329E-2</v>
      </c>
      <c r="F84" s="1">
        <f>COUNTIF(H2:H65,4)/COUNT(H2:H65)</f>
        <v>8.3333333333333329E-2</v>
      </c>
      <c r="G84" s="1">
        <f>COUNTIF(H2:H65,5)/COUNT(H2:H65)</f>
        <v>0.13333333333333333</v>
      </c>
      <c r="H84" s="1">
        <f>COUNTIF(H2:H65,6)/COUNT(H2:H65)</f>
        <v>0.1</v>
      </c>
      <c r="I84" s="1">
        <f>COUNTIF(H2:H65,7)/COUNT(H2:H65)</f>
        <v>6.6666666666666666E-2</v>
      </c>
      <c r="J84" s="1">
        <f>COUNTIF(H2:H65,8)/COUNT(H2:H65)</f>
        <v>1.6666666666666666E-2</v>
      </c>
      <c r="K84" s="1">
        <f>COUNTIF(H2:H65,9)/COUNT(H2:H65)</f>
        <v>1.6666666666666666E-2</v>
      </c>
      <c r="L84" s="1">
        <f>COUNTIF(H2:H65,10)/COUNT(H2:H65)</f>
        <v>0</v>
      </c>
      <c r="M84">
        <f>SUM(B84:L84)</f>
        <v>1</v>
      </c>
    </row>
    <row r="87" spans="1:13" x14ac:dyDescent="0.25">
      <c r="A87" s="1" t="s">
        <v>16</v>
      </c>
      <c r="B87" s="1">
        <v>0</v>
      </c>
      <c r="C87" s="1">
        <v>1</v>
      </c>
      <c r="D87" s="1">
        <v>2</v>
      </c>
      <c r="E87" s="1">
        <v>3</v>
      </c>
      <c r="F87" s="1">
        <v>4</v>
      </c>
      <c r="G87" s="1">
        <v>5</v>
      </c>
    </row>
    <row r="88" spans="1:13" x14ac:dyDescent="0.25">
      <c r="A88" s="1" t="s">
        <v>17</v>
      </c>
      <c r="B88" s="1">
        <f>COUNTIF(G2:G65,0)/COUNT(G2:G65)</f>
        <v>0.45</v>
      </c>
      <c r="C88" s="1">
        <f>COUNTIF(G2:G65,1)/COUNT(G2:G65)</f>
        <v>0.25</v>
      </c>
      <c r="D88" s="1">
        <f>COUNTIF(G2:G65,2)/COUNT(G2:G65)</f>
        <v>0.18333333333333332</v>
      </c>
      <c r="E88" s="1">
        <f>COUNTIF(G2:G65,3)/COUNT(G2:G65)</f>
        <v>0.05</v>
      </c>
      <c r="F88" s="1">
        <f>COUNTIF(G2:G65,4)/COUNT(G2:G65)</f>
        <v>0.05</v>
      </c>
      <c r="G88" s="1">
        <f>COUNTIF(G2:G65,5)/COUNT(G2:G65)</f>
        <v>1.6666666666666666E-2</v>
      </c>
      <c r="H88">
        <f>SUM(B88:G88)</f>
        <v>1</v>
      </c>
    </row>
    <row r="89" spans="1:13" x14ac:dyDescent="0.25">
      <c r="A89" s="1" t="s">
        <v>18</v>
      </c>
      <c r="B89" s="1">
        <f>COUNTIF(F2:F65,0)/COUNT(F2:F65)</f>
        <v>0.65</v>
      </c>
      <c r="C89" s="1">
        <f>COUNTIF(F2:F65,1)/COUNT(F2:F65)</f>
        <v>0.15</v>
      </c>
      <c r="D89" s="1">
        <f>COUNTIF(F2:F65,2)/COUNT(F2:F65)</f>
        <v>8.3333333333333329E-2</v>
      </c>
      <c r="E89" s="1">
        <f>COUNTIF(F2:F65,3)/COUNT(F2:F65)</f>
        <v>1.6666666666666666E-2</v>
      </c>
      <c r="F89" s="1">
        <f>COUNTIF(F2:F65,4)/COUNT(F2:F65)</f>
        <v>8.3333333333333329E-2</v>
      </c>
      <c r="G89" s="1">
        <f>COUNTIF(F2:F65,5)/COUNT(F2:F65)</f>
        <v>1.6666666666666666E-2</v>
      </c>
      <c r="H89">
        <f>SUM(B89:G89)</f>
        <v>1.0000000000000002</v>
      </c>
    </row>
    <row r="92" spans="1:13" x14ac:dyDescent="0.25">
      <c r="A92" s="1" t="s">
        <v>16</v>
      </c>
      <c r="B92" s="1">
        <v>0</v>
      </c>
      <c r="C92" s="1">
        <v>1</v>
      </c>
      <c r="D92" s="1">
        <v>2</v>
      </c>
    </row>
    <row r="93" spans="1:13" x14ac:dyDescent="0.25">
      <c r="A93" s="1" t="s">
        <v>17</v>
      </c>
      <c r="B93" s="1">
        <f>COUNTIF(E2:E65,0)/COUNT(E2:E65)</f>
        <v>0.7</v>
      </c>
      <c r="C93" s="1">
        <f>COUNTIF(E2:E65,1)/COUNT(E2:E65)</f>
        <v>0.2</v>
      </c>
      <c r="D93" s="1">
        <f>COUNTIF(E2:E65,2)/COUNT(E2:E65)</f>
        <v>0.1</v>
      </c>
      <c r="E93">
        <f>SUM(B93:D93)</f>
        <v>0.99999999999999989</v>
      </c>
    </row>
    <row r="94" spans="1:13" x14ac:dyDescent="0.25">
      <c r="A94" s="1" t="s">
        <v>18</v>
      </c>
      <c r="B94" s="1">
        <f>COUNTIF(D2:D65,0)/COUNT(D2:D65)</f>
        <v>0.81666666666666665</v>
      </c>
      <c r="C94" s="1">
        <f>COUNTIF(D2:D65,1)/COUNT(D2:D65)</f>
        <v>0.11666666666666667</v>
      </c>
      <c r="D94" s="1">
        <f>COUNTIF(D2:D65,2)/COUNT(D2:D65)</f>
        <v>6.6666666666666666E-2</v>
      </c>
      <c r="E94">
        <f>SUM(B94:D94)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</dc:creator>
  <cp:lastModifiedBy>Morgane</cp:lastModifiedBy>
  <dcterms:created xsi:type="dcterms:W3CDTF">2017-11-23T05:21:01Z</dcterms:created>
  <dcterms:modified xsi:type="dcterms:W3CDTF">2019-07-24T16:41:22Z</dcterms:modified>
</cp:coreProperties>
</file>