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data" sheetId="1" r:id="rId1"/>
    <sheet name="chart" sheetId="2" r:id="rId2"/>
  </sheets>
  <calcPr calcId="145621"/>
</workbook>
</file>

<file path=xl/calcChain.xml><?xml version="1.0" encoding="utf-8"?>
<calcChain xmlns="http://schemas.openxmlformats.org/spreadsheetml/2006/main">
  <c r="R2" i="1" l="1"/>
  <c r="Q2" i="1"/>
  <c r="P2" i="1"/>
  <c r="O2" i="1"/>
  <c r="E13" i="1"/>
  <c r="E17" i="1" s="1"/>
  <c r="E21" i="1" s="1"/>
  <c r="E25" i="1" s="1"/>
  <c r="E29" i="1" s="1"/>
  <c r="E33" i="1" s="1"/>
  <c r="E37" i="1" s="1"/>
  <c r="E41" i="1" s="1"/>
  <c r="E45" i="1" s="1"/>
  <c r="E49" i="1" s="1"/>
  <c r="E53" i="1" s="1"/>
  <c r="E57" i="1" s="1"/>
  <c r="E61" i="1" s="1"/>
  <c r="E65" i="1" s="1"/>
  <c r="E69" i="1" s="1"/>
  <c r="E73" i="1" s="1"/>
  <c r="E77" i="1" s="1"/>
  <c r="E81" i="1" s="1"/>
  <c r="E9" i="1"/>
  <c r="E14" i="1"/>
  <c r="E18" i="1" s="1"/>
  <c r="E22" i="1" s="1"/>
  <c r="E26" i="1" s="1"/>
  <c r="E30" i="1" s="1"/>
  <c r="E34" i="1" s="1"/>
  <c r="E38" i="1" s="1"/>
  <c r="E42" i="1" s="1"/>
  <c r="E46" i="1" s="1"/>
  <c r="E50" i="1" s="1"/>
  <c r="E54" i="1" s="1"/>
  <c r="E58" i="1" s="1"/>
  <c r="E62" i="1" s="1"/>
  <c r="E66" i="1" s="1"/>
  <c r="E70" i="1" s="1"/>
  <c r="E74" i="1" s="1"/>
  <c r="E78" i="1" s="1"/>
  <c r="E82" i="1" s="1"/>
  <c r="E10" i="1"/>
  <c r="B8" i="1"/>
  <c r="B12" i="1" s="1"/>
  <c r="B16" i="1" s="1"/>
  <c r="B20" i="1" s="1"/>
  <c r="B24" i="1" s="1"/>
  <c r="B28" i="1" s="1"/>
  <c r="B32" i="1" s="1"/>
  <c r="B36" i="1" s="1"/>
  <c r="B40" i="1" s="1"/>
  <c r="B44" i="1" s="1"/>
  <c r="B48" i="1" s="1"/>
  <c r="B52" i="1" s="1"/>
  <c r="B56" i="1" s="1"/>
  <c r="B60" i="1" s="1"/>
  <c r="B64" i="1" s="1"/>
  <c r="B68" i="1" s="1"/>
  <c r="B72" i="1" s="1"/>
  <c r="B76" i="1" s="1"/>
  <c r="B80" i="1" s="1"/>
  <c r="F6" i="1"/>
  <c r="H6" i="1" s="1"/>
  <c r="G6" i="1"/>
  <c r="F5" i="1"/>
  <c r="I5" i="1" s="1"/>
  <c r="L5" i="1" s="1"/>
  <c r="M5" i="1" s="1"/>
  <c r="G5" i="1"/>
  <c r="C9" i="1"/>
  <c r="C13" i="1" s="1"/>
  <c r="C17" i="1" s="1"/>
  <c r="C21" i="1" s="1"/>
  <c r="C25" i="1" s="1"/>
  <c r="C10" i="1"/>
  <c r="D10" i="1"/>
  <c r="D14" i="1" s="1"/>
  <c r="D18" i="1" s="1"/>
  <c r="D22" i="1" s="1"/>
  <c r="D26" i="1" s="1"/>
  <c r="D30" i="1" s="1"/>
  <c r="D34" i="1" s="1"/>
  <c r="D38" i="1" s="1"/>
  <c r="D42" i="1" s="1"/>
  <c r="D46" i="1" s="1"/>
  <c r="D50" i="1" s="1"/>
  <c r="D54" i="1" s="1"/>
  <c r="D58" i="1" s="1"/>
  <c r="D62" i="1" s="1"/>
  <c r="D66" i="1" s="1"/>
  <c r="D70" i="1" s="1"/>
  <c r="D74" i="1" s="1"/>
  <c r="D78" i="1" s="1"/>
  <c r="D82" i="1" s="1"/>
  <c r="D9" i="1"/>
  <c r="D13" i="1" s="1"/>
  <c r="D17" i="1" s="1"/>
  <c r="D21" i="1" s="1"/>
  <c r="D25" i="1" s="1"/>
  <c r="D29" i="1" s="1"/>
  <c r="D33" i="1" s="1"/>
  <c r="D37" i="1" s="1"/>
  <c r="D41" i="1" s="1"/>
  <c r="D45" i="1" s="1"/>
  <c r="D49" i="1" s="1"/>
  <c r="D53" i="1" s="1"/>
  <c r="D57" i="1" s="1"/>
  <c r="D61" i="1" s="1"/>
  <c r="D65" i="1" s="1"/>
  <c r="D69" i="1" s="1"/>
  <c r="D73" i="1" s="1"/>
  <c r="D77" i="1" s="1"/>
  <c r="D81" i="1" s="1"/>
  <c r="C29" i="1" l="1"/>
  <c r="I6" i="1"/>
  <c r="L6" i="1" s="1"/>
  <c r="M6" i="1" s="1"/>
  <c r="F10" i="1"/>
  <c r="I10" i="1" s="1"/>
  <c r="C14" i="1"/>
  <c r="C18" i="1" s="1"/>
  <c r="C22" i="1" s="1"/>
  <c r="C26" i="1" s="1"/>
  <c r="F9" i="1"/>
  <c r="I9" i="1" s="1"/>
  <c r="C30" i="1" l="1"/>
  <c r="C33" i="1"/>
  <c r="G10" i="1"/>
  <c r="H10" i="1" s="1"/>
  <c r="K10" i="1" s="1"/>
  <c r="G9" i="1"/>
  <c r="F13" i="1" s="1"/>
  <c r="I13" i="1" s="1"/>
  <c r="H5" i="1"/>
  <c r="L10" i="1" l="1"/>
  <c r="R3" i="1" s="1"/>
  <c r="C37" i="1"/>
  <c r="C34" i="1"/>
  <c r="F14" i="1"/>
  <c r="G13" i="1"/>
  <c r="F17" i="1" s="1"/>
  <c r="I17" i="1" s="1"/>
  <c r="H9" i="1"/>
  <c r="M10" i="1" l="1"/>
  <c r="P3" i="1" s="1"/>
  <c r="C38" i="1"/>
  <c r="C41" i="1"/>
  <c r="C45" i="1" s="1"/>
  <c r="H13" i="1"/>
  <c r="K13" i="1" s="1"/>
  <c r="L13" i="1" s="1"/>
  <c r="Q4" i="1" s="1"/>
  <c r="G14" i="1"/>
  <c r="I14" i="1"/>
  <c r="G17" i="1"/>
  <c r="K9" i="1"/>
  <c r="L9" i="1" l="1"/>
  <c r="Q3" i="1" s="1"/>
  <c r="C49" i="1"/>
  <c r="C42" i="1"/>
  <c r="C46" i="1" s="1"/>
  <c r="H17" i="1"/>
  <c r="K17" i="1" s="1"/>
  <c r="L17" i="1" s="1"/>
  <c r="Q5" i="1" s="1"/>
  <c r="F21" i="1"/>
  <c r="F18" i="1"/>
  <c r="H14" i="1"/>
  <c r="K14" i="1" s="1"/>
  <c r="L14" i="1" l="1"/>
  <c r="R4" i="1" s="1"/>
  <c r="M9" i="1"/>
  <c r="C50" i="1"/>
  <c r="C53" i="1"/>
  <c r="G21" i="1"/>
  <c r="I21" i="1"/>
  <c r="I18" i="1"/>
  <c r="G18" i="1"/>
  <c r="F22" i="1" s="1"/>
  <c r="O3" i="1" l="1"/>
  <c r="M13" i="1"/>
  <c r="M14" i="1"/>
  <c r="P4" i="1" s="1"/>
  <c r="C57" i="1"/>
  <c r="C54" i="1"/>
  <c r="H21" i="1"/>
  <c r="K21" i="1" s="1"/>
  <c r="F25" i="1"/>
  <c r="G22" i="1"/>
  <c r="F26" i="1" s="1"/>
  <c r="I22" i="1"/>
  <c r="H18" i="1"/>
  <c r="L21" i="1" l="1"/>
  <c r="Q6" i="1" s="1"/>
  <c r="O4" i="1"/>
  <c r="M17" i="1"/>
  <c r="O5" i="1" s="1"/>
  <c r="C58" i="1"/>
  <c r="C61" i="1"/>
  <c r="I26" i="1"/>
  <c r="G26" i="1"/>
  <c r="G25" i="1"/>
  <c r="I25" i="1"/>
  <c r="K18" i="1"/>
  <c r="H22" i="1"/>
  <c r="K22" i="1" s="1"/>
  <c r="L22" i="1" l="1"/>
  <c r="R6" i="1" s="1"/>
  <c r="L18" i="1"/>
  <c r="R5" i="1" s="1"/>
  <c r="M21" i="1"/>
  <c r="O6" i="1" s="1"/>
  <c r="C62" i="1"/>
  <c r="C65" i="1"/>
  <c r="H25" i="1"/>
  <c r="F29" i="1"/>
  <c r="H26" i="1"/>
  <c r="K26" i="1" s="1"/>
  <c r="F30" i="1"/>
  <c r="M18" i="1" l="1"/>
  <c r="P5" i="1" s="1"/>
  <c r="L26" i="1"/>
  <c r="R7" i="1" s="1"/>
  <c r="C69" i="1"/>
  <c r="C66" i="1"/>
  <c r="G29" i="1"/>
  <c r="F33" i="1" s="1"/>
  <c r="I29" i="1"/>
  <c r="G30" i="1"/>
  <c r="I30" i="1"/>
  <c r="K25" i="1"/>
  <c r="H29" i="1" l="1"/>
  <c r="K29" i="1" s="1"/>
  <c r="L29" i="1" s="1"/>
  <c r="Q8" i="1" s="1"/>
  <c r="M22" i="1"/>
  <c r="P6" i="1" s="1"/>
  <c r="L25" i="1"/>
  <c r="Q7" i="1" s="1"/>
  <c r="C70" i="1"/>
  <c r="C73" i="1"/>
  <c r="H30" i="1"/>
  <c r="K30" i="1" s="1"/>
  <c r="F34" i="1"/>
  <c r="G33" i="1"/>
  <c r="I33" i="1"/>
  <c r="M25" i="1" l="1"/>
  <c r="O7" i="1" s="1"/>
  <c r="M26" i="1"/>
  <c r="P7" i="1" s="1"/>
  <c r="M29" i="1"/>
  <c r="O8" i="1" s="1"/>
  <c r="L30" i="1"/>
  <c r="R8" i="1" s="1"/>
  <c r="C77" i="1"/>
  <c r="C74" i="1"/>
  <c r="H33" i="1"/>
  <c r="K33" i="1" s="1"/>
  <c r="F37" i="1"/>
  <c r="I34" i="1"/>
  <c r="G34" i="1"/>
  <c r="L33" i="1" l="1"/>
  <c r="Q9" i="1" s="1"/>
  <c r="M30" i="1"/>
  <c r="P8" i="1" s="1"/>
  <c r="C78" i="1"/>
  <c r="C81" i="1"/>
  <c r="H34" i="1"/>
  <c r="K34" i="1" s="1"/>
  <c r="F38" i="1"/>
  <c r="G37" i="1"/>
  <c r="I37" i="1"/>
  <c r="L34" i="1" l="1"/>
  <c r="R9" i="1" s="1"/>
  <c r="M33" i="1"/>
  <c r="O9" i="1" s="1"/>
  <c r="C82" i="1"/>
  <c r="H37" i="1"/>
  <c r="K37" i="1" s="1"/>
  <c r="F41" i="1"/>
  <c r="G38" i="1"/>
  <c r="I38" i="1"/>
  <c r="L37" i="1" l="1"/>
  <c r="Q10" i="1" s="1"/>
  <c r="M34" i="1"/>
  <c r="P9" i="1" s="1"/>
  <c r="H38" i="1"/>
  <c r="K38" i="1" s="1"/>
  <c r="F42" i="1"/>
  <c r="G41" i="1"/>
  <c r="I41" i="1"/>
  <c r="L38" i="1" l="1"/>
  <c r="R10" i="1" s="1"/>
  <c r="M37" i="1"/>
  <c r="O10" i="1" s="1"/>
  <c r="H41" i="1"/>
  <c r="K41" i="1" s="1"/>
  <c r="F45" i="1"/>
  <c r="G42" i="1"/>
  <c r="I42" i="1"/>
  <c r="M38" i="1" l="1"/>
  <c r="P10" i="1" s="1"/>
  <c r="L41" i="1"/>
  <c r="Q11" i="1" s="1"/>
  <c r="H42" i="1"/>
  <c r="F46" i="1"/>
  <c r="G45" i="1"/>
  <c r="I45" i="1"/>
  <c r="M41" i="1" l="1"/>
  <c r="O11" i="1" s="1"/>
  <c r="H45" i="1"/>
  <c r="F49" i="1"/>
  <c r="G46" i="1"/>
  <c r="F50" i="1" s="1"/>
  <c r="I46" i="1"/>
  <c r="K42" i="1"/>
  <c r="L42" i="1" l="1"/>
  <c r="R11" i="1" s="1"/>
  <c r="G50" i="1"/>
  <c r="F54" i="1" s="1"/>
  <c r="I50" i="1"/>
  <c r="H46" i="1"/>
  <c r="G49" i="1"/>
  <c r="F53" i="1" s="1"/>
  <c r="I49" i="1"/>
  <c r="K45" i="1"/>
  <c r="M42" i="1" l="1"/>
  <c r="P11" i="1" s="1"/>
  <c r="L45" i="1"/>
  <c r="Q12" i="1" s="1"/>
  <c r="H49" i="1"/>
  <c r="K49" i="1" s="1"/>
  <c r="K46" i="1"/>
  <c r="H50" i="1"/>
  <c r="I53" i="1"/>
  <c r="G53" i="1"/>
  <c r="G54" i="1"/>
  <c r="F58" i="1" s="1"/>
  <c r="I54" i="1"/>
  <c r="L46" i="1" l="1"/>
  <c r="R12" i="1" s="1"/>
  <c r="L49" i="1"/>
  <c r="Q13" i="1" s="1"/>
  <c r="M45" i="1"/>
  <c r="O12" i="1" s="1"/>
  <c r="H53" i="1"/>
  <c r="K53" i="1" s="1"/>
  <c r="F57" i="1"/>
  <c r="K50" i="1"/>
  <c r="H54" i="1"/>
  <c r="K54" i="1" s="1"/>
  <c r="L54" i="1" s="1"/>
  <c r="R14" i="1" s="1"/>
  <c r="G58" i="1"/>
  <c r="I58" i="1"/>
  <c r="M49" i="1" l="1"/>
  <c r="O13" i="1" s="1"/>
  <c r="L50" i="1"/>
  <c r="R13" i="1" s="1"/>
  <c r="L53" i="1"/>
  <c r="Q14" i="1" s="1"/>
  <c r="M46" i="1"/>
  <c r="P12" i="1" s="1"/>
  <c r="G57" i="1"/>
  <c r="I57" i="1"/>
  <c r="H58" i="1"/>
  <c r="K58" i="1" s="1"/>
  <c r="L58" i="1" s="1"/>
  <c r="R15" i="1" s="1"/>
  <c r="F62" i="1"/>
  <c r="M53" i="1" l="1"/>
  <c r="O14" i="1" s="1"/>
  <c r="M50" i="1"/>
  <c r="G62" i="1"/>
  <c r="I62" i="1"/>
  <c r="H57" i="1"/>
  <c r="F61" i="1"/>
  <c r="P13" i="1" l="1"/>
  <c r="M54" i="1"/>
  <c r="I61" i="1"/>
  <c r="G61" i="1"/>
  <c r="F65" i="1" s="1"/>
  <c r="K57" i="1"/>
  <c r="H62" i="1"/>
  <c r="K62" i="1" s="1"/>
  <c r="F66" i="1"/>
  <c r="L62" i="1" l="1"/>
  <c r="R16" i="1" s="1"/>
  <c r="P14" i="1"/>
  <c r="M58" i="1"/>
  <c r="P15" i="1" s="1"/>
  <c r="L57" i="1"/>
  <c r="Q15" i="1" s="1"/>
  <c r="H61" i="1"/>
  <c r="K61" i="1" s="1"/>
  <c r="G66" i="1"/>
  <c r="I66" i="1"/>
  <c r="I65" i="1"/>
  <c r="G65" i="1"/>
  <c r="F69" i="1" s="1"/>
  <c r="L61" i="1" l="1"/>
  <c r="Q16" i="1" s="1"/>
  <c r="M57" i="1"/>
  <c r="O15" i="1" s="1"/>
  <c r="M62" i="1"/>
  <c r="P16" i="1" s="1"/>
  <c r="G69" i="1"/>
  <c r="F73" i="1" s="1"/>
  <c r="I69" i="1"/>
  <c r="H66" i="1"/>
  <c r="K66" i="1" s="1"/>
  <c r="F70" i="1"/>
  <c r="H65" i="1"/>
  <c r="L66" i="1" l="1"/>
  <c r="R17" i="1" s="1"/>
  <c r="M61" i="1"/>
  <c r="O16" i="1" s="1"/>
  <c r="G70" i="1"/>
  <c r="I70" i="1"/>
  <c r="K65" i="1"/>
  <c r="H69" i="1"/>
  <c r="G73" i="1"/>
  <c r="F77" i="1" s="1"/>
  <c r="I73" i="1"/>
  <c r="L65" i="1" l="1"/>
  <c r="Q17" i="1" s="1"/>
  <c r="M66" i="1"/>
  <c r="P17" i="1" s="1"/>
  <c r="K69" i="1"/>
  <c r="H73" i="1"/>
  <c r="K73" i="1" s="1"/>
  <c r="L73" i="1" s="1"/>
  <c r="Q19" i="1" s="1"/>
  <c r="G77" i="1"/>
  <c r="I77" i="1"/>
  <c r="H70" i="1"/>
  <c r="K70" i="1" s="1"/>
  <c r="F74" i="1"/>
  <c r="L70" i="1" l="1"/>
  <c r="R18" i="1" s="1"/>
  <c r="L69" i="1"/>
  <c r="Q18" i="1" s="1"/>
  <c r="M65" i="1"/>
  <c r="O17" i="1" s="1"/>
  <c r="H77" i="1"/>
  <c r="K77" i="1" s="1"/>
  <c r="L77" i="1" s="1"/>
  <c r="Q20" i="1" s="1"/>
  <c r="F81" i="1"/>
  <c r="G74" i="1"/>
  <c r="I74" i="1"/>
  <c r="M69" i="1" l="1"/>
  <c r="M70" i="1"/>
  <c r="P18" i="1" s="1"/>
  <c r="H74" i="1"/>
  <c r="F78" i="1"/>
  <c r="I81" i="1"/>
  <c r="G81" i="1"/>
  <c r="H81" i="1" s="1"/>
  <c r="K81" i="1" s="1"/>
  <c r="L81" i="1" l="1"/>
  <c r="Q21" i="1" s="1"/>
  <c r="O18" i="1"/>
  <c r="M73" i="1"/>
  <c r="G78" i="1"/>
  <c r="F82" i="1" s="1"/>
  <c r="I78" i="1"/>
  <c r="K74" i="1"/>
  <c r="L74" i="1" l="1"/>
  <c r="R19" i="1" s="1"/>
  <c r="O19" i="1"/>
  <c r="M77" i="1"/>
  <c r="H78" i="1"/>
  <c r="K78" i="1" s="1"/>
  <c r="G82" i="1"/>
  <c r="I82" i="1"/>
  <c r="O20" i="1" l="1"/>
  <c r="M81" i="1"/>
  <c r="O21" i="1" s="1"/>
  <c r="L78" i="1"/>
  <c r="R20" i="1" s="1"/>
  <c r="M74" i="1"/>
  <c r="P19" i="1" s="1"/>
  <c r="H82" i="1"/>
  <c r="K82" i="1" s="1"/>
  <c r="L82" i="1" l="1"/>
  <c r="R21" i="1" s="1"/>
  <c r="M78" i="1"/>
  <c r="P20" i="1" s="1"/>
  <c r="M82" i="1" l="1"/>
  <c r="P21" i="1" s="1"/>
</calcChain>
</file>

<file path=xl/sharedStrings.xml><?xml version="1.0" encoding="utf-8"?>
<sst xmlns="http://schemas.openxmlformats.org/spreadsheetml/2006/main" count="79" uniqueCount="21">
  <si>
    <t>[total_cost]</t>
  </si>
  <si>
    <t>[reusability]</t>
  </si>
  <si>
    <t>[hard]</t>
  </si>
  <si>
    <t>[easy]</t>
  </si>
  <si>
    <t>[maintenance_cost]</t>
  </si>
  <si>
    <t>[cost]</t>
  </si>
  <si>
    <t>[cycle]</t>
  </si>
  <si>
    <t>[reusable_objects]</t>
  </si>
  <si>
    <t>[maintence_cost]</t>
  </si>
  <si>
    <t>[total_objects]</t>
  </si>
  <si>
    <t>{units_of_work}</t>
  </si>
  <si>
    <t>{%}</t>
  </si>
  <si>
    <t>{*}</t>
  </si>
  <si>
    <t>[required_objects]</t>
  </si>
  <si>
    <t>[built_objects]</t>
  </si>
  <si>
    <t>[build_cost]</t>
  </si>
  <si>
    <t>[running_cost]</t>
  </si>
  <si>
    <t>[running_cost_the_easy_way]</t>
  </si>
  <si>
    <t>[running_cost_the_hard_way]</t>
  </si>
  <si>
    <t>[incremental_cost_the_easy_way]</t>
  </si>
  <si>
    <t>[incremental_cost_the_hard_way]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</si>
</sst>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9" fontId="0" fillId="2" borderId="3" xfId="0" applyNumberFormat="1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4" borderId="0" xfId="0" applyFill="1" applyBorder="1"/>
    <xf numFmtId="0" fontId="0" fillId="4" borderId="8" xfId="0" applyFill="1" applyBorder="1"/>
    <xf numFmtId="0" fontId="0" fillId="6" borderId="2" xfId="0" applyFill="1" applyBorder="1"/>
    <xf numFmtId="0" fontId="0" fillId="6" borderId="4" xfId="0" applyFill="1" applyBorder="1"/>
    <xf numFmtId="0" fontId="0" fillId="4" borderId="9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3" fontId="0" fillId="4" borderId="1" xfId="0" applyNumberFormat="1" applyFill="1" applyBorder="1"/>
    <xf numFmtId="3" fontId="1" fillId="3" borderId="3" xfId="0" applyNumberFormat="1" applyFont="1" applyFill="1" applyBorder="1" applyAlignment="1">
      <alignment horizontal="center"/>
    </xf>
    <xf numFmtId="9" fontId="0" fillId="3" borderId="3" xfId="0" applyNumberForma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2" fillId="5" borderId="2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3" fontId="0" fillId="0" borderId="0" xfId="0" applyNumberFormat="1" applyFont="1" applyAlignment="1"/>
    <xf numFmtId="9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913356984223124E-2"/>
          <c:y val="2.5545053044184342E-2"/>
          <c:w val="0.93608664301577682"/>
          <c:h val="0.91681525463708602"/>
        </c:manualLayout>
      </c:layout>
      <c:lineChart>
        <c:grouping val="standar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[running_cost_the_easy_way]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data!$O$2:$O$21</c:f>
              <c:numCache>
                <c:formatCode>#,##0</c:formatCode>
                <c:ptCount val="20"/>
                <c:pt idx="0">
                  <c:v>3000</c:v>
                </c:pt>
                <c:pt idx="1">
                  <c:v>5891.45</c:v>
                </c:pt>
                <c:pt idx="2">
                  <c:v>8918.1466375</c:v>
                </c:pt>
                <c:pt idx="3">
                  <c:v>12045.876272667345</c:v>
                </c:pt>
                <c:pt idx="4">
                  <c:v>15277.718601342576</c:v>
                </c:pt>
                <c:pt idx="5">
                  <c:v>18613.256768438368</c:v>
                </c:pt>
                <c:pt idx="6">
                  <c:v>22052.38689168702</c:v>
                </c:pt>
                <c:pt idx="7">
                  <c:v>25594.980220181307</c:v>
                </c:pt>
                <c:pt idx="8">
                  <c:v>29240.9119816618</c:v>
                </c:pt>
                <c:pt idx="9">
                  <c:v>32990.059353352779</c:v>
                </c:pt>
                <c:pt idx="10">
                  <c:v>36842.301860858097</c:v>
                </c:pt>
                <c:pt idx="11">
                  <c:v>40797.521555384272</c:v>
                </c:pt>
                <c:pt idx="12">
                  <c:v>44855.603173132295</c:v>
                </c:pt>
                <c:pt idx="13">
                  <c:v>49016.434265127704</c:v>
                </c:pt>
                <c:pt idx="14">
                  <c:v>53279.905301080245</c:v>
                </c:pt>
                <c:pt idx="15">
                  <c:v>57645.909749659972</c:v>
                </c:pt>
                <c:pt idx="16">
                  <c:v>62114.34413749673</c:v>
                </c:pt>
                <c:pt idx="17">
                  <c:v>66685.108089058223</c:v>
                </c:pt>
                <c:pt idx="18">
                  <c:v>71358.104349417001</c:v>
                </c:pt>
                <c:pt idx="19">
                  <c:v>76133.238791775118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data!$P$1</c:f>
              <c:strCache>
                <c:ptCount val="1"/>
                <c:pt idx="0">
                  <c:v>[running_cost_the_hard_way]</c:v>
                </c:pt>
              </c:strCache>
            </c:strRef>
          </c:tx>
          <c:spPr>
            <a:ln w="44450"/>
            <a:effectLst>
              <a:glow rad="50800">
                <a:schemeClr val="accent2">
                  <a:lumMod val="60000"/>
                  <a:lumOff val="40000"/>
                  <a:alpha val="50000"/>
                </a:schemeClr>
              </a:glow>
              <a:outerShdw blurRad="50800" dist="38100" dir="2700000" algn="tl" rotWithShape="0">
                <a:prstClr val="black">
                  <a:alpha val="63000"/>
                </a:prstClr>
              </a:outerShdw>
            </a:effectLst>
          </c:spPr>
          <c:marker>
            <c:symbol val="none"/>
          </c:marker>
          <c:val>
            <c:numRef>
              <c:f>data!$P$2:$P$21</c:f>
              <c:numCache>
                <c:formatCode>#,##0</c:formatCode>
                <c:ptCount val="20"/>
                <c:pt idx="0">
                  <c:v>10000</c:v>
                </c:pt>
                <c:pt idx="1">
                  <c:v>15025.25</c:v>
                </c:pt>
                <c:pt idx="2">
                  <c:v>17678.380937499998</c:v>
                </c:pt>
                <c:pt idx="3">
                  <c:v>19148.626540605466</c:v>
                </c:pt>
                <c:pt idx="4">
                  <c:v>20002.336807776966</c:v>
                </c:pt>
                <c:pt idx="5">
                  <c:v>20521.493094647991</c:v>
                </c:pt>
                <c:pt idx="6">
                  <c:v>20852.300325378994</c:v>
                </c:pt>
                <c:pt idx="7">
                  <c:v>21073.428752245538</c:v>
                </c:pt>
                <c:pt idx="8">
                  <c:v>21228.675324301032</c:v>
                </c:pt>
                <c:pt idx="9">
                  <c:v>21343.198774675693</c:v>
                </c:pt>
                <c:pt idx="10">
                  <c:v>21431.875531280672</c:v>
                </c:pt>
                <c:pt idx="11">
                  <c:v>21503.740743529681</c:v>
                </c:pt>
                <c:pt idx="12">
                  <c:v>21564.419821062875</c:v>
                </c:pt>
                <c:pt idx="13">
                  <c:v>21617.496959767868</c:v>
                </c:pt>
                <c:pt idx="14">
                  <c:v>21665.305380058311</c:v>
                </c:pt>
                <c:pt idx="15">
                  <c:v>21709.394670358561</c:v>
                </c:pt>
                <c:pt idx="16">
                  <c:v>21750.813403997225</c:v>
                </c:pt>
                <c:pt idx="17">
                  <c:v>21790.283647704338</c:v>
                </c:pt>
                <c:pt idx="18">
                  <c:v>21828.310841722501</c:v>
                </c:pt>
                <c:pt idx="19">
                  <c:v>21865.254266150678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data!$Q$1</c:f>
              <c:strCache>
                <c:ptCount val="1"/>
                <c:pt idx="0">
                  <c:v>[incremental_cost_the_easy_way]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data!$Q$2:$Q$21</c:f>
              <c:numCache>
                <c:formatCode>#,##0</c:formatCode>
                <c:ptCount val="20"/>
                <c:pt idx="0">
                  <c:v>3000</c:v>
                </c:pt>
                <c:pt idx="1">
                  <c:v>2891.45</c:v>
                </c:pt>
                <c:pt idx="2">
                  <c:v>3026.6966375000002</c:v>
                </c:pt>
                <c:pt idx="3">
                  <c:v>3127.7296351673444</c:v>
                </c:pt>
                <c:pt idx="4">
                  <c:v>3231.8423286752309</c:v>
                </c:pt>
                <c:pt idx="5">
                  <c:v>3335.5381670957931</c:v>
                </c:pt>
                <c:pt idx="6">
                  <c:v>3439.1301232486499</c:v>
                </c:pt>
                <c:pt idx="7">
                  <c:v>3542.5933284942894</c:v>
                </c:pt>
                <c:pt idx="8">
                  <c:v>3645.9317614804927</c:v>
                </c:pt>
                <c:pt idx="9">
                  <c:v>3749.1473716909763</c:v>
                </c:pt>
                <c:pt idx="10">
                  <c:v>3852.2425075053147</c:v>
                </c:pt>
                <c:pt idx="11">
                  <c:v>3955.2196945261771</c:v>
                </c:pt>
                <c:pt idx="12">
                  <c:v>4058.0816177480228</c:v>
                </c:pt>
                <c:pt idx="13">
                  <c:v>4160.831091995411</c:v>
                </c:pt>
                <c:pt idx="14">
                  <c:v>4263.4710359525434</c:v>
                </c:pt>
                <c:pt idx="15">
                  <c:v>4366.0044485797252</c:v>
                </c:pt>
                <c:pt idx="16">
                  <c:v>4468.4343878367563</c:v>
                </c:pt>
                <c:pt idx="17">
                  <c:v>4570.7639515614892</c:v>
                </c:pt>
                <c:pt idx="18">
                  <c:v>4672.9962603587719</c:v>
                </c:pt>
                <c:pt idx="19">
                  <c:v>4775.1344423581231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data!$R$1</c:f>
              <c:strCache>
                <c:ptCount val="1"/>
                <c:pt idx="0">
                  <c:v>[incremental_cost_the_hard_way]</c:v>
                </c:pt>
              </c:strCache>
            </c:strRef>
          </c:tx>
          <c:spPr>
            <a:ln w="44450"/>
            <a:effectLst>
              <a:glow rad="50800">
                <a:schemeClr val="accent4">
                  <a:lumMod val="60000"/>
                  <a:lumOff val="40000"/>
                  <a:alpha val="66000"/>
                </a:schemeClr>
              </a:glow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val>
            <c:numRef>
              <c:f>data!$R$2:$R$21</c:f>
              <c:numCache>
                <c:formatCode>#,##0</c:formatCode>
                <c:ptCount val="20"/>
                <c:pt idx="0">
                  <c:v>10000</c:v>
                </c:pt>
                <c:pt idx="1">
                  <c:v>5025.25</c:v>
                </c:pt>
                <c:pt idx="2">
                  <c:v>2653.1309375000001</c:v>
                </c:pt>
                <c:pt idx="3">
                  <c:v>1470.2456031054685</c:v>
                </c:pt>
                <c:pt idx="4">
                  <c:v>853.7102671714988</c:v>
                </c:pt>
                <c:pt idx="5">
                  <c:v>519.15628687102515</c:v>
                </c:pt>
                <c:pt idx="6">
                  <c:v>330.80723073100341</c:v>
                </c:pt>
                <c:pt idx="7">
                  <c:v>221.12842686654375</c:v>
                </c:pt>
                <c:pt idx="8">
                  <c:v>155.24657205549232</c:v>
                </c:pt>
                <c:pt idx="9">
                  <c:v>114.52345037466262</c:v>
                </c:pt>
                <c:pt idx="10">
                  <c:v>88.676756604980085</c:v>
                </c:pt>
                <c:pt idx="11">
                  <c:v>71.865212249007982</c:v>
                </c:pt>
                <c:pt idx="12">
                  <c:v>60.679077533192498</c:v>
                </c:pt>
                <c:pt idx="13">
                  <c:v>53.077138704992649</c:v>
                </c:pt>
                <c:pt idx="14">
                  <c:v>47.808420290443074</c:v>
                </c:pt>
                <c:pt idx="15">
                  <c:v>44.089290300248756</c:v>
                </c:pt>
                <c:pt idx="16">
                  <c:v>41.4187336386642</c:v>
                </c:pt>
                <c:pt idx="17">
                  <c:v>39.470243707114697</c:v>
                </c:pt>
                <c:pt idx="18">
                  <c:v>38.027194018162504</c:v>
                </c:pt>
                <c:pt idx="19">
                  <c:v>36.943424428176137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03328"/>
        <c:axId val="84405248"/>
      </c:lineChart>
      <c:catAx>
        <c:axId val="8440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84405248"/>
        <c:crosses val="autoZero"/>
        <c:auto val="1"/>
        <c:lblAlgn val="ctr"/>
        <c:lblOffset val="100"/>
        <c:noMultiLvlLbl val="0"/>
      </c:catAx>
      <c:valAx>
        <c:axId val="844052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1"/>
        <c:majorTickMark val="none"/>
        <c:minorTickMark val="none"/>
        <c:tickLblPos val="nextTo"/>
        <c:crossAx val="84403328"/>
        <c:crosses val="autoZero"/>
        <c:crossBetween val="between"/>
      </c:valAx>
      <c:spPr>
        <a:solidFill>
          <a:schemeClr val="accent1">
            <a:lumMod val="20000"/>
            <a:lumOff val="80000"/>
            <a:alpha val="58000"/>
          </a:schemeClr>
        </a:solidFill>
      </c:spPr>
    </c:plotArea>
    <c:legend>
      <c:legendPos val="l"/>
      <c:layout>
        <c:manualLayout>
          <c:xMode val="edge"/>
          <c:yMode val="edge"/>
          <c:x val="7.032967032967033E-2"/>
          <c:y val="3.9451691366510527E-2"/>
          <c:w val="0.38467491563554557"/>
          <c:h val="0.24465146715296995"/>
        </c:manualLayout>
      </c:layout>
      <c:overlay val="0"/>
      <c:spPr>
        <a:ln>
          <a:solidFill>
            <a:schemeClr val="accent1">
              <a:lumMod val="60000"/>
              <a:lumOff val="40000"/>
              <a:alpha val="74000"/>
            </a:schemeClr>
          </a:solidFill>
        </a:ln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133350</xdr:colOff>
      <xdr:row>28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workbookViewId="0">
      <pane ySplit="1" topLeftCell="A2" activePane="bottomLeft" state="frozen"/>
      <selection pane="bottomLeft" activeCell="A79" sqref="A79:XFD82"/>
    </sheetView>
  </sheetViews>
  <sheetFormatPr defaultRowHeight="15" x14ac:dyDescent="0.25"/>
  <cols>
    <col min="1" max="1" width="16.28515625" customWidth="1"/>
    <col min="2" max="2" width="3" bestFit="1" customWidth="1"/>
    <col min="3" max="3" width="17.85546875" bestFit="1" customWidth="1"/>
    <col min="4" max="4" width="15.7109375" bestFit="1" customWidth="1"/>
    <col min="5" max="5" width="11.85546875" bestFit="1" customWidth="1"/>
    <col min="6" max="6" width="14.140625" bestFit="1" customWidth="1"/>
    <col min="7" max="7" width="17.85546875" bestFit="1" customWidth="1"/>
    <col min="8" max="8" width="14.140625" bestFit="1" customWidth="1"/>
    <col min="9" max="9" width="14.140625" customWidth="1"/>
    <col min="10" max="10" width="18.85546875" bestFit="1" customWidth="1"/>
    <col min="11" max="12" width="16.5703125" bestFit="1" customWidth="1"/>
    <col min="13" max="13" width="14" bestFit="1" customWidth="1"/>
    <col min="14" max="14" width="5.85546875" customWidth="1"/>
    <col min="15" max="16" width="28" bestFit="1" customWidth="1"/>
    <col min="17" max="18" width="32" bestFit="1" customWidth="1"/>
  </cols>
  <sheetData>
    <row r="1" spans="1:18" s="1" customFormat="1" x14ac:dyDescent="0.25">
      <c r="A1" s="7"/>
      <c r="B1" s="8"/>
      <c r="C1" s="20" t="s">
        <v>13</v>
      </c>
      <c r="D1" s="20" t="s">
        <v>5</v>
      </c>
      <c r="E1" s="20" t="s">
        <v>1</v>
      </c>
      <c r="F1" s="20" t="s">
        <v>14</v>
      </c>
      <c r="G1" s="20" t="s">
        <v>7</v>
      </c>
      <c r="H1" s="20" t="s">
        <v>9</v>
      </c>
      <c r="I1" s="20" t="s">
        <v>15</v>
      </c>
      <c r="J1" s="20" t="s">
        <v>4</v>
      </c>
      <c r="K1" s="20" t="s">
        <v>8</v>
      </c>
      <c r="L1" s="20" t="s">
        <v>0</v>
      </c>
      <c r="M1" s="22" t="s">
        <v>16</v>
      </c>
      <c r="N1" s="26"/>
      <c r="O1" s="1" t="s">
        <v>17</v>
      </c>
      <c r="P1" s="1" t="s">
        <v>18</v>
      </c>
      <c r="Q1" s="1" t="s">
        <v>19</v>
      </c>
      <c r="R1" s="1" t="s">
        <v>20</v>
      </c>
    </row>
    <row r="2" spans="1:18" s="2" customFormat="1" x14ac:dyDescent="0.25">
      <c r="A2" s="9"/>
      <c r="B2" s="10"/>
      <c r="C2" s="21"/>
      <c r="D2" s="21" t="s">
        <v>10</v>
      </c>
      <c r="E2" s="21" t="s">
        <v>11</v>
      </c>
      <c r="F2" s="21"/>
      <c r="G2" s="21"/>
      <c r="H2" s="21"/>
      <c r="I2" s="21"/>
      <c r="J2" s="21" t="s">
        <v>12</v>
      </c>
      <c r="K2" s="21" t="s">
        <v>10</v>
      </c>
      <c r="L2" s="21"/>
      <c r="M2" s="23"/>
      <c r="N2" s="27"/>
      <c r="O2" s="28">
        <f>M5</f>
        <v>3000</v>
      </c>
      <c r="P2" s="28">
        <f>M6</f>
        <v>10000</v>
      </c>
      <c r="Q2" s="28">
        <f>L5</f>
        <v>3000</v>
      </c>
      <c r="R2" s="28">
        <f>L6</f>
        <v>10000</v>
      </c>
    </row>
    <row r="3" spans="1:18" s="2" customFormat="1" x14ac:dyDescent="0.25">
      <c r="A3" s="3"/>
      <c r="B3" s="4"/>
      <c r="C3" s="5"/>
      <c r="D3" s="5"/>
      <c r="E3" s="6"/>
      <c r="F3" s="5"/>
      <c r="G3" s="5"/>
      <c r="H3" s="5"/>
      <c r="I3" s="5"/>
      <c r="J3" s="6"/>
      <c r="K3" s="5"/>
      <c r="L3" s="5"/>
      <c r="M3" s="4"/>
      <c r="N3" s="27"/>
      <c r="O3" s="28">
        <f>M9</f>
        <v>5891.45</v>
      </c>
      <c r="P3" s="28">
        <f>M10</f>
        <v>15025.25</v>
      </c>
      <c r="Q3" s="28">
        <f>L9</f>
        <v>2891.45</v>
      </c>
      <c r="R3" s="28">
        <f>L10</f>
        <v>5025.25</v>
      </c>
    </row>
    <row r="4" spans="1:18" x14ac:dyDescent="0.25">
      <c r="A4" s="13" t="s">
        <v>6</v>
      </c>
      <c r="B4" s="14">
        <v>1</v>
      </c>
      <c r="C4" s="18"/>
      <c r="D4" s="18"/>
      <c r="E4" s="19"/>
      <c r="F4" s="18"/>
      <c r="G4" s="18"/>
      <c r="H4" s="18"/>
      <c r="I4" s="18"/>
      <c r="J4" s="19"/>
      <c r="K4" s="18"/>
      <c r="L4" s="18"/>
      <c r="M4" s="24"/>
      <c r="N4" s="27"/>
      <c r="O4" s="28">
        <f>M13</f>
        <v>8918.1466375</v>
      </c>
      <c r="P4" s="28">
        <f>M14</f>
        <v>17678.380937499998</v>
      </c>
      <c r="Q4" s="28">
        <f>L13</f>
        <v>3026.6966375000002</v>
      </c>
      <c r="R4" s="28">
        <f>L14</f>
        <v>2653.1309375000001</v>
      </c>
    </row>
    <row r="5" spans="1:18" ht="15.75" x14ac:dyDescent="0.25">
      <c r="A5" s="15" t="s">
        <v>3</v>
      </c>
      <c r="B5" s="11"/>
      <c r="C5" s="17">
        <v>100</v>
      </c>
      <c r="D5" s="17">
        <v>30</v>
      </c>
      <c r="E5" s="29">
        <v>0.1</v>
      </c>
      <c r="F5" s="17">
        <f>C5</f>
        <v>100</v>
      </c>
      <c r="G5" s="17">
        <f>C5*E5</f>
        <v>10</v>
      </c>
      <c r="H5" s="17">
        <f>F5</f>
        <v>100</v>
      </c>
      <c r="I5" s="17">
        <f>F5*D5</f>
        <v>3000</v>
      </c>
      <c r="J5" s="29">
        <v>0.5</v>
      </c>
      <c r="K5" s="17">
        <v>0</v>
      </c>
      <c r="L5" s="17">
        <f>K5+I5</f>
        <v>3000</v>
      </c>
      <c r="M5" s="25">
        <f>L5</f>
        <v>3000</v>
      </c>
      <c r="N5" s="27"/>
      <c r="O5" s="28">
        <f>M17</f>
        <v>12045.876272667345</v>
      </c>
      <c r="P5" s="28">
        <f>M18</f>
        <v>19148.626540605466</v>
      </c>
      <c r="Q5" s="28">
        <f>L17</f>
        <v>3127.7296351673444</v>
      </c>
      <c r="R5" s="28">
        <f>L18</f>
        <v>1470.2456031054685</v>
      </c>
    </row>
    <row r="6" spans="1:18" ht="15.75" x14ac:dyDescent="0.25">
      <c r="A6" s="16" t="s">
        <v>2</v>
      </c>
      <c r="B6" s="12"/>
      <c r="C6" s="17">
        <v>100</v>
      </c>
      <c r="D6" s="17">
        <v>100</v>
      </c>
      <c r="E6" s="29">
        <v>0.5</v>
      </c>
      <c r="F6" s="17">
        <f>C6</f>
        <v>100</v>
      </c>
      <c r="G6" s="17">
        <f>C6*E6</f>
        <v>50</v>
      </c>
      <c r="H6" s="17">
        <f>F6</f>
        <v>100</v>
      </c>
      <c r="I6" s="17">
        <f>F6*D6</f>
        <v>10000</v>
      </c>
      <c r="J6" s="29">
        <v>0.1</v>
      </c>
      <c r="K6" s="17">
        <v>0</v>
      </c>
      <c r="L6" s="17">
        <f>K6+I6</f>
        <v>10000</v>
      </c>
      <c r="M6" s="25">
        <f>L6</f>
        <v>10000</v>
      </c>
      <c r="N6" s="27"/>
      <c r="O6" s="28">
        <f>M21</f>
        <v>15277.718601342576</v>
      </c>
      <c r="P6" s="28">
        <f>M22</f>
        <v>20002.336807776966</v>
      </c>
      <c r="Q6" s="28">
        <f>L21</f>
        <v>3231.8423286752309</v>
      </c>
      <c r="R6" s="28">
        <f>L22</f>
        <v>853.7102671714988</v>
      </c>
    </row>
    <row r="7" spans="1:18" s="2" customFormat="1" x14ac:dyDescent="0.25">
      <c r="A7" s="3"/>
      <c r="B7" s="4"/>
      <c r="C7" s="5"/>
      <c r="D7" s="5"/>
      <c r="E7" s="6"/>
      <c r="F7" s="5"/>
      <c r="G7" s="5"/>
      <c r="H7" s="5"/>
      <c r="I7" s="5"/>
      <c r="J7" s="6"/>
      <c r="K7" s="5"/>
      <c r="L7" s="5"/>
      <c r="M7" s="4"/>
      <c r="N7" s="27"/>
      <c r="O7" s="28">
        <f>M25</f>
        <v>18613.256768438368</v>
      </c>
      <c r="P7" s="28">
        <f>M26</f>
        <v>20521.493094647991</v>
      </c>
      <c r="Q7" s="28">
        <f>L25</f>
        <v>3335.5381670957931</v>
      </c>
      <c r="R7" s="28">
        <f>L26</f>
        <v>519.15628687102515</v>
      </c>
    </row>
    <row r="8" spans="1:18" x14ac:dyDescent="0.25">
      <c r="A8" s="13" t="s">
        <v>6</v>
      </c>
      <c r="B8" s="14">
        <f>B4+1</f>
        <v>2</v>
      </c>
      <c r="C8" s="18"/>
      <c r="D8" s="18"/>
      <c r="E8" s="19"/>
      <c r="F8" s="18"/>
      <c r="G8" s="18"/>
      <c r="H8" s="18"/>
      <c r="I8" s="18"/>
      <c r="J8" s="19"/>
      <c r="K8" s="18"/>
      <c r="L8" s="18"/>
      <c r="M8" s="24"/>
      <c r="N8" s="27"/>
      <c r="O8" s="28">
        <f>M29</f>
        <v>22052.38689168702</v>
      </c>
      <c r="P8" s="28">
        <f>M30</f>
        <v>20852.300325378994</v>
      </c>
      <c r="Q8" s="28">
        <f>L29</f>
        <v>3439.1301232486499</v>
      </c>
      <c r="R8" s="28">
        <f>L30</f>
        <v>330.80723073100341</v>
      </c>
    </row>
    <row r="9" spans="1:18" ht="15.75" x14ac:dyDescent="0.25">
      <c r="A9" s="15" t="s">
        <v>3</v>
      </c>
      <c r="B9" s="11"/>
      <c r="C9" s="17">
        <f>C5</f>
        <v>100</v>
      </c>
      <c r="D9" s="17">
        <f>D5</f>
        <v>30</v>
      </c>
      <c r="E9" s="29">
        <f>E5*0.95</f>
        <v>9.5000000000000001E-2</v>
      </c>
      <c r="F9" s="17">
        <f>C9-G5</f>
        <v>90</v>
      </c>
      <c r="G9" s="17">
        <f>F9*E9</f>
        <v>8.5500000000000007</v>
      </c>
      <c r="H9" s="17">
        <f>C9+H5-G9</f>
        <v>191.45</v>
      </c>
      <c r="I9" s="17">
        <f t="shared" ref="I9:I10" si="0">F9*D9</f>
        <v>2700</v>
      </c>
      <c r="J9" s="29">
        <v>0.5</v>
      </c>
      <c r="K9" s="17">
        <f>H9*J9</f>
        <v>95.724999999999994</v>
      </c>
      <c r="L9" s="17">
        <f>K9+I9+(J9*H9)</f>
        <v>2891.45</v>
      </c>
      <c r="M9" s="25">
        <f>L9+M5</f>
        <v>5891.45</v>
      </c>
      <c r="N9" s="27"/>
      <c r="O9" s="28">
        <f>M33</f>
        <v>25594.980220181307</v>
      </c>
      <c r="P9" s="28">
        <f>M34</f>
        <v>21073.428752245538</v>
      </c>
      <c r="Q9" s="28">
        <f>L33</f>
        <v>3542.5933284942894</v>
      </c>
      <c r="R9" s="28">
        <f>L34</f>
        <v>221.12842686654375</v>
      </c>
    </row>
    <row r="10" spans="1:18" ht="15.75" x14ac:dyDescent="0.25">
      <c r="A10" s="16" t="s">
        <v>2</v>
      </c>
      <c r="B10" s="12"/>
      <c r="C10" s="17">
        <f>C6</f>
        <v>100</v>
      </c>
      <c r="D10" s="17">
        <f>D6</f>
        <v>100</v>
      </c>
      <c r="E10" s="29">
        <f>E6*0.95</f>
        <v>0.47499999999999998</v>
      </c>
      <c r="F10" s="17">
        <f>C10-G6</f>
        <v>50</v>
      </c>
      <c r="G10" s="17">
        <f>F10*E10+G6</f>
        <v>73.75</v>
      </c>
      <c r="H10" s="17">
        <f>C10+H6-G10</f>
        <v>126.25</v>
      </c>
      <c r="I10" s="17">
        <f t="shared" si="0"/>
        <v>5000</v>
      </c>
      <c r="J10" s="29">
        <v>0.1</v>
      </c>
      <c r="K10" s="17">
        <f>H10*J10</f>
        <v>12.625</v>
      </c>
      <c r="L10" s="17">
        <f>K10+I10+(J10*H10)</f>
        <v>5025.25</v>
      </c>
      <c r="M10" s="25">
        <f>L10+M6</f>
        <v>15025.25</v>
      </c>
      <c r="N10" s="27"/>
      <c r="O10" s="28">
        <f>M37</f>
        <v>29240.9119816618</v>
      </c>
      <c r="P10" s="28">
        <f>M38</f>
        <v>21228.675324301032</v>
      </c>
      <c r="Q10" s="28">
        <f>L37</f>
        <v>3645.9317614804927</v>
      </c>
      <c r="R10" s="28">
        <f>L38</f>
        <v>155.24657205549232</v>
      </c>
    </row>
    <row r="11" spans="1:18" s="2" customFormat="1" x14ac:dyDescent="0.25">
      <c r="A11" s="3"/>
      <c r="B11" s="4"/>
      <c r="C11" s="5"/>
      <c r="D11" s="5"/>
      <c r="E11" s="6"/>
      <c r="F11" s="5"/>
      <c r="G11" s="5"/>
      <c r="H11" s="5"/>
      <c r="I11" s="5"/>
      <c r="J11" s="6"/>
      <c r="K11" s="5"/>
      <c r="L11" s="5"/>
      <c r="M11" s="4"/>
      <c r="N11" s="27"/>
      <c r="O11" s="28">
        <f>M41</f>
        <v>32990.059353352779</v>
      </c>
      <c r="P11" s="28">
        <f>M42</f>
        <v>21343.198774675693</v>
      </c>
      <c r="Q11" s="28">
        <f>L41</f>
        <v>3749.1473716909763</v>
      </c>
      <c r="R11" s="28">
        <f>L42</f>
        <v>114.52345037466262</v>
      </c>
    </row>
    <row r="12" spans="1:18" x14ac:dyDescent="0.25">
      <c r="A12" s="13" t="s">
        <v>6</v>
      </c>
      <c r="B12" s="14">
        <f>B8+1</f>
        <v>3</v>
      </c>
      <c r="C12" s="18"/>
      <c r="D12" s="18"/>
      <c r="E12" s="19"/>
      <c r="F12" s="18"/>
      <c r="G12" s="18"/>
      <c r="H12" s="18"/>
      <c r="I12" s="18"/>
      <c r="J12" s="19"/>
      <c r="K12" s="18"/>
      <c r="L12" s="18"/>
      <c r="M12" s="24"/>
      <c r="N12" s="27"/>
      <c r="O12" s="28">
        <f>M45</f>
        <v>36842.301860858097</v>
      </c>
      <c r="P12" s="28">
        <f>M46</f>
        <v>21431.875531280672</v>
      </c>
      <c r="Q12" s="28">
        <f>L45</f>
        <v>3852.2425075053147</v>
      </c>
      <c r="R12" s="28">
        <f>L46</f>
        <v>88.676756604980085</v>
      </c>
    </row>
    <row r="13" spans="1:18" ht="15.75" x14ac:dyDescent="0.25">
      <c r="A13" s="15" t="s">
        <v>3</v>
      </c>
      <c r="B13" s="11"/>
      <c r="C13" s="17">
        <f>C9</f>
        <v>100</v>
      </c>
      <c r="D13" s="17">
        <f>D9</f>
        <v>30</v>
      </c>
      <c r="E13" s="29">
        <f>E9*0.95</f>
        <v>9.0249999999999997E-2</v>
      </c>
      <c r="F13" s="17">
        <f>C13-G9</f>
        <v>91.45</v>
      </c>
      <c r="G13" s="17">
        <f>F13*E13</f>
        <v>8.2533624999999997</v>
      </c>
      <c r="H13" s="17">
        <f>C13+H9-G13</f>
        <v>283.19663750000001</v>
      </c>
      <c r="I13" s="17">
        <f t="shared" ref="I13:I14" si="1">F13*D13</f>
        <v>2743.5</v>
      </c>
      <c r="J13" s="29">
        <v>0.5</v>
      </c>
      <c r="K13" s="17">
        <f>H13*J13</f>
        <v>141.59831875</v>
      </c>
      <c r="L13" s="17">
        <f>K13+I13+(J13*H13)</f>
        <v>3026.6966375000002</v>
      </c>
      <c r="M13" s="25">
        <f>L13+M9</f>
        <v>8918.1466375</v>
      </c>
      <c r="N13" s="27"/>
      <c r="O13" s="28">
        <f>M49</f>
        <v>40797.521555384272</v>
      </c>
      <c r="P13" s="28">
        <f>M50</f>
        <v>21503.740743529681</v>
      </c>
      <c r="Q13" s="28">
        <f>L49</f>
        <v>3955.2196945261771</v>
      </c>
      <c r="R13" s="28">
        <f>L50</f>
        <v>71.865212249007982</v>
      </c>
    </row>
    <row r="14" spans="1:18" ht="15.75" x14ac:dyDescent="0.25">
      <c r="A14" s="16" t="s">
        <v>2</v>
      </c>
      <c r="B14" s="12"/>
      <c r="C14" s="17">
        <f>C10</f>
        <v>100</v>
      </c>
      <c r="D14" s="17">
        <f>D10</f>
        <v>100</v>
      </c>
      <c r="E14" s="29">
        <f>E10*0.95</f>
        <v>0.45124999999999998</v>
      </c>
      <c r="F14" s="17">
        <f>C14-G10</f>
        <v>26.25</v>
      </c>
      <c r="G14" s="17">
        <f>F14*E14+G10</f>
        <v>85.595312500000006</v>
      </c>
      <c r="H14" s="17">
        <f>C14+H10-G14</f>
        <v>140.65468749999999</v>
      </c>
      <c r="I14" s="17">
        <f t="shared" si="1"/>
        <v>2625</v>
      </c>
      <c r="J14" s="29">
        <v>0.1</v>
      </c>
      <c r="K14" s="17">
        <f>H14*J14</f>
        <v>14.065468750000001</v>
      </c>
      <c r="L14" s="17">
        <f>K14+I14+(J14*H14)</f>
        <v>2653.1309375000001</v>
      </c>
      <c r="M14" s="25">
        <f>L14+M10</f>
        <v>17678.380937499998</v>
      </c>
      <c r="N14" s="27"/>
      <c r="O14" s="28">
        <f>M53</f>
        <v>44855.603173132295</v>
      </c>
      <c r="P14" s="28">
        <f>M54</f>
        <v>21564.419821062875</v>
      </c>
      <c r="Q14" s="28">
        <f>L53</f>
        <v>4058.0816177480228</v>
      </c>
      <c r="R14" s="28">
        <f>L54</f>
        <v>60.679077533192498</v>
      </c>
    </row>
    <row r="15" spans="1:18" s="2" customFormat="1" x14ac:dyDescent="0.25">
      <c r="A15" s="3"/>
      <c r="B15" s="4"/>
      <c r="C15" s="5"/>
      <c r="D15" s="5"/>
      <c r="E15" s="6"/>
      <c r="F15" s="5"/>
      <c r="G15" s="5"/>
      <c r="H15" s="5"/>
      <c r="I15" s="5"/>
      <c r="J15" s="6"/>
      <c r="K15" s="5"/>
      <c r="L15" s="5"/>
      <c r="M15" s="4"/>
      <c r="N15" s="27"/>
      <c r="O15" s="28">
        <f>M57</f>
        <v>49016.434265127704</v>
      </c>
      <c r="P15" s="28">
        <f>M58</f>
        <v>21617.496959767868</v>
      </c>
      <c r="Q15" s="28">
        <f>L57</f>
        <v>4160.831091995411</v>
      </c>
      <c r="R15" s="28">
        <f>L58</f>
        <v>53.077138704992649</v>
      </c>
    </row>
    <row r="16" spans="1:18" x14ac:dyDescent="0.25">
      <c r="A16" s="13" t="s">
        <v>6</v>
      </c>
      <c r="B16" s="14">
        <f>B12+1</f>
        <v>4</v>
      </c>
      <c r="C16" s="18"/>
      <c r="D16" s="18"/>
      <c r="E16" s="19"/>
      <c r="F16" s="18"/>
      <c r="G16" s="18"/>
      <c r="H16" s="18"/>
      <c r="I16" s="18"/>
      <c r="J16" s="19"/>
      <c r="K16" s="18"/>
      <c r="L16" s="18"/>
      <c r="M16" s="24"/>
      <c r="N16" s="27"/>
      <c r="O16" s="28">
        <f>M61</f>
        <v>53279.905301080245</v>
      </c>
      <c r="P16" s="28">
        <f>M62</f>
        <v>21665.305380058311</v>
      </c>
      <c r="Q16" s="28">
        <f>L61</f>
        <v>4263.4710359525434</v>
      </c>
      <c r="R16" s="28">
        <f>L62</f>
        <v>47.808420290443074</v>
      </c>
    </row>
    <row r="17" spans="1:18" ht="15.75" x14ac:dyDescent="0.25">
      <c r="A17" s="15" t="s">
        <v>3</v>
      </c>
      <c r="B17" s="11"/>
      <c r="C17" s="17">
        <f>C13</f>
        <v>100</v>
      </c>
      <c r="D17" s="17">
        <f>D13</f>
        <v>30</v>
      </c>
      <c r="E17" s="29">
        <f>E13*0.95</f>
        <v>8.5737499999999994E-2</v>
      </c>
      <c r="F17" s="17">
        <f>C17-G13</f>
        <v>91.746637500000006</v>
      </c>
      <c r="G17" s="17">
        <f>F17*E17</f>
        <v>7.8661273326562497</v>
      </c>
      <c r="H17" s="17">
        <f>C17+H13-G17</f>
        <v>375.33051016734373</v>
      </c>
      <c r="I17" s="17">
        <f t="shared" ref="I17:I18" si="2">F17*D17</f>
        <v>2752.3991250000004</v>
      </c>
      <c r="J17" s="29">
        <v>0.5</v>
      </c>
      <c r="K17" s="17">
        <f>H17*J17</f>
        <v>187.66525508367187</v>
      </c>
      <c r="L17" s="17">
        <f>K17+I17+(J17*H17)</f>
        <v>3127.7296351673444</v>
      </c>
      <c r="M17" s="25">
        <f>L17+M13</f>
        <v>12045.876272667345</v>
      </c>
      <c r="N17" s="27"/>
      <c r="O17" s="28">
        <f>M65</f>
        <v>57645.909749659972</v>
      </c>
      <c r="P17" s="28">
        <f>M66</f>
        <v>21709.394670358561</v>
      </c>
      <c r="Q17" s="28">
        <f>L65</f>
        <v>4366.0044485797252</v>
      </c>
      <c r="R17" s="28">
        <f>L66</f>
        <v>44.089290300248756</v>
      </c>
    </row>
    <row r="18" spans="1:18" ht="15.75" x14ac:dyDescent="0.25">
      <c r="A18" s="16" t="s">
        <v>2</v>
      </c>
      <c r="B18" s="12"/>
      <c r="C18" s="17">
        <f>C14</f>
        <v>100</v>
      </c>
      <c r="D18" s="17">
        <f>D14</f>
        <v>100</v>
      </c>
      <c r="E18" s="29">
        <f>E14*0.95</f>
        <v>0.42868749999999994</v>
      </c>
      <c r="F18" s="17">
        <f>C18-G14</f>
        <v>14.404687499999994</v>
      </c>
      <c r="G18" s="17">
        <f>F18*E18+G14</f>
        <v>91.770421972656251</v>
      </c>
      <c r="H18" s="17">
        <f>C18+H14-G18</f>
        <v>148.88426552734376</v>
      </c>
      <c r="I18" s="17">
        <f t="shared" si="2"/>
        <v>1440.4687499999995</v>
      </c>
      <c r="J18" s="29">
        <v>0.1</v>
      </c>
      <c r="K18" s="17">
        <f>H18*J18</f>
        <v>14.888426552734376</v>
      </c>
      <c r="L18" s="17">
        <f>K18+I18+(J18*H18)</f>
        <v>1470.2456031054685</v>
      </c>
      <c r="M18" s="25">
        <f>L18+M14</f>
        <v>19148.626540605466</v>
      </c>
      <c r="N18" s="27"/>
      <c r="O18" s="28">
        <f>M69</f>
        <v>62114.34413749673</v>
      </c>
      <c r="P18" s="28">
        <f>M70</f>
        <v>21750.813403997225</v>
      </c>
      <c r="Q18" s="28">
        <f>L69</f>
        <v>4468.4343878367563</v>
      </c>
      <c r="R18" s="28">
        <f>L70</f>
        <v>41.4187336386642</v>
      </c>
    </row>
    <row r="19" spans="1:18" s="2" customFormat="1" x14ac:dyDescent="0.25">
      <c r="A19" s="3"/>
      <c r="B19" s="4"/>
      <c r="C19" s="5"/>
      <c r="D19" s="5"/>
      <c r="E19" s="6"/>
      <c r="F19" s="5"/>
      <c r="G19" s="5"/>
      <c r="H19" s="5"/>
      <c r="I19" s="5"/>
      <c r="J19" s="6"/>
      <c r="K19" s="5"/>
      <c r="L19" s="5"/>
      <c r="M19" s="4"/>
      <c r="N19" s="27"/>
      <c r="O19" s="28">
        <f>M73</f>
        <v>66685.108089058223</v>
      </c>
      <c r="P19" s="28">
        <f>M74</f>
        <v>21790.283647704338</v>
      </c>
      <c r="Q19" s="28">
        <f>L73</f>
        <v>4570.7639515614892</v>
      </c>
      <c r="R19" s="28">
        <f>L74</f>
        <v>39.470243707114697</v>
      </c>
    </row>
    <row r="20" spans="1:18" x14ac:dyDescent="0.25">
      <c r="A20" s="13" t="s">
        <v>6</v>
      </c>
      <c r="B20" s="14">
        <f>B16+1</f>
        <v>5</v>
      </c>
      <c r="C20" s="18"/>
      <c r="D20" s="18"/>
      <c r="E20" s="19"/>
      <c r="F20" s="18"/>
      <c r="G20" s="18"/>
      <c r="H20" s="18"/>
      <c r="I20" s="18"/>
      <c r="J20" s="19"/>
      <c r="K20" s="18"/>
      <c r="L20" s="18"/>
      <c r="M20" s="24"/>
      <c r="N20" s="27"/>
      <c r="O20" s="28">
        <f>M77</f>
        <v>71358.104349417001</v>
      </c>
      <c r="P20" s="28">
        <f>M78</f>
        <v>21828.310841722501</v>
      </c>
      <c r="Q20" s="28">
        <f>L77</f>
        <v>4672.9962603587719</v>
      </c>
      <c r="R20" s="28">
        <f>L78</f>
        <v>38.027194018162504</v>
      </c>
    </row>
    <row r="21" spans="1:18" ht="15.75" x14ac:dyDescent="0.25">
      <c r="A21" s="15" t="s">
        <v>3</v>
      </c>
      <c r="B21" s="11"/>
      <c r="C21" s="17">
        <f>C17</f>
        <v>100</v>
      </c>
      <c r="D21" s="17">
        <f>D17</f>
        <v>30</v>
      </c>
      <c r="E21" s="29">
        <f>E17*0.95</f>
        <v>8.1450624999999985E-2</v>
      </c>
      <c r="F21" s="17">
        <f>C21-G17</f>
        <v>92.133872667343752</v>
      </c>
      <c r="G21" s="17">
        <f>F21*E21</f>
        <v>7.5043615124255645</v>
      </c>
      <c r="H21" s="17">
        <f>C21+H17-G21</f>
        <v>467.82614865491814</v>
      </c>
      <c r="I21" s="17">
        <f t="shared" ref="I21:I22" si="3">F21*D21</f>
        <v>2764.0161800203127</v>
      </c>
      <c r="J21" s="29">
        <v>0.5</v>
      </c>
      <c r="K21" s="17">
        <f>H21*J21</f>
        <v>233.91307432745907</v>
      </c>
      <c r="L21" s="17">
        <f>K21+I21+(J21*H21)</f>
        <v>3231.8423286752309</v>
      </c>
      <c r="M21" s="25">
        <f>L21+M17</f>
        <v>15277.718601342576</v>
      </c>
      <c r="N21" s="27"/>
      <c r="O21" s="28">
        <f>M81</f>
        <v>76133.238791775118</v>
      </c>
      <c r="P21" s="28">
        <f>M82</f>
        <v>21865.254266150678</v>
      </c>
      <c r="Q21" s="28">
        <f>L81</f>
        <v>4775.1344423581231</v>
      </c>
      <c r="R21" s="28">
        <f>L82</f>
        <v>36.943424428176137</v>
      </c>
    </row>
    <row r="22" spans="1:18" ht="15.75" x14ac:dyDescent="0.25">
      <c r="A22" s="16" t="s">
        <v>2</v>
      </c>
      <c r="B22" s="12"/>
      <c r="C22" s="17">
        <f>C18</f>
        <v>100</v>
      </c>
      <c r="D22" s="17">
        <f>D18</f>
        <v>100</v>
      </c>
      <c r="E22" s="29">
        <f>E18*0.95</f>
        <v>0.40725312499999994</v>
      </c>
      <c r="F22" s="17">
        <f>C22-G18</f>
        <v>8.2295780273437487</v>
      </c>
      <c r="G22" s="17">
        <f>F22*E22+G18</f>
        <v>95.121943341723323</v>
      </c>
      <c r="H22" s="17">
        <f>C22+H18-G22</f>
        <v>153.76232218562043</v>
      </c>
      <c r="I22" s="17">
        <f t="shared" si="3"/>
        <v>822.95780273437481</v>
      </c>
      <c r="J22" s="29">
        <v>0.1</v>
      </c>
      <c r="K22" s="17">
        <f>H22*J22</f>
        <v>15.376232218562045</v>
      </c>
      <c r="L22" s="17">
        <f>K22+I22+(J22*H22)</f>
        <v>853.7102671714988</v>
      </c>
      <c r="M22" s="25">
        <f>L22+M18</f>
        <v>20002.336807776966</v>
      </c>
      <c r="N22" s="27"/>
      <c r="O22" s="28"/>
      <c r="P22" s="28"/>
      <c r="Q22" s="28"/>
      <c r="R22" s="28"/>
    </row>
    <row r="23" spans="1:18" s="2" customFormat="1" x14ac:dyDescent="0.25">
      <c r="A23" s="3"/>
      <c r="B23" s="4"/>
      <c r="C23" s="5"/>
      <c r="D23" s="5"/>
      <c r="E23" s="6"/>
      <c r="F23" s="5"/>
      <c r="G23" s="5"/>
      <c r="H23" s="5"/>
      <c r="I23" s="5"/>
      <c r="J23" s="6"/>
      <c r="K23" s="5"/>
      <c r="L23" s="5"/>
      <c r="M23" s="4"/>
      <c r="N23" s="27"/>
      <c r="O23" s="28"/>
      <c r="P23" s="28"/>
      <c r="Q23" s="28"/>
      <c r="R23" s="28"/>
    </row>
    <row r="24" spans="1:18" x14ac:dyDescent="0.25">
      <c r="A24" s="13" t="s">
        <v>6</v>
      </c>
      <c r="B24" s="14">
        <f>B20+1</f>
        <v>6</v>
      </c>
      <c r="C24" s="18"/>
      <c r="D24" s="18"/>
      <c r="E24" s="19"/>
      <c r="F24" s="18"/>
      <c r="G24" s="18"/>
      <c r="H24" s="18"/>
      <c r="I24" s="18"/>
      <c r="J24" s="19"/>
      <c r="K24" s="18"/>
      <c r="L24" s="18"/>
      <c r="M24" s="24"/>
      <c r="N24" s="27"/>
      <c r="O24" s="28"/>
      <c r="P24" s="28"/>
      <c r="Q24" s="28"/>
      <c r="R24" s="28"/>
    </row>
    <row r="25" spans="1:18" ht="15.75" x14ac:dyDescent="0.25">
      <c r="A25" s="15" t="s">
        <v>3</v>
      </c>
      <c r="B25" s="11"/>
      <c r="C25" s="17">
        <f>C21</f>
        <v>100</v>
      </c>
      <c r="D25" s="17">
        <f>D21</f>
        <v>30</v>
      </c>
      <c r="E25" s="29">
        <f>E21*0.95</f>
        <v>7.7378093749999988E-2</v>
      </c>
      <c r="F25" s="17">
        <f>C25-G21</f>
        <v>92.495638487574439</v>
      </c>
      <c r="G25" s="17">
        <f>F25*E25</f>
        <v>7.1571361863576417</v>
      </c>
      <c r="H25" s="17">
        <f>C25+H21-G25</f>
        <v>560.66901246856048</v>
      </c>
      <c r="I25" s="17">
        <f t="shared" ref="I25:I26" si="4">F25*D25</f>
        <v>2774.869154627233</v>
      </c>
      <c r="J25" s="29">
        <v>0.5</v>
      </c>
      <c r="K25" s="17">
        <f>H25*J25</f>
        <v>280.33450623428024</v>
      </c>
      <c r="L25" s="17">
        <f>K25+I25+(J25*H25)</f>
        <v>3335.5381670957931</v>
      </c>
      <c r="M25" s="25">
        <f>L25+M21</f>
        <v>18613.256768438368</v>
      </c>
      <c r="N25" s="27"/>
      <c r="O25" s="28"/>
      <c r="P25" s="28"/>
      <c r="Q25" s="28"/>
      <c r="R25" s="28"/>
    </row>
    <row r="26" spans="1:18" ht="15.75" x14ac:dyDescent="0.25">
      <c r="A26" s="16" t="s">
        <v>2</v>
      </c>
      <c r="B26" s="12"/>
      <c r="C26" s="17">
        <f>C22</f>
        <v>100</v>
      </c>
      <c r="D26" s="17">
        <f>D22</f>
        <v>100</v>
      </c>
      <c r="E26" s="29">
        <f>E22*0.95</f>
        <v>0.38689046874999994</v>
      </c>
      <c r="F26" s="17">
        <f>C26-G22</f>
        <v>4.8780566582766767</v>
      </c>
      <c r="G26" s="17">
        <f>F26*E26+G22</f>
        <v>97.009216968833044</v>
      </c>
      <c r="H26" s="17">
        <f>C26+H22-G26</f>
        <v>156.75310521678739</v>
      </c>
      <c r="I26" s="17">
        <f t="shared" si="4"/>
        <v>487.80566582766767</v>
      </c>
      <c r="J26" s="29">
        <v>0.1</v>
      </c>
      <c r="K26" s="17">
        <f>H26*J26</f>
        <v>15.675310521678739</v>
      </c>
      <c r="L26" s="17">
        <f>K26+I26+(J26*H26)</f>
        <v>519.15628687102515</v>
      </c>
      <c r="M26" s="25">
        <f>L26+M22</f>
        <v>20521.493094647991</v>
      </c>
      <c r="N26" s="27"/>
      <c r="O26" s="28"/>
      <c r="P26" s="28"/>
      <c r="Q26" s="28"/>
      <c r="R26" s="28"/>
    </row>
    <row r="27" spans="1:18" s="2" customFormat="1" x14ac:dyDescent="0.25">
      <c r="A27" s="3"/>
      <c r="B27" s="4"/>
      <c r="C27" s="5"/>
      <c r="D27" s="5"/>
      <c r="E27" s="6"/>
      <c r="F27" s="5"/>
      <c r="G27" s="5"/>
      <c r="H27" s="5"/>
      <c r="I27" s="5"/>
      <c r="J27" s="6"/>
      <c r="K27" s="5"/>
      <c r="L27" s="5"/>
      <c r="M27" s="4"/>
      <c r="N27" s="27"/>
      <c r="O27" s="28"/>
      <c r="P27" s="28"/>
      <c r="Q27" s="28"/>
      <c r="R27" s="28"/>
    </row>
    <row r="28" spans="1:18" x14ac:dyDescent="0.25">
      <c r="A28" s="13" t="s">
        <v>6</v>
      </c>
      <c r="B28" s="14">
        <f>B24+1</f>
        <v>7</v>
      </c>
      <c r="C28" s="18"/>
      <c r="D28" s="18"/>
      <c r="E28" s="19"/>
      <c r="F28" s="18"/>
      <c r="G28" s="18"/>
      <c r="H28" s="18"/>
      <c r="I28" s="18"/>
      <c r="J28" s="19"/>
      <c r="K28" s="18"/>
      <c r="L28" s="18"/>
      <c r="M28" s="24"/>
      <c r="N28" s="27"/>
      <c r="O28" s="28"/>
      <c r="P28" s="28"/>
      <c r="Q28" s="28"/>
      <c r="R28" s="28"/>
    </row>
    <row r="29" spans="1:18" ht="15.75" x14ac:dyDescent="0.25">
      <c r="A29" s="15" t="s">
        <v>3</v>
      </c>
      <c r="B29" s="11"/>
      <c r="C29" s="17">
        <f>C25</f>
        <v>100</v>
      </c>
      <c r="D29" s="17">
        <f>D25</f>
        <v>30</v>
      </c>
      <c r="E29" s="29">
        <f>E25*0.95</f>
        <v>7.350918906249998E-2</v>
      </c>
      <c r="F29" s="17">
        <f>C29-G25</f>
        <v>92.842863813642353</v>
      </c>
      <c r="G29" s="17">
        <f>F29*E29</f>
        <v>6.8248036291809733</v>
      </c>
      <c r="H29" s="17">
        <f>C29+H25-G29</f>
        <v>653.84420883937946</v>
      </c>
      <c r="I29" s="17">
        <f t="shared" ref="I29:I30" si="5">F29*D29</f>
        <v>2785.2859144092704</v>
      </c>
      <c r="J29" s="29">
        <v>0.5</v>
      </c>
      <c r="K29" s="17">
        <f>H29*J29</f>
        <v>326.92210441968973</v>
      </c>
      <c r="L29" s="17">
        <f>K29+I29+(J29*H29)</f>
        <v>3439.1301232486499</v>
      </c>
      <c r="M29" s="25">
        <f>L29+M25</f>
        <v>22052.38689168702</v>
      </c>
      <c r="N29" s="27"/>
      <c r="O29" s="28"/>
      <c r="P29" s="28"/>
      <c r="Q29" s="28"/>
      <c r="R29" s="28"/>
    </row>
    <row r="30" spans="1:18" ht="15.75" x14ac:dyDescent="0.25">
      <c r="A30" s="16" t="s">
        <v>2</v>
      </c>
      <c r="B30" s="12"/>
      <c r="C30" s="17">
        <f>C26</f>
        <v>100</v>
      </c>
      <c r="D30" s="17">
        <f>D26</f>
        <v>100</v>
      </c>
      <c r="E30" s="29">
        <f>E26*0.95</f>
        <v>0.3675459453124999</v>
      </c>
      <c r="F30" s="17">
        <f>C30-G26</f>
        <v>2.9907830311669557</v>
      </c>
      <c r="G30" s="17">
        <f>F30*E30+G26</f>
        <v>98.108467145247886</v>
      </c>
      <c r="H30" s="17">
        <f>C30+H26-G30</f>
        <v>158.6446380715395</v>
      </c>
      <c r="I30" s="17">
        <f t="shared" si="5"/>
        <v>299.07830311669557</v>
      </c>
      <c r="J30" s="29">
        <v>0.1</v>
      </c>
      <c r="K30" s="17">
        <f>H30*J30</f>
        <v>15.864463807153951</v>
      </c>
      <c r="L30" s="17">
        <f>K30+I30+(J30*H30)</f>
        <v>330.80723073100341</v>
      </c>
      <c r="M30" s="25">
        <f>L30+M26</f>
        <v>20852.300325378994</v>
      </c>
      <c r="N30" s="27"/>
      <c r="O30" s="28"/>
      <c r="P30" s="28"/>
      <c r="Q30" s="28"/>
      <c r="R30" s="28"/>
    </row>
    <row r="31" spans="1:18" s="2" customFormat="1" x14ac:dyDescent="0.25">
      <c r="A31" s="3"/>
      <c r="B31" s="4"/>
      <c r="C31" s="5"/>
      <c r="D31" s="5"/>
      <c r="E31" s="6"/>
      <c r="F31" s="5"/>
      <c r="G31" s="5"/>
      <c r="H31" s="5"/>
      <c r="I31" s="5"/>
      <c r="J31" s="6"/>
      <c r="K31" s="5"/>
      <c r="L31" s="5"/>
      <c r="M31" s="4"/>
      <c r="N31" s="27"/>
      <c r="O31" s="28"/>
      <c r="P31" s="28"/>
      <c r="Q31" s="28"/>
      <c r="R31" s="28"/>
    </row>
    <row r="32" spans="1:18" x14ac:dyDescent="0.25">
      <c r="A32" s="13" t="s">
        <v>6</v>
      </c>
      <c r="B32" s="14">
        <f>B28+1</f>
        <v>8</v>
      </c>
      <c r="C32" s="18"/>
      <c r="D32" s="18"/>
      <c r="E32" s="19"/>
      <c r="F32" s="18"/>
      <c r="G32" s="18"/>
      <c r="H32" s="18"/>
      <c r="I32" s="18"/>
      <c r="J32" s="19"/>
      <c r="K32" s="18"/>
      <c r="L32" s="18"/>
      <c r="M32" s="24"/>
      <c r="N32" s="27"/>
      <c r="O32" s="28"/>
      <c r="P32" s="28"/>
      <c r="Q32" s="28"/>
      <c r="R32" s="28"/>
    </row>
    <row r="33" spans="1:18" ht="15.75" x14ac:dyDescent="0.25">
      <c r="A33" s="15" t="s">
        <v>3</v>
      </c>
      <c r="B33" s="11"/>
      <c r="C33" s="17">
        <f>C29</f>
        <v>100</v>
      </c>
      <c r="D33" s="17">
        <f>D29</f>
        <v>30</v>
      </c>
      <c r="E33" s="29">
        <f>E29*0.95</f>
        <v>6.9833729609374978E-2</v>
      </c>
      <c r="F33" s="17">
        <f>C33-G29</f>
        <v>93.175196370819023</v>
      </c>
      <c r="G33" s="17">
        <f>F33*E33</f>
        <v>6.5067714696601922</v>
      </c>
      <c r="H33" s="17">
        <f>C33+H29-G33</f>
        <v>747.33743736971928</v>
      </c>
      <c r="I33" s="17">
        <f t="shared" ref="I33:I34" si="6">F33*D33</f>
        <v>2795.2558911245706</v>
      </c>
      <c r="J33" s="29">
        <v>0.5</v>
      </c>
      <c r="K33" s="17">
        <f>H33*J33</f>
        <v>373.66871868485964</v>
      </c>
      <c r="L33" s="17">
        <f>K33+I33+(J33*H33)</f>
        <v>3542.5933284942894</v>
      </c>
      <c r="M33" s="25">
        <f>L33+M29</f>
        <v>25594.980220181307</v>
      </c>
      <c r="N33" s="27"/>
      <c r="O33" s="28"/>
      <c r="P33" s="28"/>
      <c r="Q33" s="28"/>
      <c r="R33" s="28"/>
    </row>
    <row r="34" spans="1:18" ht="15.75" x14ac:dyDescent="0.25">
      <c r="A34" s="16" t="s">
        <v>2</v>
      </c>
      <c r="B34" s="12"/>
      <c r="C34" s="17">
        <f>C30</f>
        <v>100</v>
      </c>
      <c r="D34" s="17">
        <f>D30</f>
        <v>100</v>
      </c>
      <c r="E34" s="29">
        <f>E30*0.95</f>
        <v>0.34916864804687486</v>
      </c>
      <c r="F34" s="17">
        <f>C34-G30</f>
        <v>1.8915328547521142</v>
      </c>
      <c r="G34" s="17">
        <f>F34*E34+G30</f>
        <v>98.76893111487793</v>
      </c>
      <c r="H34" s="17">
        <f>C34+H30-G34</f>
        <v>159.87570695666153</v>
      </c>
      <c r="I34" s="17">
        <f t="shared" si="6"/>
        <v>189.15328547521142</v>
      </c>
      <c r="J34" s="29">
        <v>0.1</v>
      </c>
      <c r="K34" s="17">
        <f>H34*J34</f>
        <v>15.987570695666154</v>
      </c>
      <c r="L34" s="17">
        <f>K34+I34+(J34*H34)</f>
        <v>221.12842686654375</v>
      </c>
      <c r="M34" s="25">
        <f>L34+M30</f>
        <v>21073.428752245538</v>
      </c>
      <c r="N34" s="27"/>
      <c r="O34" s="28"/>
      <c r="P34" s="28"/>
      <c r="Q34" s="28"/>
      <c r="R34" s="28"/>
    </row>
    <row r="35" spans="1:18" s="2" customFormat="1" x14ac:dyDescent="0.25">
      <c r="A35" s="3"/>
      <c r="B35" s="4"/>
      <c r="C35" s="5"/>
      <c r="D35" s="5"/>
      <c r="E35" s="6"/>
      <c r="F35" s="5"/>
      <c r="G35" s="5"/>
      <c r="H35" s="5"/>
      <c r="I35" s="5"/>
      <c r="J35" s="6"/>
      <c r="K35" s="5"/>
      <c r="L35" s="5"/>
      <c r="M35" s="4"/>
      <c r="N35" s="27"/>
      <c r="O35" s="28"/>
      <c r="P35" s="28"/>
      <c r="Q35" s="28"/>
      <c r="R35" s="28"/>
    </row>
    <row r="36" spans="1:18" x14ac:dyDescent="0.25">
      <c r="A36" s="13" t="s">
        <v>6</v>
      </c>
      <c r="B36" s="14">
        <f>B32+1</f>
        <v>9</v>
      </c>
      <c r="C36" s="18"/>
      <c r="D36" s="18"/>
      <c r="E36" s="19"/>
      <c r="F36" s="18"/>
      <c r="G36" s="18"/>
      <c r="H36" s="18"/>
      <c r="I36" s="18"/>
      <c r="J36" s="19"/>
      <c r="K36" s="18"/>
      <c r="L36" s="18"/>
      <c r="M36" s="24"/>
      <c r="N36" s="27"/>
      <c r="O36" s="28"/>
      <c r="P36" s="28"/>
      <c r="Q36" s="28"/>
      <c r="R36" s="28"/>
    </row>
    <row r="37" spans="1:18" ht="15.75" x14ac:dyDescent="0.25">
      <c r="A37" s="15" t="s">
        <v>3</v>
      </c>
      <c r="B37" s="11"/>
      <c r="C37" s="17">
        <f>C33</f>
        <v>100</v>
      </c>
      <c r="D37" s="17">
        <f>D33</f>
        <v>30</v>
      </c>
      <c r="E37" s="29">
        <f>E33*0.95</f>
        <v>6.6342043128906222E-2</v>
      </c>
      <c r="F37" s="17">
        <f>C37-G33</f>
        <v>93.493228530339806</v>
      </c>
      <c r="G37" s="17">
        <f>F37*E37</f>
        <v>6.2025317994204894</v>
      </c>
      <c r="H37" s="17">
        <f>C37+H33-G37</f>
        <v>841.13490557029877</v>
      </c>
      <c r="I37" s="17">
        <f t="shared" ref="I37:I38" si="7">F37*D37</f>
        <v>2804.7968559101942</v>
      </c>
      <c r="J37" s="29">
        <v>0.5</v>
      </c>
      <c r="K37" s="17">
        <f>H37*J37</f>
        <v>420.56745278514938</v>
      </c>
      <c r="L37" s="17">
        <f>K37+I37+(J37*H37)</f>
        <v>3645.9317614804927</v>
      </c>
      <c r="M37" s="25">
        <f>L37+M33</f>
        <v>29240.9119816618</v>
      </c>
      <c r="N37" s="27"/>
      <c r="O37" s="28"/>
      <c r="P37" s="28"/>
      <c r="Q37" s="28"/>
      <c r="R37" s="28"/>
    </row>
    <row r="38" spans="1:18" ht="15.75" x14ac:dyDescent="0.25">
      <c r="A38" s="16" t="s">
        <v>2</v>
      </c>
      <c r="B38" s="12"/>
      <c r="C38" s="17">
        <f>C34</f>
        <v>100</v>
      </c>
      <c r="D38" s="17">
        <f>D34</f>
        <v>100</v>
      </c>
      <c r="E38" s="29">
        <f>E34*0.95</f>
        <v>0.33171021564453113</v>
      </c>
      <c r="F38" s="17">
        <f>C38-G34</f>
        <v>1.2310688851220704</v>
      </c>
      <c r="G38" s="17">
        <f>F38*E38+G34</f>
        <v>99.177289240235041</v>
      </c>
      <c r="H38" s="17">
        <f>C38+H34-G38</f>
        <v>160.69841771642649</v>
      </c>
      <c r="I38" s="17">
        <f t="shared" si="7"/>
        <v>123.10688851220704</v>
      </c>
      <c r="J38" s="29">
        <v>0.1</v>
      </c>
      <c r="K38" s="17">
        <f>H38*J38</f>
        <v>16.06984177164265</v>
      </c>
      <c r="L38" s="17">
        <f>K38+I38+(J38*H38)</f>
        <v>155.24657205549232</v>
      </c>
      <c r="M38" s="25">
        <f>L38+M34</f>
        <v>21228.675324301032</v>
      </c>
      <c r="N38" s="27"/>
      <c r="O38" s="28"/>
      <c r="P38" s="28"/>
      <c r="Q38" s="28"/>
      <c r="R38" s="28"/>
    </row>
    <row r="39" spans="1:18" s="2" customFormat="1" x14ac:dyDescent="0.25">
      <c r="A39" s="3"/>
      <c r="B39" s="4"/>
      <c r="C39" s="5"/>
      <c r="D39" s="5"/>
      <c r="E39" s="6"/>
      <c r="F39" s="5"/>
      <c r="G39" s="5"/>
      <c r="H39" s="5"/>
      <c r="I39" s="5"/>
      <c r="J39" s="6"/>
      <c r="K39" s="5"/>
      <c r="L39" s="5"/>
      <c r="M39" s="4"/>
      <c r="N39" s="27"/>
      <c r="O39" s="28"/>
      <c r="P39" s="28"/>
      <c r="Q39" s="28"/>
      <c r="R39" s="28"/>
    </row>
    <row r="40" spans="1:18" x14ac:dyDescent="0.25">
      <c r="A40" s="13" t="s">
        <v>6</v>
      </c>
      <c r="B40" s="14">
        <f>B36+1</f>
        <v>10</v>
      </c>
      <c r="C40" s="18"/>
      <c r="D40" s="18"/>
      <c r="E40" s="19"/>
      <c r="F40" s="18"/>
      <c r="G40" s="18"/>
      <c r="H40" s="18"/>
      <c r="I40" s="18"/>
      <c r="J40" s="19"/>
      <c r="K40" s="18"/>
      <c r="L40" s="18"/>
      <c r="M40" s="24"/>
      <c r="N40" s="27"/>
      <c r="O40" s="28"/>
      <c r="P40" s="28"/>
      <c r="Q40" s="28"/>
      <c r="R40" s="28"/>
    </row>
    <row r="41" spans="1:18" ht="15.75" x14ac:dyDescent="0.25">
      <c r="A41" s="15" t="s">
        <v>3</v>
      </c>
      <c r="B41" s="11"/>
      <c r="C41" s="17">
        <f>C37</f>
        <v>100</v>
      </c>
      <c r="D41" s="17">
        <f>D37</f>
        <v>30</v>
      </c>
      <c r="E41" s="29">
        <f>E37*0.95</f>
        <v>6.3024940972460905E-2</v>
      </c>
      <c r="F41" s="17">
        <f>C41-G37</f>
        <v>93.797468200579516</v>
      </c>
      <c r="G41" s="17">
        <f>F41*E41</f>
        <v>5.9115798967078028</v>
      </c>
      <c r="H41" s="17">
        <f>C41+H37-G41</f>
        <v>935.22332567359092</v>
      </c>
      <c r="I41" s="17">
        <f t="shared" ref="I41:I42" si="8">F41*D41</f>
        <v>2813.9240460173855</v>
      </c>
      <c r="J41" s="29">
        <v>0.5</v>
      </c>
      <c r="K41" s="17">
        <f>H41*J41</f>
        <v>467.61166283679546</v>
      </c>
      <c r="L41" s="17">
        <f>K41+I41+(J41*H41)</f>
        <v>3749.1473716909763</v>
      </c>
      <c r="M41" s="25">
        <f>L41+M37</f>
        <v>32990.059353352779</v>
      </c>
      <c r="N41" s="27"/>
      <c r="O41" s="28"/>
      <c r="P41" s="28"/>
      <c r="Q41" s="28"/>
      <c r="R41" s="28"/>
    </row>
    <row r="42" spans="1:18" ht="15.75" x14ac:dyDescent="0.25">
      <c r="A42" s="16" t="s">
        <v>2</v>
      </c>
      <c r="B42" s="12"/>
      <c r="C42" s="17">
        <f>C38</f>
        <v>100</v>
      </c>
      <c r="D42" s="17">
        <f>D38</f>
        <v>100</v>
      </c>
      <c r="E42" s="29">
        <f>E38*0.95</f>
        <v>0.31512470486230454</v>
      </c>
      <c r="F42" s="17">
        <f>C42-G38</f>
        <v>0.82271075976495922</v>
      </c>
      <c r="G42" s="17">
        <f>F42*E42+G38</f>
        <v>99.436545725593021</v>
      </c>
      <c r="H42" s="17">
        <f>C42+H38-G42</f>
        <v>161.26187199083347</v>
      </c>
      <c r="I42" s="17">
        <f t="shared" si="8"/>
        <v>82.271075976495922</v>
      </c>
      <c r="J42" s="29">
        <v>0.1</v>
      </c>
      <c r="K42" s="17">
        <f>H42*J42</f>
        <v>16.126187199083347</v>
      </c>
      <c r="L42" s="17">
        <f>K42+I42+(J42*H42)</f>
        <v>114.52345037466262</v>
      </c>
      <c r="M42" s="25">
        <f>L42+M38</f>
        <v>21343.198774675693</v>
      </c>
      <c r="N42" s="27"/>
      <c r="O42" s="28"/>
      <c r="P42" s="28"/>
      <c r="Q42" s="28"/>
      <c r="R42" s="28"/>
    </row>
    <row r="43" spans="1:18" s="2" customFormat="1" x14ac:dyDescent="0.25">
      <c r="A43" s="3"/>
      <c r="B43" s="4"/>
      <c r="C43" s="5"/>
      <c r="D43" s="5"/>
      <c r="E43" s="6"/>
      <c r="F43" s="5"/>
      <c r="G43" s="5"/>
      <c r="H43" s="5"/>
      <c r="I43" s="5"/>
      <c r="J43" s="6"/>
      <c r="K43" s="5"/>
      <c r="L43" s="5"/>
      <c r="M43" s="4"/>
      <c r="N43" s="27"/>
      <c r="O43" s="28"/>
      <c r="P43" s="28"/>
      <c r="Q43" s="28"/>
      <c r="R43" s="28"/>
    </row>
    <row r="44" spans="1:18" x14ac:dyDescent="0.25">
      <c r="A44" s="13" t="s">
        <v>6</v>
      </c>
      <c r="B44" s="14">
        <f>B40+1</f>
        <v>11</v>
      </c>
      <c r="C44" s="18"/>
      <c r="D44" s="18"/>
      <c r="E44" s="19"/>
      <c r="F44" s="18"/>
      <c r="G44" s="18"/>
      <c r="H44" s="18"/>
      <c r="I44" s="18"/>
      <c r="J44" s="19"/>
      <c r="K44" s="18"/>
      <c r="L44" s="18"/>
      <c r="M44" s="24"/>
      <c r="N44" s="27"/>
      <c r="O44" s="28"/>
      <c r="P44" s="28"/>
      <c r="Q44" s="28"/>
      <c r="R44" s="28"/>
    </row>
    <row r="45" spans="1:18" ht="15.75" x14ac:dyDescent="0.25">
      <c r="A45" s="15" t="s">
        <v>3</v>
      </c>
      <c r="B45" s="11"/>
      <c r="C45" s="17">
        <f>C41</f>
        <v>100</v>
      </c>
      <c r="D45" s="17">
        <f>D41</f>
        <v>30</v>
      </c>
      <c r="E45" s="29">
        <f>E41*0.95</f>
        <v>5.9873693923837859E-2</v>
      </c>
      <c r="F45" s="17">
        <f>C45-G41</f>
        <v>94.088420103292194</v>
      </c>
      <c r="G45" s="17">
        <f>F45*E45</f>
        <v>5.6334212670419896</v>
      </c>
      <c r="H45" s="17">
        <f>C45+H41-G45</f>
        <v>1029.5899044065488</v>
      </c>
      <c r="I45" s="17">
        <f t="shared" ref="I45:I46" si="9">F45*D45</f>
        <v>2822.6526030987657</v>
      </c>
      <c r="J45" s="29">
        <v>0.5</v>
      </c>
      <c r="K45" s="17">
        <f>H45*J45</f>
        <v>514.79495220327442</v>
      </c>
      <c r="L45" s="17">
        <f>K45+I45+(J45*H45)</f>
        <v>3852.2425075053147</v>
      </c>
      <c r="M45" s="25">
        <f>L45+M41</f>
        <v>36842.301860858097</v>
      </c>
      <c r="N45" s="27"/>
      <c r="O45" s="28"/>
      <c r="P45" s="28"/>
      <c r="Q45" s="28"/>
      <c r="R45" s="28"/>
    </row>
    <row r="46" spans="1:18" ht="15.75" x14ac:dyDescent="0.25">
      <c r="A46" s="16" t="s">
        <v>2</v>
      </c>
      <c r="B46" s="12"/>
      <c r="C46" s="17">
        <f>C42</f>
        <v>100</v>
      </c>
      <c r="D46" s="17">
        <f>D42</f>
        <v>100</v>
      </c>
      <c r="E46" s="29">
        <f>E42*0.95</f>
        <v>0.29936846961918928</v>
      </c>
      <c r="F46" s="17">
        <f>C46-G42</f>
        <v>0.56345427440697904</v>
      </c>
      <c r="G46" s="17">
        <f>F46*E46+G42</f>
        <v>99.605226169422636</v>
      </c>
      <c r="H46" s="17">
        <f>C46+H42-G46</f>
        <v>161.65664582141085</v>
      </c>
      <c r="I46" s="17">
        <f t="shared" si="9"/>
        <v>56.345427440697904</v>
      </c>
      <c r="J46" s="29">
        <v>0.1</v>
      </c>
      <c r="K46" s="17">
        <f>H46*J46</f>
        <v>16.165664582141087</v>
      </c>
      <c r="L46" s="17">
        <f>K46+I46+(J46*H46)</f>
        <v>88.676756604980085</v>
      </c>
      <c r="M46" s="25">
        <f>L46+M42</f>
        <v>21431.875531280672</v>
      </c>
      <c r="N46" s="27"/>
      <c r="O46" s="28"/>
      <c r="P46" s="28"/>
      <c r="Q46" s="28"/>
      <c r="R46" s="28"/>
    </row>
    <row r="47" spans="1:18" s="2" customFormat="1" x14ac:dyDescent="0.25">
      <c r="A47" s="3"/>
      <c r="B47" s="4"/>
      <c r="C47" s="5"/>
      <c r="D47" s="5"/>
      <c r="E47" s="6"/>
      <c r="F47" s="5"/>
      <c r="G47" s="5"/>
      <c r="H47" s="5"/>
      <c r="I47" s="5"/>
      <c r="J47" s="6"/>
      <c r="K47" s="5"/>
      <c r="L47" s="5"/>
      <c r="M47" s="4"/>
      <c r="N47" s="27"/>
      <c r="O47" s="28"/>
      <c r="P47" s="28"/>
      <c r="Q47" s="28"/>
      <c r="R47" s="28"/>
    </row>
    <row r="48" spans="1:18" x14ac:dyDescent="0.25">
      <c r="A48" s="13" t="s">
        <v>6</v>
      </c>
      <c r="B48" s="14">
        <f>B44+1</f>
        <v>12</v>
      </c>
      <c r="C48" s="18"/>
      <c r="D48" s="18"/>
      <c r="E48" s="19"/>
      <c r="F48" s="18"/>
      <c r="G48" s="18"/>
      <c r="H48" s="18"/>
      <c r="I48" s="18"/>
      <c r="J48" s="19"/>
      <c r="K48" s="18"/>
      <c r="L48" s="18"/>
      <c r="M48" s="24"/>
      <c r="N48" s="27"/>
      <c r="O48" s="28"/>
      <c r="P48" s="28"/>
      <c r="Q48" s="28"/>
      <c r="R48" s="28"/>
    </row>
    <row r="49" spans="1:18" ht="15.75" x14ac:dyDescent="0.25">
      <c r="A49" s="15" t="s">
        <v>3</v>
      </c>
      <c r="B49" s="11"/>
      <c r="C49" s="17">
        <f>C45</f>
        <v>100</v>
      </c>
      <c r="D49" s="17">
        <f>D45</f>
        <v>30</v>
      </c>
      <c r="E49" s="29">
        <f>E45*0.95</f>
        <v>5.6880009227645967E-2</v>
      </c>
      <c r="F49" s="17">
        <f>C49-G45</f>
        <v>94.366578732958004</v>
      </c>
      <c r="G49" s="17">
        <f>F49*E49</f>
        <v>5.3675718691120311</v>
      </c>
      <c r="H49" s="17">
        <f>C49+H45-G49</f>
        <v>1124.2223325374368</v>
      </c>
      <c r="I49" s="17">
        <f t="shared" ref="I49:I50" si="10">F49*D49</f>
        <v>2830.9973619887401</v>
      </c>
      <c r="J49" s="29">
        <v>0.5</v>
      </c>
      <c r="K49" s="17">
        <f>H49*J49</f>
        <v>562.11116626871842</v>
      </c>
      <c r="L49" s="17">
        <f>K49+I49+(J49*H49)</f>
        <v>3955.2196945261771</v>
      </c>
      <c r="M49" s="25">
        <f>L49+M45</f>
        <v>40797.521555384272</v>
      </c>
      <c r="N49" s="27"/>
      <c r="O49" s="28"/>
      <c r="P49" s="28"/>
      <c r="Q49" s="28"/>
      <c r="R49" s="28"/>
    </row>
    <row r="50" spans="1:18" ht="15.75" x14ac:dyDescent="0.25">
      <c r="A50" s="16" t="s">
        <v>2</v>
      </c>
      <c r="B50" s="12"/>
      <c r="C50" s="17">
        <f>C46</f>
        <v>100</v>
      </c>
      <c r="D50" s="17">
        <f>D46</f>
        <v>100</v>
      </c>
      <c r="E50" s="29">
        <f>E46*0.95</f>
        <v>0.28440004613822978</v>
      </c>
      <c r="F50" s="17">
        <f>C50-G46</f>
        <v>0.39477383057736404</v>
      </c>
      <c r="G50" s="17">
        <f>F50*E50+G46</f>
        <v>99.717499865053</v>
      </c>
      <c r="H50" s="17">
        <f>C50+H46-G50</f>
        <v>161.93914595635783</v>
      </c>
      <c r="I50" s="17">
        <f t="shared" si="10"/>
        <v>39.477383057736404</v>
      </c>
      <c r="J50" s="29">
        <v>0.1</v>
      </c>
      <c r="K50" s="17">
        <f>H50*J50</f>
        <v>16.193914595635786</v>
      </c>
      <c r="L50" s="17">
        <f>K50+I50+(J50*H50)</f>
        <v>71.865212249007982</v>
      </c>
      <c r="M50" s="25">
        <f>L50+M46</f>
        <v>21503.740743529681</v>
      </c>
      <c r="N50" s="27"/>
      <c r="O50" s="28"/>
      <c r="P50" s="28"/>
      <c r="Q50" s="28"/>
      <c r="R50" s="28"/>
    </row>
    <row r="51" spans="1:18" s="2" customFormat="1" x14ac:dyDescent="0.25">
      <c r="A51" s="3"/>
      <c r="B51" s="4"/>
      <c r="C51" s="5"/>
      <c r="D51" s="5"/>
      <c r="E51" s="6"/>
      <c r="F51" s="5"/>
      <c r="G51" s="5"/>
      <c r="H51" s="5"/>
      <c r="I51" s="5"/>
      <c r="J51" s="6"/>
      <c r="K51" s="5"/>
      <c r="L51" s="5"/>
      <c r="M51" s="4"/>
      <c r="N51" s="27"/>
      <c r="O51" s="28"/>
      <c r="P51" s="28"/>
      <c r="Q51" s="28"/>
      <c r="R51" s="28"/>
    </row>
    <row r="52" spans="1:18" x14ac:dyDescent="0.25">
      <c r="A52" s="13" t="s">
        <v>6</v>
      </c>
      <c r="B52" s="14">
        <f>B48+1</f>
        <v>13</v>
      </c>
      <c r="C52" s="18"/>
      <c r="D52" s="18"/>
      <c r="E52" s="19"/>
      <c r="F52" s="18"/>
      <c r="G52" s="18"/>
      <c r="H52" s="18"/>
      <c r="I52" s="18"/>
      <c r="J52" s="19"/>
      <c r="K52" s="18"/>
      <c r="L52" s="18"/>
      <c r="M52" s="24"/>
      <c r="N52" s="27"/>
      <c r="O52" s="28"/>
      <c r="P52" s="28"/>
      <c r="Q52" s="28"/>
      <c r="R52" s="28"/>
    </row>
    <row r="53" spans="1:18" ht="15.75" x14ac:dyDescent="0.25">
      <c r="A53" s="15" t="s">
        <v>3</v>
      </c>
      <c r="B53" s="11"/>
      <c r="C53" s="17">
        <f>C49</f>
        <v>100</v>
      </c>
      <c r="D53" s="17">
        <f>D49</f>
        <v>30</v>
      </c>
      <c r="E53" s="29">
        <f>E49*0.95</f>
        <v>5.4036008766263667E-2</v>
      </c>
      <c r="F53" s="17">
        <f>C53-G49</f>
        <v>94.632428130887973</v>
      </c>
      <c r="G53" s="17">
        <f>F53*E53</f>
        <v>5.113558716053479</v>
      </c>
      <c r="H53" s="17">
        <f>C53+H49-G53</f>
        <v>1219.1087738213835</v>
      </c>
      <c r="I53" s="17">
        <f t="shared" ref="I53:I54" si="11">F53*D53</f>
        <v>2838.9728439266391</v>
      </c>
      <c r="J53" s="29">
        <v>0.5</v>
      </c>
      <c r="K53" s="17">
        <f>H53*J53</f>
        <v>609.55438691069173</v>
      </c>
      <c r="L53" s="17">
        <f>K53+I53+(J53*H53)</f>
        <v>4058.0816177480228</v>
      </c>
      <c r="M53" s="25">
        <f>L53+M49</f>
        <v>44855.603173132295</v>
      </c>
      <c r="N53" s="27"/>
      <c r="O53" s="28"/>
      <c r="P53" s="28"/>
      <c r="Q53" s="28"/>
      <c r="R53" s="28"/>
    </row>
    <row r="54" spans="1:18" ht="15.75" x14ac:dyDescent="0.25">
      <c r="A54" s="16" t="s">
        <v>2</v>
      </c>
      <c r="B54" s="12"/>
      <c r="C54" s="17">
        <f>C50</f>
        <v>100</v>
      </c>
      <c r="D54" s="17">
        <f>D50</f>
        <v>100</v>
      </c>
      <c r="E54" s="29">
        <f>E50*0.95</f>
        <v>0.27018004383131827</v>
      </c>
      <c r="F54" s="17">
        <f>C54-G50</f>
        <v>0.28250013494699999</v>
      </c>
      <c r="G54" s="17">
        <f>F54*E54+G50</f>
        <v>99.793825763895327</v>
      </c>
      <c r="H54" s="17">
        <f>C54+H50-G54</f>
        <v>162.14532019246252</v>
      </c>
      <c r="I54" s="17">
        <f t="shared" si="11"/>
        <v>28.250013494699999</v>
      </c>
      <c r="J54" s="29">
        <v>0.1</v>
      </c>
      <c r="K54" s="17">
        <f>H54*J54</f>
        <v>16.214532019246253</v>
      </c>
      <c r="L54" s="17">
        <f>K54+I54+(J54*H54)</f>
        <v>60.679077533192498</v>
      </c>
      <c r="M54" s="25">
        <f>L54+M50</f>
        <v>21564.419821062875</v>
      </c>
      <c r="N54" s="27"/>
      <c r="O54" s="28"/>
      <c r="P54" s="28"/>
      <c r="Q54" s="28"/>
      <c r="R54" s="28"/>
    </row>
    <row r="55" spans="1:18" s="2" customFormat="1" x14ac:dyDescent="0.25">
      <c r="A55" s="3"/>
      <c r="B55" s="4"/>
      <c r="C55" s="5"/>
      <c r="D55" s="5"/>
      <c r="E55" s="6"/>
      <c r="F55" s="5"/>
      <c r="G55" s="5"/>
      <c r="H55" s="5"/>
      <c r="I55" s="5"/>
      <c r="J55" s="6"/>
      <c r="K55" s="5"/>
      <c r="L55" s="5"/>
      <c r="M55" s="4"/>
      <c r="N55" s="27"/>
      <c r="O55" s="28"/>
      <c r="P55" s="28"/>
      <c r="Q55" s="28"/>
      <c r="R55" s="28"/>
    </row>
    <row r="56" spans="1:18" x14ac:dyDescent="0.25">
      <c r="A56" s="13" t="s">
        <v>6</v>
      </c>
      <c r="B56" s="14">
        <f>B52+1</f>
        <v>14</v>
      </c>
      <c r="C56" s="18"/>
      <c r="D56" s="18"/>
      <c r="E56" s="19"/>
      <c r="F56" s="18"/>
      <c r="G56" s="18"/>
      <c r="H56" s="18"/>
      <c r="I56" s="18"/>
      <c r="J56" s="19"/>
      <c r="K56" s="18"/>
      <c r="L56" s="18"/>
      <c r="M56" s="24"/>
      <c r="N56" s="27"/>
      <c r="O56" s="28"/>
      <c r="P56" s="28"/>
      <c r="Q56" s="28"/>
      <c r="R56" s="28"/>
    </row>
    <row r="57" spans="1:18" ht="15.75" x14ac:dyDescent="0.25">
      <c r="A57" s="15" t="s">
        <v>3</v>
      </c>
      <c r="B57" s="11"/>
      <c r="C57" s="17">
        <f>C53</f>
        <v>100</v>
      </c>
      <c r="D57" s="17">
        <f>D53</f>
        <v>30</v>
      </c>
      <c r="E57" s="29">
        <f>E53*0.95</f>
        <v>5.1334208327950479E-2</v>
      </c>
      <c r="F57" s="17">
        <f>C57-G53</f>
        <v>94.886441283946525</v>
      </c>
      <c r="G57" s="17">
        <f>F57*E57</f>
        <v>4.8709203443679518</v>
      </c>
      <c r="H57" s="17">
        <f>C57+H53-G57</f>
        <v>1314.2378534770155</v>
      </c>
      <c r="I57" s="17">
        <f t="shared" ref="I57:I58" si="12">F57*D57</f>
        <v>2846.5932385183955</v>
      </c>
      <c r="J57" s="29">
        <v>0.5</v>
      </c>
      <c r="K57" s="17">
        <f>H57*J57</f>
        <v>657.11892673850775</v>
      </c>
      <c r="L57" s="17">
        <f>K57+I57+(J57*H57)</f>
        <v>4160.831091995411</v>
      </c>
      <c r="M57" s="25">
        <f>L57+M53</f>
        <v>49016.434265127704</v>
      </c>
      <c r="N57" s="27"/>
      <c r="O57" s="28"/>
      <c r="P57" s="28"/>
      <c r="Q57" s="28"/>
      <c r="R57" s="28"/>
    </row>
    <row r="58" spans="1:18" ht="15.75" x14ac:dyDescent="0.25">
      <c r="A58" s="16" t="s">
        <v>2</v>
      </c>
      <c r="B58" s="12"/>
      <c r="C58" s="17">
        <f>C54</f>
        <v>100</v>
      </c>
      <c r="D58" s="17">
        <f>D54</f>
        <v>100</v>
      </c>
      <c r="E58" s="29">
        <f>E54*0.95</f>
        <v>0.25667104163975235</v>
      </c>
      <c r="F58" s="17">
        <f>C58-G54</f>
        <v>0.20617423610467256</v>
      </c>
      <c r="G58" s="17">
        <f>F58*E58+G54</f>
        <v>99.846744719835598</v>
      </c>
      <c r="H58" s="17">
        <f>C58+H54-G58</f>
        <v>162.29857547262691</v>
      </c>
      <c r="I58" s="17">
        <f t="shared" si="12"/>
        <v>20.617423610467256</v>
      </c>
      <c r="J58" s="29">
        <v>0.1</v>
      </c>
      <c r="K58" s="17">
        <f>H58*J58</f>
        <v>16.229857547262693</v>
      </c>
      <c r="L58" s="17">
        <f>K58+I58+(J58*H58)</f>
        <v>53.077138704992649</v>
      </c>
      <c r="M58" s="25">
        <f>L58+M54</f>
        <v>21617.496959767868</v>
      </c>
      <c r="N58" s="27"/>
      <c r="O58" s="28"/>
      <c r="P58" s="28"/>
      <c r="Q58" s="28"/>
      <c r="R58" s="28"/>
    </row>
    <row r="59" spans="1:18" s="2" customFormat="1" x14ac:dyDescent="0.25">
      <c r="A59" s="3"/>
      <c r="B59" s="4"/>
      <c r="C59" s="5"/>
      <c r="D59" s="5"/>
      <c r="E59" s="6"/>
      <c r="F59" s="5"/>
      <c r="G59" s="5"/>
      <c r="H59" s="5"/>
      <c r="I59" s="5"/>
      <c r="J59" s="6"/>
      <c r="K59" s="5"/>
      <c r="L59" s="5"/>
      <c r="M59" s="4"/>
      <c r="N59" s="27"/>
      <c r="O59" s="28"/>
      <c r="P59" s="28"/>
      <c r="Q59" s="28"/>
      <c r="R59" s="28"/>
    </row>
    <row r="60" spans="1:18" x14ac:dyDescent="0.25">
      <c r="A60" s="13" t="s">
        <v>6</v>
      </c>
      <c r="B60" s="14">
        <f>B56+1</f>
        <v>15</v>
      </c>
      <c r="C60" s="18"/>
      <c r="D60" s="18"/>
      <c r="E60" s="19"/>
      <c r="F60" s="18"/>
      <c r="G60" s="18"/>
      <c r="H60" s="18"/>
      <c r="I60" s="18"/>
      <c r="J60" s="19"/>
      <c r="K60" s="18"/>
      <c r="L60" s="18"/>
      <c r="M60" s="24"/>
      <c r="N60" s="27"/>
      <c r="O60" s="28"/>
      <c r="P60" s="28"/>
      <c r="Q60" s="28"/>
      <c r="R60" s="28"/>
    </row>
    <row r="61" spans="1:18" ht="15.75" x14ac:dyDescent="0.25">
      <c r="A61" s="15" t="s">
        <v>3</v>
      </c>
      <c r="B61" s="11"/>
      <c r="C61" s="17">
        <f>C57</f>
        <v>100</v>
      </c>
      <c r="D61" s="17">
        <f>D57</f>
        <v>30</v>
      </c>
      <c r="E61" s="29">
        <f>E57*0.95</f>
        <v>4.8767497911552951E-2</v>
      </c>
      <c r="F61" s="17">
        <f>C61-G57</f>
        <v>95.129079655632054</v>
      </c>
      <c r="G61" s="17">
        <f>F61*E61</f>
        <v>4.6392071934339905</v>
      </c>
      <c r="H61" s="17">
        <f>C61+H57-G61</f>
        <v>1409.5986462835815</v>
      </c>
      <c r="I61" s="17">
        <f t="shared" ref="I61:I62" si="13">F61*D61</f>
        <v>2853.8723896689617</v>
      </c>
      <c r="J61" s="29">
        <v>0.5</v>
      </c>
      <c r="K61" s="17">
        <f>H61*J61</f>
        <v>704.79932314179075</v>
      </c>
      <c r="L61" s="17">
        <f>K61+I61+(J61*H61)</f>
        <v>4263.4710359525434</v>
      </c>
      <c r="M61" s="25">
        <f>L61+M57</f>
        <v>53279.905301080245</v>
      </c>
      <c r="N61" s="27"/>
      <c r="O61" s="28"/>
      <c r="P61" s="28"/>
      <c r="Q61" s="28"/>
      <c r="R61" s="28"/>
    </row>
    <row r="62" spans="1:18" ht="15.75" x14ac:dyDescent="0.25">
      <c r="A62" s="16" t="s">
        <v>2</v>
      </c>
      <c r="B62" s="12"/>
      <c r="C62" s="17">
        <f>C58</f>
        <v>100</v>
      </c>
      <c r="D62" s="17">
        <f>D58</f>
        <v>100</v>
      </c>
      <c r="E62" s="29">
        <f>E58*0.95</f>
        <v>0.24383748955776471</v>
      </c>
      <c r="F62" s="17">
        <f>C62-G58</f>
        <v>0.1532552801644016</v>
      </c>
      <c r="G62" s="17">
        <f>F62*E62+G58</f>
        <v>99.884114102612358</v>
      </c>
      <c r="H62" s="17">
        <f>C62+H58-G62</f>
        <v>162.41446137001455</v>
      </c>
      <c r="I62" s="17">
        <f t="shared" si="13"/>
        <v>15.32552801644016</v>
      </c>
      <c r="J62" s="29">
        <v>0.1</v>
      </c>
      <c r="K62" s="17">
        <f>H62*J62</f>
        <v>16.241446137001457</v>
      </c>
      <c r="L62" s="17">
        <f>K62+I62+(J62*H62)</f>
        <v>47.808420290443074</v>
      </c>
      <c r="M62" s="25">
        <f>L62+M58</f>
        <v>21665.305380058311</v>
      </c>
      <c r="N62" s="27"/>
      <c r="O62" s="28"/>
      <c r="P62" s="28"/>
      <c r="Q62" s="28"/>
      <c r="R62" s="28"/>
    </row>
    <row r="63" spans="1:18" s="2" customFormat="1" x14ac:dyDescent="0.25">
      <c r="A63" s="3"/>
      <c r="B63" s="4"/>
      <c r="C63" s="5"/>
      <c r="D63" s="5"/>
      <c r="E63" s="6"/>
      <c r="F63" s="5"/>
      <c r="G63" s="5"/>
      <c r="H63" s="5"/>
      <c r="I63" s="5"/>
      <c r="J63" s="6"/>
      <c r="K63" s="5"/>
      <c r="L63" s="5"/>
      <c r="M63" s="4"/>
      <c r="N63" s="27"/>
      <c r="O63" s="28"/>
      <c r="P63" s="28"/>
      <c r="Q63" s="28"/>
      <c r="R63" s="28"/>
    </row>
    <row r="64" spans="1:18" x14ac:dyDescent="0.25">
      <c r="A64" s="13" t="s">
        <v>6</v>
      </c>
      <c r="B64" s="14">
        <f>B60+1</f>
        <v>16</v>
      </c>
      <c r="C64" s="18"/>
      <c r="D64" s="18"/>
      <c r="E64" s="19"/>
      <c r="F64" s="18"/>
      <c r="G64" s="18"/>
      <c r="H64" s="18"/>
      <c r="I64" s="18"/>
      <c r="J64" s="19"/>
      <c r="K64" s="18"/>
      <c r="L64" s="18"/>
      <c r="M64" s="24"/>
      <c r="N64" s="27"/>
      <c r="O64" s="28"/>
      <c r="P64" s="28"/>
      <c r="Q64" s="28"/>
      <c r="R64" s="28"/>
    </row>
    <row r="65" spans="1:18" ht="15.75" x14ac:dyDescent="0.25">
      <c r="A65" s="15" t="s">
        <v>3</v>
      </c>
      <c r="B65" s="11"/>
      <c r="C65" s="17">
        <f>C61</f>
        <v>100</v>
      </c>
      <c r="D65" s="17">
        <f>D61</f>
        <v>30</v>
      </c>
      <c r="E65" s="29">
        <f>E61*0.95</f>
        <v>4.6329123015975304E-2</v>
      </c>
      <c r="F65" s="17">
        <f>C65-G61</f>
        <v>95.36079280656601</v>
      </c>
      <c r="G65" s="17">
        <f>F65*E65</f>
        <v>4.4179819008363292</v>
      </c>
      <c r="H65" s="17">
        <f>C65+H61-G65</f>
        <v>1505.1806643827451</v>
      </c>
      <c r="I65" s="17">
        <f t="shared" ref="I65:I66" si="14">F65*D65</f>
        <v>2860.8237841969803</v>
      </c>
      <c r="J65" s="29">
        <v>0.5</v>
      </c>
      <c r="K65" s="17">
        <f>H65*J65</f>
        <v>752.59033219137257</v>
      </c>
      <c r="L65" s="17">
        <f>K65+I65+(J65*H65)</f>
        <v>4366.0044485797252</v>
      </c>
      <c r="M65" s="25">
        <f>L65+M61</f>
        <v>57645.909749659972</v>
      </c>
      <c r="N65" s="27"/>
      <c r="O65" s="28"/>
      <c r="P65" s="28"/>
      <c r="Q65" s="28"/>
      <c r="R65" s="28"/>
    </row>
    <row r="66" spans="1:18" ht="15.75" x14ac:dyDescent="0.25">
      <c r="A66" s="16" t="s">
        <v>2</v>
      </c>
      <c r="B66" s="12"/>
      <c r="C66" s="17">
        <f>C62</f>
        <v>100</v>
      </c>
      <c r="D66" s="17">
        <f>D62</f>
        <v>100</v>
      </c>
      <c r="E66" s="29">
        <f>E62*0.95</f>
        <v>0.23164561507987647</v>
      </c>
      <c r="F66" s="17">
        <f>C66-G62</f>
        <v>0.11588589738764199</v>
      </c>
      <c r="G66" s="17">
        <f>F66*E66+G62</f>
        <v>99.910958562591802</v>
      </c>
      <c r="H66" s="17">
        <f>C66+H62-G66</f>
        <v>162.50350280742276</v>
      </c>
      <c r="I66" s="17">
        <f t="shared" si="14"/>
        <v>11.588589738764199</v>
      </c>
      <c r="J66" s="29">
        <v>0.1</v>
      </c>
      <c r="K66" s="17">
        <f>H66*J66</f>
        <v>16.250350280742278</v>
      </c>
      <c r="L66" s="17">
        <f>K66+I66+(J66*H66)</f>
        <v>44.089290300248756</v>
      </c>
      <c r="M66" s="25">
        <f>L66+M62</f>
        <v>21709.394670358561</v>
      </c>
      <c r="N66" s="27"/>
      <c r="O66" s="28"/>
      <c r="P66" s="28"/>
      <c r="Q66" s="28"/>
      <c r="R66" s="28"/>
    </row>
    <row r="67" spans="1:18" s="2" customFormat="1" x14ac:dyDescent="0.25">
      <c r="A67" s="3"/>
      <c r="B67" s="4"/>
      <c r="C67" s="5"/>
      <c r="D67" s="5"/>
      <c r="E67" s="6"/>
      <c r="F67" s="5"/>
      <c r="G67" s="5"/>
      <c r="H67" s="5"/>
      <c r="I67" s="5"/>
      <c r="J67" s="6"/>
      <c r="K67" s="5"/>
      <c r="L67" s="5"/>
      <c r="M67" s="4"/>
      <c r="N67" s="27"/>
      <c r="O67" s="28"/>
      <c r="P67" s="28"/>
      <c r="Q67" s="28"/>
      <c r="R67" s="28"/>
    </row>
    <row r="68" spans="1:18" x14ac:dyDescent="0.25">
      <c r="A68" s="13" t="s">
        <v>6</v>
      </c>
      <c r="B68" s="14">
        <f>B64+1</f>
        <v>17</v>
      </c>
      <c r="C68" s="18"/>
      <c r="D68" s="18"/>
      <c r="E68" s="19"/>
      <c r="F68" s="18"/>
      <c r="G68" s="18"/>
      <c r="H68" s="18"/>
      <c r="I68" s="18"/>
      <c r="J68" s="19"/>
      <c r="K68" s="18"/>
      <c r="L68" s="18"/>
      <c r="M68" s="24"/>
      <c r="N68" s="27"/>
      <c r="O68" s="28"/>
      <c r="P68" s="28"/>
      <c r="Q68" s="28"/>
      <c r="R68" s="28"/>
    </row>
    <row r="69" spans="1:18" ht="15.75" x14ac:dyDescent="0.25">
      <c r="A69" s="15" t="s">
        <v>3</v>
      </c>
      <c r="B69" s="11"/>
      <c r="C69" s="17">
        <f>C65</f>
        <v>100</v>
      </c>
      <c r="D69" s="17">
        <f>D65</f>
        <v>30</v>
      </c>
      <c r="E69" s="29">
        <f>E65*0.95</f>
        <v>4.401266686517654E-2</v>
      </c>
      <c r="F69" s="17">
        <f>C69-G65</f>
        <v>95.582018099163676</v>
      </c>
      <c r="G69" s="17">
        <f>F69*E69</f>
        <v>4.2068195208997654</v>
      </c>
      <c r="H69" s="17">
        <f>C69+H65-G69</f>
        <v>1600.9738448618455</v>
      </c>
      <c r="I69" s="17">
        <f t="shared" ref="I69:I70" si="15">F69*D69</f>
        <v>2867.4605429749104</v>
      </c>
      <c r="J69" s="29">
        <v>0.5</v>
      </c>
      <c r="K69" s="17">
        <f>H69*J69</f>
        <v>800.48692243092273</v>
      </c>
      <c r="L69" s="17">
        <f>K69+I69+(J69*H69)</f>
        <v>4468.4343878367563</v>
      </c>
      <c r="M69" s="25">
        <f>L69+M65</f>
        <v>62114.34413749673</v>
      </c>
      <c r="N69" s="27"/>
      <c r="O69" s="28"/>
      <c r="P69" s="28"/>
      <c r="Q69" s="28"/>
      <c r="R69" s="28"/>
    </row>
    <row r="70" spans="1:18" ht="15.75" x14ac:dyDescent="0.25">
      <c r="A70" s="16" t="s">
        <v>2</v>
      </c>
      <c r="B70" s="12"/>
      <c r="C70" s="17">
        <f>C66</f>
        <v>100</v>
      </c>
      <c r="D70" s="17">
        <f>D66</f>
        <v>100</v>
      </c>
      <c r="E70" s="29">
        <f>E66*0.95</f>
        <v>0.22006333432588263</v>
      </c>
      <c r="F70" s="17">
        <f>C70-G66</f>
        <v>8.9041437408198476E-2</v>
      </c>
      <c r="G70" s="17">
        <f>F70*E70+G66</f>
        <v>99.930553318201021</v>
      </c>
      <c r="H70" s="17">
        <f>C70+H66-G70</f>
        <v>162.57294948922174</v>
      </c>
      <c r="I70" s="17">
        <f t="shared" si="15"/>
        <v>8.9041437408198476</v>
      </c>
      <c r="J70" s="29">
        <v>0.1</v>
      </c>
      <c r="K70" s="17">
        <f>H70*J70</f>
        <v>16.257294948922176</v>
      </c>
      <c r="L70" s="17">
        <f>K70+I70+(J70*H70)</f>
        <v>41.4187336386642</v>
      </c>
      <c r="M70" s="25">
        <f>L70+M66</f>
        <v>21750.813403997225</v>
      </c>
      <c r="N70" s="27"/>
      <c r="O70" s="28"/>
      <c r="P70" s="28"/>
      <c r="Q70" s="28"/>
      <c r="R70" s="28"/>
    </row>
    <row r="71" spans="1:18" s="2" customFormat="1" x14ac:dyDescent="0.25">
      <c r="A71" s="3"/>
      <c r="B71" s="4"/>
      <c r="C71" s="5"/>
      <c r="D71" s="5"/>
      <c r="E71" s="6"/>
      <c r="F71" s="5"/>
      <c r="G71" s="5"/>
      <c r="H71" s="5"/>
      <c r="I71" s="5"/>
      <c r="J71" s="6"/>
      <c r="K71" s="5"/>
      <c r="L71" s="5"/>
      <c r="M71" s="4"/>
      <c r="N71" s="27"/>
      <c r="O71" s="28"/>
      <c r="P71" s="28"/>
      <c r="Q71" s="28"/>
      <c r="R71" s="28"/>
    </row>
    <row r="72" spans="1:18" x14ac:dyDescent="0.25">
      <c r="A72" s="13" t="s">
        <v>6</v>
      </c>
      <c r="B72" s="14">
        <f>B68+1</f>
        <v>18</v>
      </c>
      <c r="C72" s="18"/>
      <c r="D72" s="18"/>
      <c r="E72" s="19"/>
      <c r="F72" s="18"/>
      <c r="G72" s="18"/>
      <c r="H72" s="18"/>
      <c r="I72" s="18"/>
      <c r="J72" s="19"/>
      <c r="K72" s="18"/>
      <c r="L72" s="18"/>
      <c r="M72" s="24"/>
      <c r="N72" s="27"/>
      <c r="O72" s="28"/>
      <c r="P72" s="28"/>
      <c r="Q72" s="28"/>
      <c r="R72" s="28"/>
    </row>
    <row r="73" spans="1:18" ht="15.75" x14ac:dyDescent="0.25">
      <c r="A73" s="15" t="s">
        <v>3</v>
      </c>
      <c r="B73" s="11"/>
      <c r="C73" s="17">
        <f>C69</f>
        <v>100</v>
      </c>
      <c r="D73" s="17">
        <f>D69</f>
        <v>30</v>
      </c>
      <c r="E73" s="29">
        <f>E69*0.95</f>
        <v>4.1812033521917709E-2</v>
      </c>
      <c r="F73" s="17">
        <f>C73-G69</f>
        <v>95.793180479100229</v>
      </c>
      <c r="G73" s="17">
        <f>F73*E73</f>
        <v>4.0053076733632516</v>
      </c>
      <c r="H73" s="17">
        <f>C73+H69-G73</f>
        <v>1696.9685371884823</v>
      </c>
      <c r="I73" s="17">
        <f t="shared" ref="I73:I74" si="16">F73*D73</f>
        <v>2873.7954143730067</v>
      </c>
      <c r="J73" s="29">
        <v>0.5</v>
      </c>
      <c r="K73" s="17">
        <f>H73*J73</f>
        <v>848.48426859424114</v>
      </c>
      <c r="L73" s="17">
        <f>K73+I73+(J73*H73)</f>
        <v>4570.7639515614892</v>
      </c>
      <c r="M73" s="25">
        <f>L73+M69</f>
        <v>66685.108089058223</v>
      </c>
      <c r="N73" s="27"/>
      <c r="O73" s="28"/>
      <c r="P73" s="28"/>
      <c r="Q73" s="28"/>
      <c r="R73" s="28"/>
    </row>
    <row r="74" spans="1:18" ht="15.75" x14ac:dyDescent="0.25">
      <c r="A74" s="16" t="s">
        <v>2</v>
      </c>
      <c r="B74" s="12"/>
      <c r="C74" s="17">
        <f>C70</f>
        <v>100</v>
      </c>
      <c r="D74" s="17">
        <f>D70</f>
        <v>100</v>
      </c>
      <c r="E74" s="29">
        <f>E70*0.95</f>
        <v>0.20906016760958848</v>
      </c>
      <c r="F74" s="17">
        <f>C74-G70</f>
        <v>6.9446681798979171E-2</v>
      </c>
      <c r="G74" s="17">
        <f>F74*E74+G70</f>
        <v>99.945071853137847</v>
      </c>
      <c r="H74" s="17">
        <f>C74+H70-G74</f>
        <v>162.62787763608389</v>
      </c>
      <c r="I74" s="17">
        <f t="shared" si="16"/>
        <v>6.9446681798979171</v>
      </c>
      <c r="J74" s="29">
        <v>0.1</v>
      </c>
      <c r="K74" s="17">
        <f>H74*J74</f>
        <v>16.26278776360839</v>
      </c>
      <c r="L74" s="17">
        <f>K74+I74+(J74*H74)</f>
        <v>39.470243707114697</v>
      </c>
      <c r="M74" s="25">
        <f>L74+M70</f>
        <v>21790.283647704338</v>
      </c>
      <c r="N74" s="27"/>
      <c r="O74" s="28"/>
      <c r="P74" s="28"/>
      <c r="Q74" s="28"/>
      <c r="R74" s="28"/>
    </row>
    <row r="75" spans="1:18" s="2" customFormat="1" x14ac:dyDescent="0.25">
      <c r="A75" s="3"/>
      <c r="B75" s="4"/>
      <c r="C75" s="5"/>
      <c r="D75" s="5"/>
      <c r="E75" s="6"/>
      <c r="F75" s="5"/>
      <c r="G75" s="5"/>
      <c r="H75" s="5"/>
      <c r="I75" s="5"/>
      <c r="J75" s="6"/>
      <c r="K75" s="5"/>
      <c r="L75" s="5"/>
      <c r="M75" s="4"/>
      <c r="N75" s="27"/>
      <c r="O75" s="28"/>
      <c r="P75" s="28"/>
      <c r="Q75" s="28"/>
      <c r="R75" s="28"/>
    </row>
    <row r="76" spans="1:18" x14ac:dyDescent="0.25">
      <c r="A76" s="13" t="s">
        <v>6</v>
      </c>
      <c r="B76" s="14">
        <f>B72+1</f>
        <v>19</v>
      </c>
      <c r="C76" s="18"/>
      <c r="D76" s="18"/>
      <c r="E76" s="19"/>
      <c r="F76" s="18"/>
      <c r="G76" s="18"/>
      <c r="H76" s="18"/>
      <c r="I76" s="18"/>
      <c r="J76" s="19"/>
      <c r="K76" s="18"/>
      <c r="L76" s="18"/>
      <c r="M76" s="24"/>
      <c r="N76" s="27"/>
      <c r="O76" s="28"/>
      <c r="P76" s="28"/>
      <c r="Q76" s="28"/>
      <c r="R76" s="28"/>
    </row>
    <row r="77" spans="1:18" ht="15.75" x14ac:dyDescent="0.25">
      <c r="A77" s="15" t="s">
        <v>3</v>
      </c>
      <c r="B77" s="11"/>
      <c r="C77" s="17">
        <f>C73</f>
        <v>100</v>
      </c>
      <c r="D77" s="17">
        <f>D73</f>
        <v>30</v>
      </c>
      <c r="E77" s="29">
        <f>E73*0.95</f>
        <v>3.9721431845821824E-2</v>
      </c>
      <c r="F77" s="17">
        <f>C77-G73</f>
        <v>95.994692326636752</v>
      </c>
      <c r="G77" s="17">
        <f>F77*E77</f>
        <v>3.8130466288131371</v>
      </c>
      <c r="H77" s="17">
        <f>C77+H73-G77</f>
        <v>1793.1554905596693</v>
      </c>
      <c r="I77" s="17">
        <f t="shared" ref="I77:I78" si="17">F77*D77</f>
        <v>2879.8407697991024</v>
      </c>
      <c r="J77" s="29">
        <v>0.5</v>
      </c>
      <c r="K77" s="17">
        <f>H77*J77</f>
        <v>896.57774527983463</v>
      </c>
      <c r="L77" s="17">
        <f>K77+I77+(J77*H77)</f>
        <v>4672.9962603587719</v>
      </c>
      <c r="M77" s="25">
        <f>L77+M73</f>
        <v>71358.104349417001</v>
      </c>
      <c r="N77" s="27"/>
      <c r="O77" s="28"/>
      <c r="P77" s="28"/>
      <c r="Q77" s="28"/>
      <c r="R77" s="28"/>
    </row>
    <row r="78" spans="1:18" ht="15.75" x14ac:dyDescent="0.25">
      <c r="A78" s="16" t="s">
        <v>2</v>
      </c>
      <c r="B78" s="12"/>
      <c r="C78" s="17">
        <f>C74</f>
        <v>100</v>
      </c>
      <c r="D78" s="17">
        <f>D74</f>
        <v>100</v>
      </c>
      <c r="E78" s="29">
        <f>E74*0.95</f>
        <v>0.19860715922910904</v>
      </c>
      <c r="F78" s="17">
        <f>C78-G74</f>
        <v>5.4928146862152971E-2</v>
      </c>
      <c r="G78" s="17">
        <f>F78*E78+G74</f>
        <v>99.95598097634786</v>
      </c>
      <c r="H78" s="17">
        <f>C78+H74-G78</f>
        <v>162.67189665973603</v>
      </c>
      <c r="I78" s="17">
        <f t="shared" si="17"/>
        <v>5.4928146862152971</v>
      </c>
      <c r="J78" s="29">
        <v>0.1</v>
      </c>
      <c r="K78" s="17">
        <f>H78*J78</f>
        <v>16.267189665973603</v>
      </c>
      <c r="L78" s="17">
        <f>K78+I78+(J78*H78)</f>
        <v>38.027194018162504</v>
      </c>
      <c r="M78" s="25">
        <f>L78+M74</f>
        <v>21828.310841722501</v>
      </c>
      <c r="N78" s="27"/>
      <c r="O78" s="28"/>
      <c r="P78" s="28"/>
      <c r="Q78" s="28"/>
      <c r="R78" s="28"/>
    </row>
    <row r="79" spans="1:18" s="2" customFormat="1" x14ac:dyDescent="0.25">
      <c r="A79" s="3"/>
      <c r="B79" s="4"/>
      <c r="C79" s="5"/>
      <c r="D79" s="5"/>
      <c r="E79" s="6"/>
      <c r="F79" s="5"/>
      <c r="G79" s="5"/>
      <c r="H79" s="5"/>
      <c r="I79" s="5"/>
      <c r="J79" s="6"/>
      <c r="K79" s="5"/>
      <c r="L79" s="5"/>
      <c r="M79" s="4"/>
      <c r="N79" s="27"/>
      <c r="O79" s="28"/>
      <c r="P79" s="28"/>
      <c r="Q79" s="28"/>
      <c r="R79" s="28"/>
    </row>
    <row r="80" spans="1:18" x14ac:dyDescent="0.25">
      <c r="A80" s="13" t="s">
        <v>6</v>
      </c>
      <c r="B80" s="14">
        <f>B76+1</f>
        <v>20</v>
      </c>
      <c r="C80" s="18"/>
      <c r="D80" s="18"/>
      <c r="E80" s="19"/>
      <c r="F80" s="18"/>
      <c r="G80" s="18"/>
      <c r="H80" s="18"/>
      <c r="I80" s="18"/>
      <c r="J80" s="19"/>
      <c r="K80" s="18"/>
      <c r="L80" s="18"/>
      <c r="M80" s="24"/>
      <c r="N80" s="27"/>
      <c r="O80" s="28"/>
      <c r="P80" s="28"/>
      <c r="Q80" s="28"/>
      <c r="R80" s="28"/>
    </row>
    <row r="81" spans="1:18" ht="15.75" x14ac:dyDescent="0.25">
      <c r="A81" s="15" t="s">
        <v>3</v>
      </c>
      <c r="B81" s="11"/>
      <c r="C81" s="17">
        <f>C77</f>
        <v>100</v>
      </c>
      <c r="D81" s="17">
        <f>D77</f>
        <v>30</v>
      </c>
      <c r="E81" s="29">
        <f>E77*0.95</f>
        <v>3.7735360253530734E-2</v>
      </c>
      <c r="F81" s="17">
        <f>C81-G77</f>
        <v>96.18695337118686</v>
      </c>
      <c r="G81" s="17">
        <f>F81*E81</f>
        <v>3.6296493371512986</v>
      </c>
      <c r="H81" s="17">
        <f>C81+H77-G81</f>
        <v>1889.525841222518</v>
      </c>
      <c r="I81" s="17">
        <f t="shared" ref="I81:I82" si="18">F81*D81</f>
        <v>2885.6086011356056</v>
      </c>
      <c r="J81" s="29">
        <v>0.5</v>
      </c>
      <c r="K81" s="17">
        <f>H81*J81</f>
        <v>944.76292061125901</v>
      </c>
      <c r="L81" s="17">
        <f>K81+I81+(J81*H81)</f>
        <v>4775.1344423581231</v>
      </c>
      <c r="M81" s="25">
        <f>L81+M77</f>
        <v>76133.238791775118</v>
      </c>
      <c r="N81" s="27"/>
      <c r="O81" s="28"/>
      <c r="P81" s="28"/>
      <c r="Q81" s="28"/>
      <c r="R81" s="28"/>
    </row>
    <row r="82" spans="1:18" ht="15.75" x14ac:dyDescent="0.25">
      <c r="A82" s="16" t="s">
        <v>2</v>
      </c>
      <c r="B82" s="12"/>
      <c r="C82" s="17">
        <f>C78</f>
        <v>100</v>
      </c>
      <c r="D82" s="17">
        <f>D78</f>
        <v>100</v>
      </c>
      <c r="E82" s="29">
        <f>E78*0.95</f>
        <v>0.18867680126765357</v>
      </c>
      <c r="F82" s="17">
        <f>C82-G78</f>
        <v>4.4019023652140277E-2</v>
      </c>
      <c r="G82" s="17">
        <f>F82*E82+G78</f>
        <v>99.964286344925469</v>
      </c>
      <c r="H82" s="17">
        <f>C82+H78-G82</f>
        <v>162.70761031481055</v>
      </c>
      <c r="I82" s="17">
        <f t="shared" si="18"/>
        <v>4.4019023652140277</v>
      </c>
      <c r="J82" s="29">
        <v>0.1</v>
      </c>
      <c r="K82" s="17">
        <f>H82*J82</f>
        <v>16.270761031481054</v>
      </c>
      <c r="L82" s="17">
        <f>K82+I82+(J82*H82)</f>
        <v>36.943424428176137</v>
      </c>
      <c r="M82" s="25">
        <f>L82+M78</f>
        <v>21865.254266150678</v>
      </c>
      <c r="N82" s="27"/>
      <c r="O82" s="28"/>
      <c r="P82" s="28"/>
      <c r="Q82" s="28"/>
      <c r="R82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6" sqref="Q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Torchmark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E. Lightsey</dc:creator>
  <cp:lastModifiedBy>Katherine E. Lightsey</cp:lastModifiedBy>
  <dcterms:created xsi:type="dcterms:W3CDTF">2014-07-09T15:56:55Z</dcterms:created>
  <dcterms:modified xsi:type="dcterms:W3CDTF">2014-07-09T17:06:23Z</dcterms:modified>
</cp:coreProperties>
</file>