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university\kurs3.1\SATPR\lab2\"/>
    </mc:Choice>
  </mc:AlternateContent>
  <xr:revisionPtr revIDLastSave="0" documentId="13_ncr:1_{FE33AD1D-C3F7-4515-B22D-5060642E1CE0}" xr6:coauthVersionLast="47" xr6:coauthVersionMax="47" xr10:uidLastSave="{00000000-0000-0000-0000-000000000000}"/>
  <bookViews>
    <workbookView xWindow="-110" yWindow="10690" windowWidth="19420" windowHeight="10420" activeTab="3" xr2:uid="{00000000-000D-0000-FFFF-FFFF00000000}"/>
  </bookViews>
  <sheets>
    <sheet name="Аркуш1" sheetId="1" r:id="rId1"/>
    <sheet name="Аркуш2" sheetId="2" r:id="rId2"/>
    <sheet name="Аркуш3" sheetId="3" r:id="rId3"/>
    <sheet name="Аркуш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G5" i="4"/>
  <c r="D6" i="4"/>
  <c r="G4" i="4"/>
  <c r="C6" i="4"/>
  <c r="G3" i="4"/>
  <c r="B6" i="4"/>
  <c r="D5" i="4"/>
  <c r="D4" i="4"/>
  <c r="D3" i="4"/>
  <c r="D2" i="4"/>
  <c r="C5" i="4"/>
  <c r="C4" i="4"/>
  <c r="C3" i="4"/>
  <c r="C2" i="4"/>
  <c r="B2" i="4"/>
  <c r="B5" i="4"/>
  <c r="B4" i="4"/>
  <c r="B3" i="4"/>
  <c r="G3" i="3"/>
  <c r="F4" i="2"/>
  <c r="J22" i="3"/>
  <c r="J14" i="3"/>
  <c r="J6" i="3"/>
  <c r="J20" i="3"/>
  <c r="J12" i="3"/>
  <c r="J4" i="3"/>
  <c r="J19" i="3"/>
  <c r="J11" i="3"/>
  <c r="J3" i="3"/>
  <c r="F20" i="3"/>
  <c r="F21" i="3"/>
  <c r="F22" i="3"/>
  <c r="F19" i="3"/>
  <c r="F11" i="3"/>
  <c r="G12" i="3"/>
  <c r="G15" i="3" s="1"/>
  <c r="G13" i="3"/>
  <c r="G14" i="3"/>
  <c r="G11" i="3"/>
  <c r="F12" i="3"/>
  <c r="F13" i="3"/>
  <c r="F14" i="3"/>
  <c r="F3" i="3"/>
  <c r="F5" i="3"/>
  <c r="F6" i="3"/>
  <c r="F4" i="3"/>
  <c r="E4" i="2"/>
  <c r="E7" i="2"/>
  <c r="C23" i="3"/>
  <c r="D23" i="3"/>
  <c r="E23" i="3"/>
  <c r="B23" i="3"/>
  <c r="C15" i="3"/>
  <c r="D15" i="3"/>
  <c r="E15" i="3"/>
  <c r="B15" i="3"/>
  <c r="C7" i="3"/>
  <c r="D7" i="3"/>
  <c r="E7" i="3"/>
  <c r="B7" i="3"/>
  <c r="D22" i="3"/>
  <c r="B22" i="3"/>
  <c r="E20" i="3"/>
  <c r="D20" i="3"/>
  <c r="D19" i="3"/>
  <c r="B20" i="3"/>
  <c r="D14" i="3"/>
  <c r="C14" i="3"/>
  <c r="D12" i="3"/>
  <c r="E11" i="3"/>
  <c r="D11" i="3"/>
  <c r="C11" i="3"/>
  <c r="B6" i="3"/>
  <c r="C6" i="3"/>
  <c r="D6" i="3"/>
  <c r="D4" i="3"/>
  <c r="D3" i="3"/>
  <c r="B4" i="3"/>
  <c r="D7" i="2"/>
  <c r="C7" i="2"/>
  <c r="B7" i="2"/>
  <c r="E6" i="2"/>
  <c r="E5" i="2"/>
  <c r="D5" i="2"/>
  <c r="D4" i="2"/>
  <c r="C4" i="2"/>
  <c r="F23" i="3" l="1"/>
  <c r="G20" i="3" s="1"/>
  <c r="G22" i="3"/>
  <c r="G19" i="3"/>
  <c r="G21" i="3"/>
  <c r="F15" i="3"/>
  <c r="F7" i="3"/>
  <c r="F6" i="2"/>
  <c r="F5" i="2"/>
  <c r="F7" i="2"/>
  <c r="G23" i="3" l="1"/>
  <c r="G4" i="3"/>
  <c r="G5" i="3"/>
  <c r="G6" i="3"/>
  <c r="B10" i="2"/>
  <c r="B11" i="2" s="1"/>
  <c r="B13" i="2" s="1"/>
  <c r="G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<sst xmlns="http://schemas.openxmlformats.org/spreadsheetml/2006/main" count="95" uniqueCount="35">
  <si>
    <t>Декомпозиція задачі ієрархії вибору сценарію розвитку</t>
  </si>
  <si>
    <t>К1</t>
  </si>
  <si>
    <t>К2</t>
  </si>
  <si>
    <t>К1 (Знання ПК)</t>
  </si>
  <si>
    <t>К2 (Англ. Мова)</t>
  </si>
  <si>
    <t>К3</t>
  </si>
  <si>
    <t>К3 (Комунікація)</t>
  </si>
  <si>
    <t>Матриця парних порівнянь важливості критеріїв</t>
  </si>
  <si>
    <r>
      <rPr>
        <b/>
        <sz val="12"/>
        <color theme="1"/>
        <rFont val="Calibri"/>
        <family val="2"/>
        <charset val="204"/>
        <scheme val="minor"/>
      </rPr>
      <t>W</t>
    </r>
    <r>
      <rPr>
        <b/>
        <sz val="11"/>
        <color theme="1"/>
        <rFont val="Calibri"/>
        <family val="2"/>
        <charset val="204"/>
        <scheme val="minor"/>
      </rPr>
      <t>i</t>
    </r>
  </si>
  <si>
    <r>
      <rPr>
        <b/>
        <sz val="12"/>
        <color theme="1"/>
        <rFont val="Calibri"/>
        <family val="2"/>
        <charset val="204"/>
        <scheme val="minor"/>
      </rPr>
      <t>W</t>
    </r>
    <r>
      <rPr>
        <b/>
        <sz val="11"/>
        <color theme="1"/>
        <rFont val="Calibri"/>
        <family val="2"/>
        <charset val="204"/>
        <scheme val="minor"/>
      </rPr>
      <t>норм</t>
    </r>
  </si>
  <si>
    <t>∑</t>
  </si>
  <si>
    <t>λ</t>
  </si>
  <si>
    <t>Iс</t>
  </si>
  <si>
    <t>Ісс</t>
  </si>
  <si>
    <t>ОС</t>
  </si>
  <si>
    <t>- власне значення матриці</t>
  </si>
  <si>
    <t>- індекс узгодженості</t>
  </si>
  <si>
    <t>- середнє значення індексу узгодженості</t>
  </si>
  <si>
    <t>- відношення узгодженості</t>
  </si>
  <si>
    <t>i             j</t>
  </si>
  <si>
    <t>Вибір секретаря, зважаючи на знання ПК (К1)</t>
  </si>
  <si>
    <t>A</t>
  </si>
  <si>
    <t>B</t>
  </si>
  <si>
    <t>C</t>
  </si>
  <si>
    <t>D</t>
  </si>
  <si>
    <t>За результатами розрахунків найбільш пріоритетним критерієм є К3 - Вміння комунікувати</t>
  </si>
  <si>
    <t>Вибір секретаря, зважаючи на англійську мову (К2)</t>
  </si>
  <si>
    <t>Вибір секретаря, зважаючи на вміння комунікувати (К3)</t>
  </si>
  <si>
    <t>А1</t>
  </si>
  <si>
    <t>А2</t>
  </si>
  <si>
    <t>А3</t>
  </si>
  <si>
    <t>А4</t>
  </si>
  <si>
    <t>Пріоритетність</t>
  </si>
  <si>
    <t>Глобальний пріоритет</t>
  </si>
  <si>
    <t>Отже, найкращим варіантом буде альтернатива А3 з глобальним пріоритетом 0,53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</si>
</sst>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79">
    <xf numFmtId="0" fontId="0" fillId="0" borderId="0" xfId="0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49" fontId="0" fillId="0" borderId="0" xfId="0" applyNumberFormat="1"/>
    <xf numFmtId="2" fontId="0" fillId="0" borderId="28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41" xfId="0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4" fillId="0" borderId="0" xfId="0" applyFont="1"/>
    <xf numFmtId="2" fontId="0" fillId="0" borderId="40" xfId="0" applyNumberFormat="1" applyBorder="1" applyAlignment="1">
      <alignment horizontal="center"/>
    </xf>
    <xf numFmtId="2" fontId="0" fillId="0" borderId="0" xfId="0" applyNumberFormat="1"/>
    <xf numFmtId="2" fontId="0" fillId="0" borderId="2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FF-4D8C-9063-A31EEBBA9AD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0FF-4D8C-9063-A31EEBBA9AD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FF-4D8C-9063-A31EEBBA9AD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0FF-4D8C-9063-A31EEBBA9AD6}"/>
              </c:ext>
            </c:extLst>
          </c:dPt>
          <c:val>
            <c:numRef>
              <c:f>Аркуш4!$E$2:$E$5</c:f>
              <c:numCache>
                <c:formatCode>0.00</c:formatCode>
                <c:ptCount val="4"/>
                <c:pt idx="0">
                  <c:v>0.23467635942842294</c:v>
                </c:pt>
                <c:pt idx="1">
                  <c:v>0.10652540946419772</c:v>
                </c:pt>
                <c:pt idx="2">
                  <c:v>0.52565310388061803</c:v>
                </c:pt>
                <c:pt idx="3">
                  <c:v>0.13314512722676136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F-4D8C-9063-A31EEBBA9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833600"/>
        <c:axId val="1161838880"/>
      </c:barChart>
      <c:catAx>
        <c:axId val="11618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61838880"/>
        <c:crosses val="autoZero"/>
        <c:auto val="1"/>
        <c:lblAlgn val="ctr"/>
        <c:lblOffset val="100"/>
        <c:noMultiLvlLbl val="0"/>
      </c:catAx>
      <c:valAx>
        <c:axId val="11618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618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Аркуш4!$A$2</c:f>
              <c:strCache>
                <c:ptCount val="1"/>
                <c:pt idx="0">
                  <c:v>А1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Аркуш4!$B$1:$E$1</c:f>
              <c:strCache>
                <c:ptCount val="4"/>
                <c:pt idx="0">
                  <c:v>К1 (Знання ПК)</c:v>
                </c:pt>
                <c:pt idx="1">
                  <c:v>К2 (Англ. Мова)</c:v>
                </c:pt>
                <c:pt idx="2">
                  <c:v>К3 (Комунікація)</c:v>
                </c:pt>
                <c:pt idx="3">
                  <c:v>Глобальний пріоритет</c:v>
                </c:pt>
              </c:strCache>
            </c:strRef>
          </c:cat>
          <c:val>
            <c:numRef>
              <c:f>Аркуш4!$B$2:$E$2</c:f>
              <c:numCache>
                <c:formatCode>0.00</c:formatCode>
                <c:ptCount val="4"/>
                <c:pt idx="0">
                  <c:v>0.19477564252524565</c:v>
                </c:pt>
                <c:pt idx="1">
                  <c:v>7.2738451769878032E-2</c:v>
                </c:pt>
                <c:pt idx="2">
                  <c:v>0.30868951934879973</c:v>
                </c:pt>
                <c:pt idx="3">
                  <c:v>0.23467635942842294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9-4DA9-8C0D-E337B639088E}"/>
            </c:ext>
          </c:extLst>
        </c:ser>
        <c:ser>
          <c:idx val="1"/>
          <c:order val="1"/>
          <c:tx>
            <c:strRef>
              <c:f>Аркуш4!$A$3</c:f>
              <c:strCache>
                <c:ptCount val="1"/>
                <c:pt idx="0">
                  <c:v>А2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Аркуш4!$B$1:$E$1</c:f>
              <c:strCache>
                <c:ptCount val="4"/>
                <c:pt idx="0">
                  <c:v>К1 (Знання ПК)</c:v>
                </c:pt>
                <c:pt idx="1">
                  <c:v>К2 (Англ. Мова)</c:v>
                </c:pt>
                <c:pt idx="2">
                  <c:v>К3 (Комунікація)</c:v>
                </c:pt>
                <c:pt idx="3">
                  <c:v>Глобальний пріоритет</c:v>
                </c:pt>
              </c:strCache>
            </c:strRef>
          </c:cat>
          <c:val>
            <c:numRef>
              <c:f>Аркуш4!$B$3:$E$3</c:f>
              <c:numCache>
                <c:formatCode>0.00</c:formatCode>
                <c:ptCount val="4"/>
                <c:pt idx="0">
                  <c:v>0.12999510871756534</c:v>
                </c:pt>
                <c:pt idx="1">
                  <c:v>0.19380799426092085</c:v>
                </c:pt>
                <c:pt idx="2">
                  <c:v>6.6415613590190076E-2</c:v>
                </c:pt>
                <c:pt idx="3">
                  <c:v>0.10652540946419772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19-4DA9-8C0D-E337B639088E}"/>
            </c:ext>
          </c:extLst>
        </c:ser>
        <c:ser>
          <c:idx val="2"/>
          <c:order val="2"/>
          <c:tx>
            <c:strRef>
              <c:f>Аркуш4!$A$4</c:f>
              <c:strCache>
                <c:ptCount val="1"/>
                <c:pt idx="0">
                  <c:v>А3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Аркуш4!$B$1:$E$1</c:f>
              <c:strCache>
                <c:ptCount val="4"/>
                <c:pt idx="0">
                  <c:v>К1 (Знання ПК)</c:v>
                </c:pt>
                <c:pt idx="1">
                  <c:v>К2 (Англ. Мова)</c:v>
                </c:pt>
                <c:pt idx="2">
                  <c:v>К3 (Комунікація)</c:v>
                </c:pt>
                <c:pt idx="3">
                  <c:v>Глобальний пріоритет</c:v>
                </c:pt>
              </c:strCache>
            </c:strRef>
          </c:cat>
          <c:val>
            <c:numRef>
              <c:f>Аркуш4!$B$4:$E$4</c:f>
              <c:numCache>
                <c:formatCode>0.00</c:formatCode>
                <c:ptCount val="4"/>
                <c:pt idx="0">
                  <c:v>0.59571242567225691</c:v>
                </c:pt>
                <c:pt idx="1">
                  <c:v>0.59275291755684278</c:v>
                </c:pt>
                <c:pt idx="2">
                  <c:v>0.48905423255901526</c:v>
                </c:pt>
                <c:pt idx="3">
                  <c:v>0.52565310388061803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19-4DA9-8C0D-E337B639088E}"/>
            </c:ext>
          </c:extLst>
        </c:ser>
        <c:ser>
          <c:idx val="3"/>
          <c:order val="3"/>
          <c:tx>
            <c:strRef>
              <c:f>Аркуш4!$A$5</c:f>
              <c:strCache>
                <c:ptCount val="1"/>
                <c:pt idx="0">
                  <c:v>А4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Аркуш4!$B$1:$E$1</c:f>
              <c:strCache>
                <c:ptCount val="4"/>
                <c:pt idx="0">
                  <c:v>К1 (Знання ПК)</c:v>
                </c:pt>
                <c:pt idx="1">
                  <c:v>К2 (Англ. Мова)</c:v>
                </c:pt>
                <c:pt idx="2">
                  <c:v>К3 (Комунікація)</c:v>
                </c:pt>
                <c:pt idx="3">
                  <c:v>Глобальний пріоритет</c:v>
                </c:pt>
              </c:strCache>
            </c:strRef>
          </c:cat>
          <c:val>
            <c:numRef>
              <c:f>Аркуш4!$B$5:$E$5</c:f>
              <c:numCache>
                <c:formatCode>0.00</c:formatCode>
                <c:ptCount val="4"/>
                <c:pt idx="0">
                  <c:v>7.9516823084932034E-2</c:v>
                </c:pt>
                <c:pt idx="1">
                  <c:v>0.14070063641235842</c:v>
                </c:pt>
                <c:pt idx="2">
                  <c:v>0.13584063450199499</c:v>
                </c:pt>
                <c:pt idx="3">
                  <c:v>0.13314512722676136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19-4DA9-8C0D-E337B639088E}"/>
            </c:ext>
          </c:extLst>
        </c:ser>
        <c:ser>
          <c:idx val="4"/>
          <c:order val="4"/>
          <c:tx>
            <c:strRef>
              <c:f>Аркуш4!$A$6</c:f>
              <c:strCache>
                <c:ptCount val="1"/>
                <c:pt idx="0">
                  <c:v>Пріоритетність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Аркуш4!$B$1:$E$1</c:f>
              <c:strCache>
                <c:ptCount val="4"/>
                <c:pt idx="0">
                  <c:v>К1 (Знання ПК)</c:v>
                </c:pt>
                <c:pt idx="1">
                  <c:v>К2 (Англ. Мова)</c:v>
                </c:pt>
                <c:pt idx="2">
                  <c:v>К3 (Комунікація)</c:v>
                </c:pt>
                <c:pt idx="3">
                  <c:v>Глобальний пріоритет</c:v>
                </c:pt>
              </c:strCache>
            </c:strRef>
          </c:cat>
          <c:val>
            <c:numRef>
              <c:f>Аркуш4!$B$6:$D$6</c:f>
              <c:numCache>
                <c:formatCode>0.00</c:formatCode>
                <c:ptCount val="3"/>
                <c:pt idx="0">
                  <c:v>7.1927429882256477E-2</c:v>
                </c:pt>
                <c:pt idx="1">
                  <c:v>0.27895456548641834</c:v>
                </c:pt>
                <c:pt idx="2">
                  <c:v>0.6491180046313253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19-4DA9-8C0D-E337B6390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86463"/>
        <c:axId val="60786943"/>
      </c:radarChart>
      <c:catAx>
        <c:axId val="6078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786943"/>
        <c:crosses val="autoZero"/>
        <c:auto val="1"/>
        <c:lblAlgn val="ctr"/>
        <c:lblOffset val="100"/>
        <c:noMultiLvlLbl val="0"/>
      </c:catAx>
      <c:valAx>
        <c:axId val="607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7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142875</xdr:rowOff>
    </xdr:from>
    <xdr:to>
      <xdr:col>13</xdr:col>
      <xdr:colOff>419100</xdr:colOff>
      <xdr:row>10</xdr:row>
      <xdr:rowOff>0</xdr:rowOff>
    </xdr:to>
    <xdr:sp macro="" textlink="">
      <xdr:nvSpPr>
        <xdr:cNvPr id="6" name="Блок-схема: процес 5">
          <a:extLst>
            <a:ext uri="{FF2B5EF4-FFF2-40B4-BE49-F238E27FC236}">
              <a16:creationId xmlns:a16="http://schemas.microsoft.com/office/drawing/2014/main" id="{D4C0CEA4-386E-643E-02DE-08A8093A07FA}"/>
            </a:ext>
          </a:extLst>
        </xdr:cNvPr>
        <xdr:cNvSpPr/>
      </xdr:nvSpPr>
      <xdr:spPr>
        <a:xfrm>
          <a:off x="771525" y="333375"/>
          <a:ext cx="7572375" cy="1571625"/>
        </a:xfrm>
        <a:prstGeom prst="flowChartProcess">
          <a:avLst/>
        </a:prstGeom>
        <a:noFill/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</xdr:col>
      <xdr:colOff>161925</xdr:colOff>
      <xdr:row>10</xdr:row>
      <xdr:rowOff>66675</xdr:rowOff>
    </xdr:from>
    <xdr:to>
      <xdr:col>13</xdr:col>
      <xdr:colOff>419100</xdr:colOff>
      <xdr:row>18</xdr:row>
      <xdr:rowOff>114300</xdr:rowOff>
    </xdr:to>
    <xdr:sp macro="" textlink="">
      <xdr:nvSpPr>
        <xdr:cNvPr id="7" name="Блок-схема: процес 6">
          <a:extLst>
            <a:ext uri="{FF2B5EF4-FFF2-40B4-BE49-F238E27FC236}">
              <a16:creationId xmlns:a16="http://schemas.microsoft.com/office/drawing/2014/main" id="{4ACCBCF0-2781-4647-BFCC-CB7B1224951C}"/>
            </a:ext>
          </a:extLst>
        </xdr:cNvPr>
        <xdr:cNvSpPr/>
      </xdr:nvSpPr>
      <xdr:spPr>
        <a:xfrm>
          <a:off x="771525" y="1971675"/>
          <a:ext cx="7572375" cy="1571625"/>
        </a:xfrm>
        <a:prstGeom prst="flowChartProcess">
          <a:avLst/>
        </a:prstGeom>
        <a:noFill/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</xdr:col>
      <xdr:colOff>152400</xdr:colOff>
      <xdr:row>18</xdr:row>
      <xdr:rowOff>180975</xdr:rowOff>
    </xdr:from>
    <xdr:to>
      <xdr:col>13</xdr:col>
      <xdr:colOff>409575</xdr:colOff>
      <xdr:row>27</xdr:row>
      <xdr:rowOff>38100</xdr:rowOff>
    </xdr:to>
    <xdr:sp macro="" textlink="">
      <xdr:nvSpPr>
        <xdr:cNvPr id="8" name="Блок-схема: процес 7">
          <a:extLst>
            <a:ext uri="{FF2B5EF4-FFF2-40B4-BE49-F238E27FC236}">
              <a16:creationId xmlns:a16="http://schemas.microsoft.com/office/drawing/2014/main" id="{FA1E2982-7D7F-49AB-B61E-5A58CE5CB6E5}"/>
            </a:ext>
          </a:extLst>
        </xdr:cNvPr>
        <xdr:cNvSpPr/>
      </xdr:nvSpPr>
      <xdr:spPr>
        <a:xfrm>
          <a:off x="762000" y="3609975"/>
          <a:ext cx="7572375" cy="1571625"/>
        </a:xfrm>
        <a:prstGeom prst="flowChartProcess">
          <a:avLst/>
        </a:prstGeom>
        <a:noFill/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oneCellAnchor>
    <xdr:from>
      <xdr:col>1</xdr:col>
      <xdr:colOff>323850</xdr:colOff>
      <xdr:row>5</xdr:row>
      <xdr:rowOff>9525</xdr:rowOff>
    </xdr:from>
    <xdr:ext cx="876300" cy="32829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5E7F75C-BEC8-BA52-9B35-A91091472181}"/>
            </a:ext>
          </a:extLst>
        </xdr:cNvPr>
        <xdr:cNvSpPr txBox="1"/>
      </xdr:nvSpPr>
      <xdr:spPr>
        <a:xfrm>
          <a:off x="933450" y="962025"/>
          <a:ext cx="8763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uk-UA" sz="1600" b="1">
              <a:latin typeface="Times New Roman" panose="02020603050405020304" pitchFamily="18" charset="0"/>
              <a:cs typeface="Times New Roman" panose="02020603050405020304" pitchFamily="18" charset="0"/>
            </a:rPr>
            <a:t>Мета:</a:t>
          </a:r>
        </a:p>
      </xdr:txBody>
    </xdr:sp>
    <xdr:clientData/>
  </xdr:oneCellAnchor>
  <xdr:oneCellAnchor>
    <xdr:from>
      <xdr:col>1</xdr:col>
      <xdr:colOff>333375</xdr:colOff>
      <xdr:row>13</xdr:row>
      <xdr:rowOff>85725</xdr:rowOff>
    </xdr:from>
    <xdr:ext cx="1047750" cy="32829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6FC09A8-3930-487A-A47C-E57D0A5E131C}"/>
            </a:ext>
          </a:extLst>
        </xdr:cNvPr>
        <xdr:cNvSpPr txBox="1"/>
      </xdr:nvSpPr>
      <xdr:spPr>
        <a:xfrm>
          <a:off x="942975" y="2562225"/>
          <a:ext cx="104775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uk-UA" sz="1600" b="1">
              <a:latin typeface="Times New Roman" panose="02020603050405020304" pitchFamily="18" charset="0"/>
              <a:cs typeface="Times New Roman" panose="02020603050405020304" pitchFamily="18" charset="0"/>
            </a:rPr>
            <a:t>Критерії:</a:t>
          </a:r>
        </a:p>
      </xdr:txBody>
    </xdr:sp>
    <xdr:clientData/>
  </xdr:oneCellAnchor>
  <xdr:oneCellAnchor>
    <xdr:from>
      <xdr:col>1</xdr:col>
      <xdr:colOff>342899</xdr:colOff>
      <xdr:row>21</xdr:row>
      <xdr:rowOff>171450</xdr:rowOff>
    </xdr:from>
    <xdr:ext cx="1609725" cy="32829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E72164-B583-474B-AB6D-983A7E5B86E7}"/>
            </a:ext>
          </a:extLst>
        </xdr:cNvPr>
        <xdr:cNvSpPr txBox="1"/>
      </xdr:nvSpPr>
      <xdr:spPr>
        <a:xfrm>
          <a:off x="952499" y="4171950"/>
          <a:ext cx="16097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uk-UA" sz="1600" b="1">
              <a:latin typeface="Times New Roman" panose="02020603050405020304" pitchFamily="18" charset="0"/>
              <a:cs typeface="Times New Roman" panose="02020603050405020304" pitchFamily="18" charset="0"/>
            </a:rPr>
            <a:t>Альтернативи:</a:t>
          </a:r>
        </a:p>
      </xdr:txBody>
    </xdr:sp>
    <xdr:clientData/>
  </xdr:oneCellAnchor>
  <xdr:twoCellAnchor>
    <xdr:from>
      <xdr:col>4</xdr:col>
      <xdr:colOff>476250</xdr:colOff>
      <xdr:row>4</xdr:row>
      <xdr:rowOff>123825</xdr:rowOff>
    </xdr:from>
    <xdr:to>
      <xdr:col>13</xdr:col>
      <xdr:colOff>66675</xdr:colOff>
      <xdr:row>7</xdr:row>
      <xdr:rowOff>38100</xdr:rowOff>
    </xdr:to>
    <xdr:sp macro="" textlink="">
      <xdr:nvSpPr>
        <xdr:cNvPr id="16" name="Прямокутник 15">
          <a:extLst>
            <a:ext uri="{FF2B5EF4-FFF2-40B4-BE49-F238E27FC236}">
              <a16:creationId xmlns:a16="http://schemas.microsoft.com/office/drawing/2014/main" id="{301CFC4F-72F7-4DED-0EB1-12E0C61D48C6}"/>
            </a:ext>
          </a:extLst>
        </xdr:cNvPr>
        <xdr:cNvSpPr/>
      </xdr:nvSpPr>
      <xdr:spPr>
        <a:xfrm>
          <a:off x="2914650" y="885825"/>
          <a:ext cx="5076825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476250</xdr:colOff>
      <xdr:row>13</xdr:row>
      <xdr:rowOff>28575</xdr:rowOff>
    </xdr:from>
    <xdr:to>
      <xdr:col>7</xdr:col>
      <xdr:colOff>266700</xdr:colOff>
      <xdr:row>15</xdr:row>
      <xdr:rowOff>133350</xdr:rowOff>
    </xdr:to>
    <xdr:sp macro="" textlink="">
      <xdr:nvSpPr>
        <xdr:cNvPr id="18" name="Прямокутник 17">
          <a:extLst>
            <a:ext uri="{FF2B5EF4-FFF2-40B4-BE49-F238E27FC236}">
              <a16:creationId xmlns:a16="http://schemas.microsoft.com/office/drawing/2014/main" id="{3A3E2043-0BDE-C187-F42A-063D3991A2D7}"/>
            </a:ext>
          </a:extLst>
        </xdr:cNvPr>
        <xdr:cNvSpPr/>
      </xdr:nvSpPr>
      <xdr:spPr>
        <a:xfrm>
          <a:off x="2914650" y="2505075"/>
          <a:ext cx="1619250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476250</xdr:colOff>
      <xdr:row>21</xdr:row>
      <xdr:rowOff>114300</xdr:rowOff>
    </xdr:from>
    <xdr:to>
      <xdr:col>6</xdr:col>
      <xdr:colOff>495300</xdr:colOff>
      <xdr:row>24</xdr:row>
      <xdr:rowOff>28575</xdr:rowOff>
    </xdr:to>
    <xdr:sp macro="" textlink="">
      <xdr:nvSpPr>
        <xdr:cNvPr id="22" name="Прямокутник 21">
          <a:extLst>
            <a:ext uri="{FF2B5EF4-FFF2-40B4-BE49-F238E27FC236}">
              <a16:creationId xmlns:a16="http://schemas.microsoft.com/office/drawing/2014/main" id="{7377CAAA-90DF-42E7-9374-66E54F735667}"/>
            </a:ext>
          </a:extLst>
        </xdr:cNvPr>
        <xdr:cNvSpPr/>
      </xdr:nvSpPr>
      <xdr:spPr>
        <a:xfrm>
          <a:off x="2914650" y="4114800"/>
          <a:ext cx="1238250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8</xdr:col>
      <xdr:colOff>581025</xdr:colOff>
      <xdr:row>21</xdr:row>
      <xdr:rowOff>114300</xdr:rowOff>
    </xdr:from>
    <xdr:to>
      <xdr:col>10</xdr:col>
      <xdr:colOff>590550</xdr:colOff>
      <xdr:row>24</xdr:row>
      <xdr:rowOff>28575</xdr:rowOff>
    </xdr:to>
    <xdr:sp macro="" textlink="">
      <xdr:nvSpPr>
        <xdr:cNvPr id="23" name="Прямокутник 22">
          <a:extLst>
            <a:ext uri="{FF2B5EF4-FFF2-40B4-BE49-F238E27FC236}">
              <a16:creationId xmlns:a16="http://schemas.microsoft.com/office/drawing/2014/main" id="{BA264805-9276-480B-9690-75E31FB72B9B}"/>
            </a:ext>
          </a:extLst>
        </xdr:cNvPr>
        <xdr:cNvSpPr/>
      </xdr:nvSpPr>
      <xdr:spPr>
        <a:xfrm>
          <a:off x="5457825" y="4114800"/>
          <a:ext cx="1228725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6</xdr:col>
      <xdr:colOff>533400</xdr:colOff>
      <xdr:row>21</xdr:row>
      <xdr:rowOff>114300</xdr:rowOff>
    </xdr:from>
    <xdr:to>
      <xdr:col>8</xdr:col>
      <xdr:colOff>542925</xdr:colOff>
      <xdr:row>24</xdr:row>
      <xdr:rowOff>28575</xdr:rowOff>
    </xdr:to>
    <xdr:sp macro="" textlink="">
      <xdr:nvSpPr>
        <xdr:cNvPr id="24" name="Прямокутник 23">
          <a:extLst>
            <a:ext uri="{FF2B5EF4-FFF2-40B4-BE49-F238E27FC236}">
              <a16:creationId xmlns:a16="http://schemas.microsoft.com/office/drawing/2014/main" id="{C71F00DC-A494-4634-8306-8EE9F9076F0C}"/>
            </a:ext>
          </a:extLst>
        </xdr:cNvPr>
        <xdr:cNvSpPr/>
      </xdr:nvSpPr>
      <xdr:spPr>
        <a:xfrm>
          <a:off x="4191000" y="4114800"/>
          <a:ext cx="1228725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11</xdr:col>
      <xdr:colOff>19051</xdr:colOff>
      <xdr:row>21</xdr:row>
      <xdr:rowOff>114300</xdr:rowOff>
    </xdr:from>
    <xdr:to>
      <xdr:col>13</xdr:col>
      <xdr:colOff>76201</xdr:colOff>
      <xdr:row>24</xdr:row>
      <xdr:rowOff>28575</xdr:rowOff>
    </xdr:to>
    <xdr:sp macro="" textlink="">
      <xdr:nvSpPr>
        <xdr:cNvPr id="25" name="Прямокутник 24">
          <a:extLst>
            <a:ext uri="{FF2B5EF4-FFF2-40B4-BE49-F238E27FC236}">
              <a16:creationId xmlns:a16="http://schemas.microsoft.com/office/drawing/2014/main" id="{24496E4D-1201-4041-B882-786A76ECCB04}"/>
            </a:ext>
          </a:extLst>
        </xdr:cNvPr>
        <xdr:cNvSpPr/>
      </xdr:nvSpPr>
      <xdr:spPr>
        <a:xfrm>
          <a:off x="6724651" y="4114800"/>
          <a:ext cx="1276350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10</xdr:col>
      <xdr:colOff>276225</xdr:colOff>
      <xdr:row>13</xdr:row>
      <xdr:rowOff>28575</xdr:rowOff>
    </xdr:from>
    <xdr:to>
      <xdr:col>13</xdr:col>
      <xdr:colOff>66675</xdr:colOff>
      <xdr:row>15</xdr:row>
      <xdr:rowOff>133350</xdr:rowOff>
    </xdr:to>
    <xdr:sp macro="" textlink="">
      <xdr:nvSpPr>
        <xdr:cNvPr id="26" name="Прямокутник 25">
          <a:extLst>
            <a:ext uri="{FF2B5EF4-FFF2-40B4-BE49-F238E27FC236}">
              <a16:creationId xmlns:a16="http://schemas.microsoft.com/office/drawing/2014/main" id="{6CDC2398-E807-40B9-8E91-F7AF44934329}"/>
            </a:ext>
          </a:extLst>
        </xdr:cNvPr>
        <xdr:cNvSpPr/>
      </xdr:nvSpPr>
      <xdr:spPr>
        <a:xfrm>
          <a:off x="6372225" y="2505075"/>
          <a:ext cx="1619250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7</xdr:col>
      <xdr:colOff>381000</xdr:colOff>
      <xdr:row>13</xdr:row>
      <xdr:rowOff>28575</xdr:rowOff>
    </xdr:from>
    <xdr:to>
      <xdr:col>10</xdr:col>
      <xdr:colOff>171450</xdr:colOff>
      <xdr:row>15</xdr:row>
      <xdr:rowOff>133350</xdr:rowOff>
    </xdr:to>
    <xdr:sp macro="" textlink="">
      <xdr:nvSpPr>
        <xdr:cNvPr id="27" name="Прямокутник 26">
          <a:extLst>
            <a:ext uri="{FF2B5EF4-FFF2-40B4-BE49-F238E27FC236}">
              <a16:creationId xmlns:a16="http://schemas.microsoft.com/office/drawing/2014/main" id="{6C40057E-FAEB-4E0F-A264-1F0987212D1D}"/>
            </a:ext>
          </a:extLst>
        </xdr:cNvPr>
        <xdr:cNvSpPr/>
      </xdr:nvSpPr>
      <xdr:spPr>
        <a:xfrm>
          <a:off x="4648200" y="2505075"/>
          <a:ext cx="1619250" cy="485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oneCellAnchor>
    <xdr:from>
      <xdr:col>4</xdr:col>
      <xdr:colOff>485775</xdr:colOff>
      <xdr:row>5</xdr:row>
      <xdr:rowOff>45253</xdr:rowOff>
    </xdr:from>
    <xdr:ext cx="5067299" cy="269304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E713FB5-09A0-75F3-27B8-50A242104B5A}"/>
            </a:ext>
          </a:extLst>
        </xdr:cNvPr>
        <xdr:cNvSpPr txBox="1"/>
      </xdr:nvSpPr>
      <xdr:spPr>
        <a:xfrm>
          <a:off x="2924175" y="997753"/>
          <a:ext cx="5067299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uk-UA" sz="1200">
              <a:latin typeface="Times New Roman" panose="02020603050405020304" pitchFamily="18" charset="0"/>
              <a:cs typeface="Times New Roman" panose="02020603050405020304" pitchFamily="18" charset="0"/>
            </a:rPr>
            <a:t>Вибір найкращого секретаря</a:t>
          </a:r>
        </a:p>
      </xdr:txBody>
    </xdr:sp>
    <xdr:clientData/>
  </xdr:oneCellAnchor>
  <xdr:oneCellAnchor>
    <xdr:from>
      <xdr:col>4</xdr:col>
      <xdr:colOff>476250</xdr:colOff>
      <xdr:row>13</xdr:row>
      <xdr:rowOff>38099</xdr:rowOff>
    </xdr:from>
    <xdr:ext cx="1628775" cy="46672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B5DCA72-619F-CBF4-DF84-07ADB5E9C041}"/>
            </a:ext>
          </a:extLst>
        </xdr:cNvPr>
        <xdr:cNvSpPr txBox="1"/>
      </xdr:nvSpPr>
      <xdr:spPr>
        <a:xfrm>
          <a:off x="2914650" y="2514599"/>
          <a:ext cx="1628775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uk-UA" sz="1200">
              <a:latin typeface="Times New Roman" panose="02020603050405020304" pitchFamily="18" charset="0"/>
              <a:cs typeface="Times New Roman" panose="02020603050405020304" pitchFamily="18" charset="0"/>
            </a:rPr>
            <a:t>Знання</a:t>
          </a:r>
          <a:r>
            <a:rPr lang="uk-U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ПК </a:t>
          </a:r>
        </a:p>
        <a:p>
          <a:pPr algn="ctr"/>
          <a:r>
            <a:rPr lang="uk-U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(К1)</a:t>
          </a:r>
          <a:endParaRPr lang="uk-UA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285750</xdr:colOff>
      <xdr:row>13</xdr:row>
      <xdr:rowOff>38100</xdr:rowOff>
    </xdr:from>
    <xdr:ext cx="1600200" cy="47488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65CEE15-96E8-48DE-8304-D82FC6BAC0F5}"/>
            </a:ext>
          </a:extLst>
        </xdr:cNvPr>
        <xdr:cNvSpPr txBox="1"/>
      </xdr:nvSpPr>
      <xdr:spPr>
        <a:xfrm>
          <a:off x="6381750" y="2514600"/>
          <a:ext cx="1600200" cy="474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uk-U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Вміння комунікувати (К3)</a:t>
          </a:r>
          <a:endParaRPr lang="uk-UA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381000</xdr:colOff>
      <xdr:row>13</xdr:row>
      <xdr:rowOff>38100</xdr:rowOff>
    </xdr:from>
    <xdr:ext cx="1609725" cy="46672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FB6E0AD-08AF-4AFE-A912-591123A7C770}"/>
            </a:ext>
          </a:extLst>
        </xdr:cNvPr>
        <xdr:cNvSpPr txBox="1"/>
      </xdr:nvSpPr>
      <xdr:spPr>
        <a:xfrm>
          <a:off x="4648200" y="2514600"/>
          <a:ext cx="1609725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uk-U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Англійська мова </a:t>
          </a:r>
        </a:p>
        <a:p>
          <a:pPr algn="ctr"/>
          <a:r>
            <a:rPr lang="uk-U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(К2)</a:t>
          </a:r>
          <a:endParaRPr lang="uk-UA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19050</xdr:colOff>
      <xdr:row>21</xdr:row>
      <xdr:rowOff>104775</xdr:rowOff>
    </xdr:from>
    <xdr:ext cx="1276349" cy="48577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1E31318-722D-46B0-A399-E56EA8B05461}"/>
            </a:ext>
          </a:extLst>
        </xdr:cNvPr>
        <xdr:cNvSpPr txBox="1"/>
      </xdr:nvSpPr>
      <xdr:spPr>
        <a:xfrm>
          <a:off x="6724650" y="4105275"/>
          <a:ext cx="1276349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uk-U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Претендент</a:t>
          </a:r>
          <a:r>
            <a:rPr lang="uk-U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4</a:t>
          </a:r>
          <a:endParaRPr lang="uk-UA" sz="1200">
            <a:effectLst/>
          </a:endParaRPr>
        </a:p>
      </xdr:txBody>
    </xdr:sp>
    <xdr:clientData/>
  </xdr:oneCellAnchor>
  <xdr:oneCellAnchor>
    <xdr:from>
      <xdr:col>8</xdr:col>
      <xdr:colOff>590549</xdr:colOff>
      <xdr:row>21</xdr:row>
      <xdr:rowOff>133350</xdr:rowOff>
    </xdr:from>
    <xdr:ext cx="1228725" cy="47625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ABA3A1D-7D89-49A6-8060-97C624DBFDAA}"/>
            </a:ext>
          </a:extLst>
        </xdr:cNvPr>
        <xdr:cNvSpPr txBox="1"/>
      </xdr:nvSpPr>
      <xdr:spPr>
        <a:xfrm>
          <a:off x="5467349" y="4133850"/>
          <a:ext cx="1228725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uk-U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Претендент</a:t>
          </a:r>
          <a:r>
            <a:rPr lang="uk-U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</a:t>
          </a:r>
          <a:endParaRPr lang="uk-UA" sz="1200">
            <a:effectLst/>
          </a:endParaRPr>
        </a:p>
      </xdr:txBody>
    </xdr:sp>
    <xdr:clientData/>
  </xdr:oneCellAnchor>
  <xdr:oneCellAnchor>
    <xdr:from>
      <xdr:col>6</xdr:col>
      <xdr:colOff>533400</xdr:colOff>
      <xdr:row>21</xdr:row>
      <xdr:rowOff>114300</xdr:rowOff>
    </xdr:from>
    <xdr:ext cx="1219199" cy="49530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8A81493-386C-4B33-A252-36E871BBDBC5}"/>
            </a:ext>
          </a:extLst>
        </xdr:cNvPr>
        <xdr:cNvSpPr txBox="1"/>
      </xdr:nvSpPr>
      <xdr:spPr>
        <a:xfrm>
          <a:off x="4191000" y="4114800"/>
          <a:ext cx="1219199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uk-U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Претендент</a:t>
          </a:r>
          <a:r>
            <a:rPr lang="uk-U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uk-UA" sz="1200">
            <a:effectLst/>
          </a:endParaRPr>
        </a:p>
      </xdr:txBody>
    </xdr:sp>
    <xdr:clientData/>
  </xdr:oneCellAnchor>
  <xdr:oneCellAnchor>
    <xdr:from>
      <xdr:col>4</xdr:col>
      <xdr:colOff>476249</xdr:colOff>
      <xdr:row>21</xdr:row>
      <xdr:rowOff>114300</xdr:rowOff>
    </xdr:from>
    <xdr:ext cx="1228725" cy="47625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C265F9D-9212-41F8-B4D8-C7A225348E68}"/>
            </a:ext>
          </a:extLst>
        </xdr:cNvPr>
        <xdr:cNvSpPr txBox="1"/>
      </xdr:nvSpPr>
      <xdr:spPr>
        <a:xfrm>
          <a:off x="2914649" y="4114800"/>
          <a:ext cx="1228725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uk-UA" sz="1200">
              <a:latin typeface="Times New Roman" panose="02020603050405020304" pitchFamily="18" charset="0"/>
              <a:cs typeface="Times New Roman" panose="02020603050405020304" pitchFamily="18" charset="0"/>
            </a:rPr>
            <a:t>Претендент</a:t>
          </a:r>
          <a:r>
            <a:rPr lang="uk-U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  <a:endParaRPr lang="uk-UA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66675</xdr:colOff>
      <xdr:row>7</xdr:row>
      <xdr:rowOff>38100</xdr:rowOff>
    </xdr:from>
    <xdr:to>
      <xdr:col>8</xdr:col>
      <xdr:colOff>576263</xdr:colOff>
      <xdr:row>13</xdr:row>
      <xdr:rowOff>28575</xdr:rowOff>
    </xdr:to>
    <xdr:cxnSp macro="">
      <xdr:nvCxnSpPr>
        <xdr:cNvPr id="43" name="Пряма зі стрілкою 42">
          <a:extLst>
            <a:ext uri="{FF2B5EF4-FFF2-40B4-BE49-F238E27FC236}">
              <a16:creationId xmlns:a16="http://schemas.microsoft.com/office/drawing/2014/main" id="{3942E83B-4302-E6EA-8CC4-0035866BD364}"/>
            </a:ext>
          </a:extLst>
        </xdr:cNvPr>
        <xdr:cNvCxnSpPr>
          <a:stCxn id="16" idx="2"/>
          <a:endCxn id="18" idx="0"/>
        </xdr:cNvCxnSpPr>
      </xdr:nvCxnSpPr>
      <xdr:spPr>
        <a:xfrm flipH="1">
          <a:off x="3724275" y="1371600"/>
          <a:ext cx="1728788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576263</xdr:colOff>
      <xdr:row>7</xdr:row>
      <xdr:rowOff>38100</xdr:rowOff>
    </xdr:from>
    <xdr:to>
      <xdr:col>8</xdr:col>
      <xdr:colOff>576263</xdr:colOff>
      <xdr:row>13</xdr:row>
      <xdr:rowOff>38100</xdr:rowOff>
    </xdr:to>
    <xdr:cxnSp macro="">
      <xdr:nvCxnSpPr>
        <xdr:cNvPr id="48" name="Пряма зі стрілкою 47">
          <a:extLst>
            <a:ext uri="{FF2B5EF4-FFF2-40B4-BE49-F238E27FC236}">
              <a16:creationId xmlns:a16="http://schemas.microsoft.com/office/drawing/2014/main" id="{F53C2B74-E5ED-5273-08BC-3925222749E0}"/>
            </a:ext>
          </a:extLst>
        </xdr:cNvPr>
        <xdr:cNvCxnSpPr>
          <a:stCxn id="16" idx="2"/>
          <a:endCxn id="33" idx="0"/>
        </xdr:cNvCxnSpPr>
      </xdr:nvCxnSpPr>
      <xdr:spPr>
        <a:xfrm>
          <a:off x="5453063" y="1371600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576263</xdr:colOff>
      <xdr:row>7</xdr:row>
      <xdr:rowOff>38100</xdr:rowOff>
    </xdr:from>
    <xdr:to>
      <xdr:col>11</xdr:col>
      <xdr:colOff>476250</xdr:colOff>
      <xdr:row>13</xdr:row>
      <xdr:rowOff>38100</xdr:rowOff>
    </xdr:to>
    <xdr:cxnSp macro="">
      <xdr:nvCxnSpPr>
        <xdr:cNvPr id="50" name="Пряма зі стрілкою 49">
          <a:extLst>
            <a:ext uri="{FF2B5EF4-FFF2-40B4-BE49-F238E27FC236}">
              <a16:creationId xmlns:a16="http://schemas.microsoft.com/office/drawing/2014/main" id="{1199EDD0-3C45-9039-3219-56D62628D246}"/>
            </a:ext>
          </a:extLst>
        </xdr:cNvPr>
        <xdr:cNvCxnSpPr>
          <a:stCxn id="16" idx="2"/>
          <a:endCxn id="32" idx="0"/>
        </xdr:cNvCxnSpPr>
      </xdr:nvCxnSpPr>
      <xdr:spPr>
        <a:xfrm>
          <a:off x="5453063" y="1371600"/>
          <a:ext cx="1728787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481012</xdr:colOff>
      <xdr:row>15</xdr:row>
      <xdr:rowOff>123824</xdr:rowOff>
    </xdr:from>
    <xdr:to>
      <xdr:col>6</xdr:col>
      <xdr:colOff>71438</xdr:colOff>
      <xdr:row>21</xdr:row>
      <xdr:rowOff>114300</xdr:rowOff>
    </xdr:to>
    <xdr:cxnSp macro="">
      <xdr:nvCxnSpPr>
        <xdr:cNvPr id="56" name="Пряма зі стрілкою 55">
          <a:extLst>
            <a:ext uri="{FF2B5EF4-FFF2-40B4-BE49-F238E27FC236}">
              <a16:creationId xmlns:a16="http://schemas.microsoft.com/office/drawing/2014/main" id="{1CD1BD94-A544-1254-FC38-71C3399FF89D}"/>
            </a:ext>
          </a:extLst>
        </xdr:cNvPr>
        <xdr:cNvCxnSpPr>
          <a:stCxn id="29" idx="2"/>
          <a:endCxn id="41" idx="0"/>
        </xdr:cNvCxnSpPr>
      </xdr:nvCxnSpPr>
      <xdr:spPr>
        <a:xfrm flipH="1">
          <a:off x="3529012" y="2981324"/>
          <a:ext cx="200026" cy="1133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71438</xdr:colOff>
      <xdr:row>15</xdr:row>
      <xdr:rowOff>123824</xdr:rowOff>
    </xdr:from>
    <xdr:to>
      <xdr:col>7</xdr:col>
      <xdr:colOff>533400</xdr:colOff>
      <xdr:row>21</xdr:row>
      <xdr:rowOff>114300</xdr:rowOff>
    </xdr:to>
    <xdr:cxnSp macro="">
      <xdr:nvCxnSpPr>
        <xdr:cNvPr id="58" name="Пряма зі стрілкою 57">
          <a:extLst>
            <a:ext uri="{FF2B5EF4-FFF2-40B4-BE49-F238E27FC236}">
              <a16:creationId xmlns:a16="http://schemas.microsoft.com/office/drawing/2014/main" id="{39599F72-799B-B1C2-6217-4952B88225F6}"/>
            </a:ext>
          </a:extLst>
        </xdr:cNvPr>
        <xdr:cNvCxnSpPr>
          <a:stCxn id="29" idx="2"/>
          <a:endCxn id="40" idx="0"/>
        </xdr:cNvCxnSpPr>
      </xdr:nvCxnSpPr>
      <xdr:spPr>
        <a:xfrm>
          <a:off x="3729038" y="2981324"/>
          <a:ext cx="1071562" cy="1133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15</xdr:row>
      <xdr:rowOff>133350</xdr:rowOff>
    </xdr:from>
    <xdr:to>
      <xdr:col>9</xdr:col>
      <xdr:colOff>595312</xdr:colOff>
      <xdr:row>21</xdr:row>
      <xdr:rowOff>133350</xdr:rowOff>
    </xdr:to>
    <xdr:cxnSp macro="">
      <xdr:nvCxnSpPr>
        <xdr:cNvPr id="60" name="Пряма зі стрілкою 59">
          <a:extLst>
            <a:ext uri="{FF2B5EF4-FFF2-40B4-BE49-F238E27FC236}">
              <a16:creationId xmlns:a16="http://schemas.microsoft.com/office/drawing/2014/main" id="{91B0015D-EF12-82F3-75F6-C8A11CB5EC18}"/>
            </a:ext>
          </a:extLst>
        </xdr:cNvPr>
        <xdr:cNvCxnSpPr>
          <a:stCxn id="18" idx="2"/>
          <a:endCxn id="39" idx="0"/>
        </xdr:cNvCxnSpPr>
      </xdr:nvCxnSpPr>
      <xdr:spPr>
        <a:xfrm>
          <a:off x="3724275" y="2990850"/>
          <a:ext cx="2357437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71438</xdr:colOff>
      <xdr:row>15</xdr:row>
      <xdr:rowOff>123824</xdr:rowOff>
    </xdr:from>
    <xdr:to>
      <xdr:col>12</xdr:col>
      <xdr:colOff>47625</xdr:colOff>
      <xdr:row>21</xdr:row>
      <xdr:rowOff>104775</xdr:rowOff>
    </xdr:to>
    <xdr:cxnSp macro="">
      <xdr:nvCxnSpPr>
        <xdr:cNvPr id="62" name="Пряма зі стрілкою 61">
          <a:extLst>
            <a:ext uri="{FF2B5EF4-FFF2-40B4-BE49-F238E27FC236}">
              <a16:creationId xmlns:a16="http://schemas.microsoft.com/office/drawing/2014/main" id="{09234453-60F4-955A-384B-C64FEEC05725}"/>
            </a:ext>
          </a:extLst>
        </xdr:cNvPr>
        <xdr:cNvCxnSpPr>
          <a:stCxn id="29" idx="2"/>
          <a:endCxn id="38" idx="0"/>
        </xdr:cNvCxnSpPr>
      </xdr:nvCxnSpPr>
      <xdr:spPr>
        <a:xfrm>
          <a:off x="3729038" y="2981324"/>
          <a:ext cx="3633787" cy="1123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481012</xdr:colOff>
      <xdr:row>15</xdr:row>
      <xdr:rowOff>123825</xdr:rowOff>
    </xdr:from>
    <xdr:to>
      <xdr:col>8</xdr:col>
      <xdr:colOff>576263</xdr:colOff>
      <xdr:row>21</xdr:row>
      <xdr:rowOff>114300</xdr:rowOff>
    </xdr:to>
    <xdr:cxnSp macro="">
      <xdr:nvCxnSpPr>
        <xdr:cNvPr id="64" name="Пряма зі стрілкою 63">
          <a:extLst>
            <a:ext uri="{FF2B5EF4-FFF2-40B4-BE49-F238E27FC236}">
              <a16:creationId xmlns:a16="http://schemas.microsoft.com/office/drawing/2014/main" id="{8CA59271-FAE9-0FF2-DA19-E71CDCC42C9F}"/>
            </a:ext>
          </a:extLst>
        </xdr:cNvPr>
        <xdr:cNvCxnSpPr>
          <a:stCxn id="33" idx="2"/>
          <a:endCxn id="41" idx="0"/>
        </xdr:cNvCxnSpPr>
      </xdr:nvCxnSpPr>
      <xdr:spPr>
        <a:xfrm flipH="1">
          <a:off x="3529012" y="2981325"/>
          <a:ext cx="1924051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15</xdr:row>
      <xdr:rowOff>123825</xdr:rowOff>
    </xdr:from>
    <xdr:to>
      <xdr:col>8</xdr:col>
      <xdr:colOff>576263</xdr:colOff>
      <xdr:row>21</xdr:row>
      <xdr:rowOff>114300</xdr:rowOff>
    </xdr:to>
    <xdr:cxnSp macro="">
      <xdr:nvCxnSpPr>
        <xdr:cNvPr id="66" name="Пряма зі стрілкою 65">
          <a:extLst>
            <a:ext uri="{FF2B5EF4-FFF2-40B4-BE49-F238E27FC236}">
              <a16:creationId xmlns:a16="http://schemas.microsoft.com/office/drawing/2014/main" id="{AC338A95-6A04-2247-DC1E-36AE8821EC80}"/>
            </a:ext>
          </a:extLst>
        </xdr:cNvPr>
        <xdr:cNvCxnSpPr>
          <a:stCxn id="33" idx="2"/>
          <a:endCxn id="40" idx="0"/>
        </xdr:cNvCxnSpPr>
      </xdr:nvCxnSpPr>
      <xdr:spPr>
        <a:xfrm flipH="1">
          <a:off x="4800600" y="2981325"/>
          <a:ext cx="652463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576263</xdr:colOff>
      <xdr:row>15</xdr:row>
      <xdr:rowOff>123825</xdr:rowOff>
    </xdr:from>
    <xdr:to>
      <xdr:col>9</xdr:col>
      <xdr:colOff>585788</xdr:colOff>
      <xdr:row>21</xdr:row>
      <xdr:rowOff>114300</xdr:rowOff>
    </xdr:to>
    <xdr:cxnSp macro="">
      <xdr:nvCxnSpPr>
        <xdr:cNvPr id="68" name="Пряма зі стрілкою 67">
          <a:extLst>
            <a:ext uri="{FF2B5EF4-FFF2-40B4-BE49-F238E27FC236}">
              <a16:creationId xmlns:a16="http://schemas.microsoft.com/office/drawing/2014/main" id="{39DB75B9-E25E-C3EE-2BF1-AB368529049A}"/>
            </a:ext>
          </a:extLst>
        </xdr:cNvPr>
        <xdr:cNvCxnSpPr>
          <a:stCxn id="33" idx="2"/>
          <a:endCxn id="23" idx="0"/>
        </xdr:cNvCxnSpPr>
      </xdr:nvCxnSpPr>
      <xdr:spPr>
        <a:xfrm>
          <a:off x="5453063" y="2981325"/>
          <a:ext cx="61912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576263</xdr:colOff>
      <xdr:row>15</xdr:row>
      <xdr:rowOff>123825</xdr:rowOff>
    </xdr:from>
    <xdr:to>
      <xdr:col>12</xdr:col>
      <xdr:colOff>47625</xdr:colOff>
      <xdr:row>21</xdr:row>
      <xdr:rowOff>104775</xdr:rowOff>
    </xdr:to>
    <xdr:cxnSp macro="">
      <xdr:nvCxnSpPr>
        <xdr:cNvPr id="70" name="Пряма зі стрілкою 69">
          <a:extLst>
            <a:ext uri="{FF2B5EF4-FFF2-40B4-BE49-F238E27FC236}">
              <a16:creationId xmlns:a16="http://schemas.microsoft.com/office/drawing/2014/main" id="{708FB9FC-5C6A-2231-E463-896513877359}"/>
            </a:ext>
          </a:extLst>
        </xdr:cNvPr>
        <xdr:cNvCxnSpPr>
          <a:stCxn id="33" idx="2"/>
          <a:endCxn id="38" idx="0"/>
        </xdr:cNvCxnSpPr>
      </xdr:nvCxnSpPr>
      <xdr:spPr>
        <a:xfrm>
          <a:off x="5453063" y="2981325"/>
          <a:ext cx="1909762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15</xdr:row>
      <xdr:rowOff>131986</xdr:rowOff>
    </xdr:from>
    <xdr:to>
      <xdr:col>12</xdr:col>
      <xdr:colOff>47625</xdr:colOff>
      <xdr:row>21</xdr:row>
      <xdr:rowOff>104775</xdr:rowOff>
    </xdr:to>
    <xdr:cxnSp macro="">
      <xdr:nvCxnSpPr>
        <xdr:cNvPr id="72" name="Пряма зі стрілкою 71">
          <a:extLst>
            <a:ext uri="{FF2B5EF4-FFF2-40B4-BE49-F238E27FC236}">
              <a16:creationId xmlns:a16="http://schemas.microsoft.com/office/drawing/2014/main" id="{7295C6ED-58C8-7B72-6DF5-9C454813CC91}"/>
            </a:ext>
          </a:extLst>
        </xdr:cNvPr>
        <xdr:cNvCxnSpPr>
          <a:stCxn id="32" idx="2"/>
          <a:endCxn id="38" idx="0"/>
        </xdr:cNvCxnSpPr>
      </xdr:nvCxnSpPr>
      <xdr:spPr>
        <a:xfrm>
          <a:off x="7181850" y="2989486"/>
          <a:ext cx="180975" cy="1115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595312</xdr:colOff>
      <xdr:row>15</xdr:row>
      <xdr:rowOff>131986</xdr:rowOff>
    </xdr:from>
    <xdr:to>
      <xdr:col>11</xdr:col>
      <xdr:colOff>476250</xdr:colOff>
      <xdr:row>21</xdr:row>
      <xdr:rowOff>133350</xdr:rowOff>
    </xdr:to>
    <xdr:cxnSp macro="">
      <xdr:nvCxnSpPr>
        <xdr:cNvPr id="74" name="Пряма зі стрілкою 73">
          <a:extLst>
            <a:ext uri="{FF2B5EF4-FFF2-40B4-BE49-F238E27FC236}">
              <a16:creationId xmlns:a16="http://schemas.microsoft.com/office/drawing/2014/main" id="{44F733ED-F41C-D569-CE98-09F8947A0A9C}"/>
            </a:ext>
          </a:extLst>
        </xdr:cNvPr>
        <xdr:cNvCxnSpPr>
          <a:stCxn id="32" idx="2"/>
          <a:endCxn id="39" idx="0"/>
        </xdr:cNvCxnSpPr>
      </xdr:nvCxnSpPr>
      <xdr:spPr>
        <a:xfrm flipH="1">
          <a:off x="6081712" y="2989486"/>
          <a:ext cx="1100138" cy="1144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15</xdr:row>
      <xdr:rowOff>131986</xdr:rowOff>
    </xdr:from>
    <xdr:to>
      <xdr:col>11</xdr:col>
      <xdr:colOff>476250</xdr:colOff>
      <xdr:row>21</xdr:row>
      <xdr:rowOff>114300</xdr:rowOff>
    </xdr:to>
    <xdr:cxnSp macro="">
      <xdr:nvCxnSpPr>
        <xdr:cNvPr id="76" name="Пряма зі стрілкою 75">
          <a:extLst>
            <a:ext uri="{FF2B5EF4-FFF2-40B4-BE49-F238E27FC236}">
              <a16:creationId xmlns:a16="http://schemas.microsoft.com/office/drawing/2014/main" id="{BA1B920F-ADC2-7A59-BF2A-AE24632337DA}"/>
            </a:ext>
          </a:extLst>
        </xdr:cNvPr>
        <xdr:cNvCxnSpPr>
          <a:stCxn id="32" idx="2"/>
          <a:endCxn id="40" idx="0"/>
        </xdr:cNvCxnSpPr>
      </xdr:nvCxnSpPr>
      <xdr:spPr>
        <a:xfrm flipH="1">
          <a:off x="4800600" y="2989486"/>
          <a:ext cx="2381250" cy="11253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481012</xdr:colOff>
      <xdr:row>15</xdr:row>
      <xdr:rowOff>131986</xdr:rowOff>
    </xdr:from>
    <xdr:to>
      <xdr:col>11</xdr:col>
      <xdr:colOff>476250</xdr:colOff>
      <xdr:row>21</xdr:row>
      <xdr:rowOff>114300</xdr:rowOff>
    </xdr:to>
    <xdr:cxnSp macro="">
      <xdr:nvCxnSpPr>
        <xdr:cNvPr id="78" name="Пряма зі стрілкою 77">
          <a:extLst>
            <a:ext uri="{FF2B5EF4-FFF2-40B4-BE49-F238E27FC236}">
              <a16:creationId xmlns:a16="http://schemas.microsoft.com/office/drawing/2014/main" id="{91B2419D-FB3B-FF71-B6A4-0CB032AD2095}"/>
            </a:ext>
          </a:extLst>
        </xdr:cNvPr>
        <xdr:cNvCxnSpPr>
          <a:stCxn id="32" idx="2"/>
          <a:endCxn id="41" idx="0"/>
        </xdr:cNvCxnSpPr>
      </xdr:nvCxnSpPr>
      <xdr:spPr>
        <a:xfrm flipH="1">
          <a:off x="3529012" y="2989486"/>
          <a:ext cx="3652838" cy="11253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609599</xdr:colOff>
      <xdr:row>10</xdr:row>
      <xdr:rowOff>28575</xdr:rowOff>
    </xdr:from>
    <xdr:to>
      <xdr:col>9</xdr:col>
      <xdr:colOff>57685</xdr:colOff>
      <xdr:row>12</xdr:row>
      <xdr:rowOff>113880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1E681CD-A67E-B85C-E0DD-6164522A1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49" y="2000250"/>
          <a:ext cx="2505611" cy="4663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609599</xdr:colOff>
      <xdr:row>11</xdr:row>
      <xdr:rowOff>57150</xdr:rowOff>
    </xdr:from>
    <xdr:to>
      <xdr:col>19</xdr:col>
      <xdr:colOff>124430</xdr:colOff>
      <xdr:row>13</xdr:row>
      <xdr:rowOff>103289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E307A45-1EAD-8B50-B6EA-A99A31208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4" y="2714625"/>
          <a:ext cx="2562831" cy="4271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10</xdr:row>
      <xdr:rowOff>0</xdr:rowOff>
    </xdr:from>
    <xdr:to>
      <xdr:col>4</xdr:col>
      <xdr:colOff>638175</xdr:colOff>
      <xdr:row>27</xdr:row>
      <xdr:rowOff>0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CA2CEDFA-EA0B-3E07-47BB-B2D6FE0B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914221</xdr:colOff>
      <xdr:row>10</xdr:row>
      <xdr:rowOff>0</xdr:rowOff>
    </xdr:from>
    <xdr:to>
      <xdr:col>11</xdr:col>
      <xdr:colOff>47179</xdr:colOff>
      <xdr:row>27</xdr:row>
      <xdr:rowOff>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D90361C7-582D-5E86-BB5A-49529C415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8"/>
  <sheetViews>
    <sheetView zoomScale="70" zoomScaleNormal="70" workbookViewId="0">
      <selection activeCell="I43" sqref="I43"/>
    </sheetView>
  </sheetViews>
  <sheetFormatPr defaultRowHeight="15" x14ac:dyDescent="0.25"/>
  <cols>
    <col min="2" max="3" width="9.140625" customWidth="1"/>
    <col min="4" max="4" width="7.85546875" customWidth="1"/>
    <col min="5" max="9" width="9.140625" customWidth="1"/>
    <col min="14" max="14" width="10.42578125" customWidth="1"/>
  </cols>
  <sheetData>
    <row r="1" spans="2:14" ht="42" customHeight="1" x14ac:dyDescent="0.25">
      <c r="E1" s="77" t="s">
        <v>0</v>
      </c>
      <c r="F1" s="77"/>
      <c r="G1" s="77"/>
      <c r="H1" s="77"/>
      <c r="I1" s="77"/>
      <c r="J1" s="77"/>
      <c r="K1" s="77"/>
      <c r="L1" s="77"/>
    </row>
    <row r="2" spans="2:14" x14ac:dyDescent="0.25"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2:14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2:14" x14ac:dyDescent="0.25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</row>
    <row r="5" spans="2:14" x14ac:dyDescent="0.25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2:14" x14ac:dyDescent="0.25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spans="2:14" x14ac:dyDescent="0.25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2:14" x14ac:dyDescent="0.25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2:14" x14ac:dyDescent="0.2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2:14" x14ac:dyDescent="0.25"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2:14" x14ac:dyDescent="0.25"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</row>
    <row r="12" spans="2:14" x14ac:dyDescent="0.25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2:14" x14ac:dyDescent="0.25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2:14" x14ac:dyDescent="0.25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 spans="2:14" x14ac:dyDescent="0.25"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</row>
    <row r="16" spans="2:14" x14ac:dyDescent="0.25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2:14" x14ac:dyDescent="0.25"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</row>
    <row r="18" spans="2:14" x14ac:dyDescent="0.25"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2:14" x14ac:dyDescent="0.25"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2:14" x14ac:dyDescent="0.25"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1" spans="2:14" x14ac:dyDescent="0.25"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2:14" x14ac:dyDescent="0.25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2:14" x14ac:dyDescent="0.25"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2:14" x14ac:dyDescent="0.25"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2:14" x14ac:dyDescent="0.25"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2:14" x14ac:dyDescent="0.25"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2:14" x14ac:dyDescent="0.25"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2:14" x14ac:dyDescent="0.25"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</sheetData>
  <mergeCells count="2">
    <mergeCell ref="B2:N28"/>
    <mergeCell ref="E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B5CC-7B72-48BC-A12C-E988BBF6781B}">
  <dimension ref="A1:I17"/>
  <sheetViews>
    <sheetView workbookViewId="0">
      <selection activeCell="D4" sqref="D4"/>
    </sheetView>
  </sheetViews>
  <sheetFormatPr defaultRowHeight="15" x14ac:dyDescent="0.25"/>
  <cols>
    <col min="1" max="1" width="7.7109375" customWidth="1"/>
    <col min="2" max="2" width="15.85546875" customWidth="1"/>
    <col min="3" max="3" width="16.28515625" customWidth="1"/>
    <col min="4" max="4" width="17" customWidth="1"/>
    <col min="5" max="5" width="9.28515625" customWidth="1"/>
  </cols>
  <sheetData>
    <row r="1" spans="1:9" ht="14.25" customHeight="1" x14ac:dyDescent="0.25"/>
    <row r="2" spans="1:9" ht="26.25" customHeight="1" thickBot="1" x14ac:dyDescent="0.3">
      <c r="A2" s="78" t="s">
        <v>7</v>
      </c>
      <c r="B2" s="78"/>
      <c r="C2" s="78"/>
      <c r="D2" s="78"/>
      <c r="E2" s="78"/>
      <c r="F2" s="78"/>
    </row>
    <row r="3" spans="1:9" ht="24" customHeight="1" thickBot="1" x14ac:dyDescent="0.3">
      <c r="A3" s="39" t="s">
        <v>19</v>
      </c>
      <c r="B3" s="40" t="s">
        <v>3</v>
      </c>
      <c r="C3" s="41" t="s">
        <v>4</v>
      </c>
      <c r="D3" s="42" t="s">
        <v>6</v>
      </c>
      <c r="E3" s="43" t="s">
        <v>8</v>
      </c>
      <c r="F3" s="44" t="s">
        <v>9</v>
      </c>
    </row>
    <row r="4" spans="1:9" x14ac:dyDescent="0.25">
      <c r="A4" s="14" t="s">
        <v>1</v>
      </c>
      <c r="B4" s="9">
        <v>1</v>
      </c>
      <c r="C4" s="10">
        <f>1/B5</f>
        <v>0.2</v>
      </c>
      <c r="D4" s="30">
        <f>1/B6</f>
        <v>0.14285714285714285</v>
      </c>
      <c r="E4" s="33">
        <f>(B4*C4*D4)^(1/3)</f>
        <v>0.30571070873287992</v>
      </c>
      <c r="F4" s="34">
        <f>E4/$E$7</f>
        <v>7.1927429882256477E-2</v>
      </c>
    </row>
    <row r="5" spans="1:9" x14ac:dyDescent="0.25">
      <c r="A5" s="15" t="s">
        <v>2</v>
      </c>
      <c r="B5" s="7">
        <v>5</v>
      </c>
      <c r="C5" s="1">
        <v>1</v>
      </c>
      <c r="D5" s="31">
        <f>1/C6</f>
        <v>0.33333333333333331</v>
      </c>
      <c r="E5" s="35">
        <f>(B5*C5*D5)^(1/3)</f>
        <v>1.1856311014966876</v>
      </c>
      <c r="F5" s="34">
        <f t="shared" ref="F5:F7" si="0">E5/$E$7</f>
        <v>0.27895456548641834</v>
      </c>
    </row>
    <row r="6" spans="1:9" ht="15.75" thickBot="1" x14ac:dyDescent="0.3">
      <c r="A6" s="18" t="s">
        <v>5</v>
      </c>
      <c r="B6" s="19">
        <v>7</v>
      </c>
      <c r="C6" s="20">
        <v>3</v>
      </c>
      <c r="D6" s="21">
        <v>1</v>
      </c>
      <c r="E6" s="36">
        <f>(B6*C6*D6)^(1/3)</f>
        <v>2.7589241763811208</v>
      </c>
      <c r="F6" s="37">
        <f t="shared" si="0"/>
        <v>0.6491180046313253</v>
      </c>
      <c r="I6" s="55"/>
    </row>
    <row r="7" spans="1:9" ht="15.75" thickBot="1" x14ac:dyDescent="0.3">
      <c r="A7" s="22" t="s">
        <v>10</v>
      </c>
      <c r="B7" s="23">
        <f>SUM(B4:B6)</f>
        <v>13</v>
      </c>
      <c r="C7" s="23">
        <f>SUM(C4:C6)</f>
        <v>4.2</v>
      </c>
      <c r="D7" s="32">
        <f>SUM(D4:D6)</f>
        <v>1.4761904761904763</v>
      </c>
      <c r="E7" s="38">
        <f>SUM(E4:E6)</f>
        <v>4.250265986610688</v>
      </c>
      <c r="F7" s="6">
        <f t="shared" si="0"/>
        <v>1</v>
      </c>
    </row>
    <row r="9" spans="1:9" ht="15.75" thickBot="1" x14ac:dyDescent="0.3"/>
    <row r="10" spans="1:9" x14ac:dyDescent="0.25">
      <c r="A10" s="26" t="s">
        <v>11</v>
      </c>
      <c r="B10" s="24">
        <f>B7*F4+C7*F5+D7*F6</f>
        <v>3.0648875798728188</v>
      </c>
      <c r="C10" s="29" t="s">
        <v>15</v>
      </c>
    </row>
    <row r="11" spans="1:9" x14ac:dyDescent="0.25">
      <c r="A11" s="27" t="s">
        <v>12</v>
      </c>
      <c r="B11" s="25">
        <f>(B10-3)/(3-1)</f>
        <v>3.2443789936409395E-2</v>
      </c>
      <c r="C11" s="29" t="s">
        <v>16</v>
      </c>
    </row>
    <row r="12" spans="1:9" x14ac:dyDescent="0.25">
      <c r="A12" s="27" t="s">
        <v>13</v>
      </c>
      <c r="B12" s="25">
        <v>0.57999999999999996</v>
      </c>
      <c r="C12" s="29" t="s">
        <v>17</v>
      </c>
    </row>
    <row r="13" spans="1:9" ht="15.75" thickBot="1" x14ac:dyDescent="0.3">
      <c r="A13" s="28" t="s">
        <v>14</v>
      </c>
      <c r="B13" s="51">
        <f>B11/B12</f>
        <v>5.5937568855878271E-2</v>
      </c>
      <c r="C13" s="29" t="s">
        <v>18</v>
      </c>
    </row>
    <row r="16" spans="1:9" ht="15.75" x14ac:dyDescent="0.25">
      <c r="B16" s="50"/>
    </row>
    <row r="17" spans="1:1" x14ac:dyDescent="0.25">
      <c r="A17" t="s">
        <v>25</v>
      </c>
    </row>
  </sheetData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87BB-EE3F-453F-800B-246C0F884D15}">
  <dimension ref="A1:K26"/>
  <sheetViews>
    <sheetView topLeftCell="A9" zoomScaleNormal="100" workbookViewId="0">
      <selection activeCell="A17" sqref="A17:G17"/>
    </sheetView>
  </sheetViews>
  <sheetFormatPr defaultRowHeight="15" x14ac:dyDescent="0.25"/>
  <cols>
    <col min="1" max="1" width="7.85546875" customWidth="1"/>
    <col min="7" max="7" width="12.5703125" bestFit="1" customWidth="1"/>
  </cols>
  <sheetData>
    <row r="1" spans="1:11" ht="24" customHeight="1" thickBot="1" x14ac:dyDescent="0.3">
      <c r="A1" s="78" t="s">
        <v>20</v>
      </c>
      <c r="B1" s="78"/>
      <c r="C1" s="78"/>
      <c r="D1" s="78"/>
      <c r="E1" s="78"/>
      <c r="F1" s="78"/>
      <c r="G1" s="78"/>
    </row>
    <row r="2" spans="1:11" ht="27.75" customHeight="1" thickBot="1" x14ac:dyDescent="0.3">
      <c r="A2" s="39" t="s">
        <v>19</v>
      </c>
      <c r="B2" s="12" t="s">
        <v>21</v>
      </c>
      <c r="C2" s="13" t="s">
        <v>22</v>
      </c>
      <c r="D2" s="13" t="s">
        <v>23</v>
      </c>
      <c r="E2" s="17" t="s">
        <v>24</v>
      </c>
      <c r="F2" s="43" t="s">
        <v>8</v>
      </c>
      <c r="G2" s="44" t="s">
        <v>9</v>
      </c>
    </row>
    <row r="3" spans="1:11" x14ac:dyDescent="0.25">
      <c r="A3" s="14" t="s">
        <v>21</v>
      </c>
      <c r="B3" s="9">
        <v>1</v>
      </c>
      <c r="C3" s="10">
        <v>3</v>
      </c>
      <c r="D3" s="10">
        <f>1/B5</f>
        <v>0.2</v>
      </c>
      <c r="E3" s="45">
        <v>2</v>
      </c>
      <c r="F3" s="33">
        <f>(B3*C3*D3*E3)^(1/4)</f>
        <v>1.0466351393921056</v>
      </c>
      <c r="G3" s="34">
        <f>F3/$F$7</f>
        <v>0.19477564252524565</v>
      </c>
      <c r="I3" s="26" t="s">
        <v>11</v>
      </c>
      <c r="J3" s="58">
        <f>B7*G3+C7*G4+D7*G5+E7*G6</f>
        <v>4.6601246566203267</v>
      </c>
      <c r="K3" s="29" t="s">
        <v>15</v>
      </c>
    </row>
    <row r="4" spans="1:11" x14ac:dyDescent="0.25">
      <c r="A4" s="15" t="s">
        <v>22</v>
      </c>
      <c r="B4" s="53">
        <f>1/C3</f>
        <v>0.33333333333333331</v>
      </c>
      <c r="C4" s="1">
        <v>1</v>
      </c>
      <c r="D4" s="48">
        <f>1/C5</f>
        <v>0.14285714285714285</v>
      </c>
      <c r="E4" s="2">
        <v>5</v>
      </c>
      <c r="F4" s="35">
        <f>(B4*C4*D4*E4)^(1/4)</f>
        <v>0.69853420565800972</v>
      </c>
      <c r="G4" s="34">
        <f t="shared" ref="G4:G6" si="0">F4/$F$7</f>
        <v>0.12999510871756534</v>
      </c>
      <c r="I4" s="27" t="s">
        <v>12</v>
      </c>
      <c r="J4" s="59">
        <f>(J3-4)/(4-1)</f>
        <v>0.22004155220677557</v>
      </c>
      <c r="K4" s="29" t="s">
        <v>16</v>
      </c>
    </row>
    <row r="5" spans="1:11" x14ac:dyDescent="0.25">
      <c r="A5" s="15" t="s">
        <v>23</v>
      </c>
      <c r="B5" s="7">
        <v>5</v>
      </c>
      <c r="C5" s="1">
        <v>7</v>
      </c>
      <c r="D5" s="1">
        <v>1</v>
      </c>
      <c r="E5" s="46">
        <v>3</v>
      </c>
      <c r="F5" s="35">
        <f t="shared" ref="F5:F6" si="1">(B5*C5*D5*E5)^(1/4)</f>
        <v>3.2010858729436791</v>
      </c>
      <c r="G5" s="34">
        <f t="shared" si="0"/>
        <v>0.59571242567225691</v>
      </c>
      <c r="I5" s="27" t="s">
        <v>13</v>
      </c>
      <c r="J5" s="25">
        <v>0.9</v>
      </c>
      <c r="K5" s="29" t="s">
        <v>17</v>
      </c>
    </row>
    <row r="6" spans="1:11" ht="15.75" thickBot="1" x14ac:dyDescent="0.3">
      <c r="A6" s="16" t="s">
        <v>24</v>
      </c>
      <c r="B6" s="8">
        <f>1/E3</f>
        <v>0.5</v>
      </c>
      <c r="C6" s="3">
        <f>1/E4</f>
        <v>0.2</v>
      </c>
      <c r="D6" s="54">
        <f>1/E5</f>
        <v>0.33333333333333331</v>
      </c>
      <c r="E6" s="21">
        <v>1</v>
      </c>
      <c r="F6" s="35">
        <f t="shared" si="1"/>
        <v>0.42728700639623407</v>
      </c>
      <c r="G6" s="34">
        <f t="shared" si="0"/>
        <v>7.9516823084932034E-2</v>
      </c>
      <c r="I6" s="28" t="s">
        <v>14</v>
      </c>
      <c r="J6" s="51">
        <f>J4/J5</f>
        <v>0.24449061356308396</v>
      </c>
      <c r="K6" s="29" t="s">
        <v>18</v>
      </c>
    </row>
    <row r="7" spans="1:11" ht="15.75" thickBot="1" x14ac:dyDescent="0.3">
      <c r="A7" s="22" t="s">
        <v>10</v>
      </c>
      <c r="B7" s="57">
        <f>SUM(B3:B6)</f>
        <v>6.833333333333333</v>
      </c>
      <c r="C7" s="23">
        <f t="shared" ref="C7:G7" si="2">SUM(C3:C6)</f>
        <v>11.2</v>
      </c>
      <c r="D7" s="57">
        <f t="shared" si="2"/>
        <v>1.6761904761904762</v>
      </c>
      <c r="E7" s="5">
        <f t="shared" si="2"/>
        <v>11</v>
      </c>
      <c r="F7" s="38">
        <f t="shared" si="2"/>
        <v>5.3735422243900288</v>
      </c>
      <c r="G7" s="6">
        <f t="shared" si="2"/>
        <v>0.99999999999999989</v>
      </c>
    </row>
    <row r="8" spans="1:11" x14ac:dyDescent="0.25">
      <c r="D8" s="52"/>
    </row>
    <row r="9" spans="1:11" ht="24.75" customHeight="1" thickBot="1" x14ac:dyDescent="0.3">
      <c r="A9" s="78" t="s">
        <v>26</v>
      </c>
      <c r="B9" s="78"/>
      <c r="C9" s="78"/>
      <c r="D9" s="78"/>
      <c r="E9" s="78"/>
      <c r="F9" s="78"/>
      <c r="G9" s="78"/>
    </row>
    <row r="10" spans="1:11" ht="26.25" customHeight="1" thickBot="1" x14ac:dyDescent="0.3">
      <c r="A10" s="39" t="s">
        <v>19</v>
      </c>
      <c r="B10" s="12" t="s">
        <v>21</v>
      </c>
      <c r="C10" s="13" t="s">
        <v>22</v>
      </c>
      <c r="D10" s="13" t="s">
        <v>23</v>
      </c>
      <c r="E10" s="17" t="s">
        <v>24</v>
      </c>
      <c r="F10" s="43" t="s">
        <v>8</v>
      </c>
      <c r="G10" s="44" t="s">
        <v>9</v>
      </c>
    </row>
    <row r="11" spans="1:11" x14ac:dyDescent="0.25">
      <c r="A11" s="14" t="s">
        <v>21</v>
      </c>
      <c r="B11" s="9">
        <v>1</v>
      </c>
      <c r="C11" s="47">
        <f>1/B12</f>
        <v>0.33333333333333331</v>
      </c>
      <c r="D11" s="47">
        <f>1/B13</f>
        <v>0.14285714285714285</v>
      </c>
      <c r="E11" s="45">
        <f>1/B14</f>
        <v>0.5</v>
      </c>
      <c r="F11" s="33">
        <f>(B11*C11*D11*E11)^(1/4)</f>
        <v>0.39281465090051298</v>
      </c>
      <c r="G11" s="34">
        <f>F11/$F$15</f>
        <v>7.2738451769878032E-2</v>
      </c>
      <c r="I11" s="26" t="s">
        <v>11</v>
      </c>
      <c r="J11" s="58">
        <f>B15*G11+C15*G12+D15*G13+E15*G14</f>
        <v>4.1780754322812683</v>
      </c>
      <c r="K11" s="29" t="s">
        <v>15</v>
      </c>
    </row>
    <row r="12" spans="1:11" x14ac:dyDescent="0.25">
      <c r="A12" s="15" t="s">
        <v>22</v>
      </c>
      <c r="B12" s="7">
        <v>3</v>
      </c>
      <c r="C12" s="1">
        <v>1</v>
      </c>
      <c r="D12" s="1">
        <f>1/C13</f>
        <v>0.2</v>
      </c>
      <c r="E12" s="2">
        <v>2</v>
      </c>
      <c r="F12" s="33">
        <f t="shared" ref="F12:F14" si="3">(B12*C12*D12*E12)^(1/4)</f>
        <v>1.0466351393921056</v>
      </c>
      <c r="G12" s="34">
        <f t="shared" ref="G12:G14" si="4">F12/$F$15</f>
        <v>0.19380799426092085</v>
      </c>
      <c r="I12" s="27" t="s">
        <v>12</v>
      </c>
      <c r="J12" s="59">
        <f>(J11-4)/(4-1)</f>
        <v>5.935847742708944E-2</v>
      </c>
      <c r="K12" s="29" t="s">
        <v>16</v>
      </c>
    </row>
    <row r="13" spans="1:11" x14ac:dyDescent="0.25">
      <c r="A13" s="15" t="s">
        <v>23</v>
      </c>
      <c r="B13" s="7">
        <v>7</v>
      </c>
      <c r="C13" s="1">
        <v>5</v>
      </c>
      <c r="D13" s="1">
        <v>1</v>
      </c>
      <c r="E13" s="46">
        <v>3</v>
      </c>
      <c r="F13" s="33">
        <f t="shared" si="3"/>
        <v>3.2010858729436791</v>
      </c>
      <c r="G13" s="34">
        <f t="shared" si="4"/>
        <v>0.59275291755684278</v>
      </c>
      <c r="I13" s="27" t="s">
        <v>13</v>
      </c>
      <c r="J13" s="25">
        <v>0.9</v>
      </c>
      <c r="K13" s="29" t="s">
        <v>17</v>
      </c>
    </row>
    <row r="14" spans="1:11" ht="15.75" thickBot="1" x14ac:dyDescent="0.3">
      <c r="A14" s="16" t="s">
        <v>24</v>
      </c>
      <c r="B14" s="8">
        <v>2</v>
      </c>
      <c r="C14" s="3">
        <f>1/E12</f>
        <v>0.5</v>
      </c>
      <c r="D14" s="54">
        <f>1/E13</f>
        <v>0.33333333333333331</v>
      </c>
      <c r="E14" s="4">
        <v>1</v>
      </c>
      <c r="F14" s="33">
        <f t="shared" si="3"/>
        <v>0.75983568565159254</v>
      </c>
      <c r="G14" s="34">
        <f t="shared" si="4"/>
        <v>0.14070063641235842</v>
      </c>
      <c r="I14" s="28" t="s">
        <v>14</v>
      </c>
      <c r="J14" s="51">
        <f>J12/J13</f>
        <v>6.5953863807877156E-2</v>
      </c>
      <c r="K14" s="29" t="s">
        <v>18</v>
      </c>
    </row>
    <row r="15" spans="1:11" ht="15.75" thickBot="1" x14ac:dyDescent="0.3">
      <c r="A15" s="22" t="s">
        <v>10</v>
      </c>
      <c r="B15" s="23">
        <f>SUM(B11:B14)</f>
        <v>13</v>
      </c>
      <c r="C15" s="57">
        <f t="shared" ref="C15:G15" si="5">SUM(C11:C14)</f>
        <v>6.833333333333333</v>
      </c>
      <c r="D15" s="57">
        <f t="shared" si="5"/>
        <v>1.6761904761904762</v>
      </c>
      <c r="E15" s="5">
        <f t="shared" si="5"/>
        <v>6.5</v>
      </c>
      <c r="F15" s="38">
        <f t="shared" si="5"/>
        <v>5.4003713488878899</v>
      </c>
      <c r="G15" s="56">
        <f t="shared" si="5"/>
        <v>1</v>
      </c>
    </row>
    <row r="17" spans="1:11" ht="23.25" customHeight="1" thickBot="1" x14ac:dyDescent="0.3">
      <c r="A17" s="78" t="s">
        <v>27</v>
      </c>
      <c r="B17" s="78"/>
      <c r="C17" s="78"/>
      <c r="D17" s="78"/>
      <c r="E17" s="78"/>
      <c r="F17" s="78"/>
      <c r="G17" s="78"/>
    </row>
    <row r="18" spans="1:11" ht="23.25" customHeight="1" thickBot="1" x14ac:dyDescent="0.3">
      <c r="A18" s="39" t="s">
        <v>19</v>
      </c>
      <c r="B18" s="12" t="s">
        <v>21</v>
      </c>
      <c r="C18" s="13" t="s">
        <v>22</v>
      </c>
      <c r="D18" s="13" t="s">
        <v>23</v>
      </c>
      <c r="E18" s="17" t="s">
        <v>24</v>
      </c>
      <c r="F18" s="43" t="s">
        <v>8</v>
      </c>
      <c r="G18" s="44" t="s">
        <v>9</v>
      </c>
    </row>
    <row r="19" spans="1:11" x14ac:dyDescent="0.25">
      <c r="A19" s="14" t="s">
        <v>21</v>
      </c>
      <c r="B19" s="9">
        <v>1</v>
      </c>
      <c r="C19" s="10">
        <v>5</v>
      </c>
      <c r="D19" s="47">
        <f>1/B21</f>
        <v>0.33333333333333331</v>
      </c>
      <c r="E19" s="45">
        <v>4</v>
      </c>
      <c r="F19" s="33">
        <f>(B19*C19*D19*E19)^(1/4)</f>
        <v>1.6068568378893036</v>
      </c>
      <c r="G19" s="34">
        <f>F19/$F$23</f>
        <v>0.30868951934879973</v>
      </c>
      <c r="I19" s="26" t="s">
        <v>11</v>
      </c>
      <c r="J19" s="58">
        <f>B23*G19+C23*G20+D23*G21+E23*G22</f>
        <v>4.3551716404437411</v>
      </c>
      <c r="K19" s="29" t="s">
        <v>15</v>
      </c>
    </row>
    <row r="20" spans="1:11" x14ac:dyDescent="0.25">
      <c r="A20" s="15" t="s">
        <v>22</v>
      </c>
      <c r="B20" s="7">
        <f>1/C19</f>
        <v>0.2</v>
      </c>
      <c r="C20" s="1">
        <v>1</v>
      </c>
      <c r="D20" s="48">
        <f>1/C21</f>
        <v>0.14285714285714285</v>
      </c>
      <c r="E20" s="2">
        <f>1/C22</f>
        <v>0.5</v>
      </c>
      <c r="F20" s="33">
        <f t="shared" ref="F20:F22" si="6">(B20*C20*D20*E20)^(1/4)</f>
        <v>0.345720784641941</v>
      </c>
      <c r="G20" s="34">
        <f t="shared" ref="G20:G22" si="7">F20/$F$23</f>
        <v>6.6415613590190076E-2</v>
      </c>
      <c r="H20" s="52"/>
      <c r="I20" s="27" t="s">
        <v>12</v>
      </c>
      <c r="J20" s="59">
        <f>(J19-4)/(4-1)</f>
        <v>0.11839054681458035</v>
      </c>
      <c r="K20" s="29" t="s">
        <v>16</v>
      </c>
    </row>
    <row r="21" spans="1:11" x14ac:dyDescent="0.25">
      <c r="A21" s="15" t="s">
        <v>23</v>
      </c>
      <c r="B21" s="7">
        <v>3</v>
      </c>
      <c r="C21" s="1">
        <v>7</v>
      </c>
      <c r="D21" s="1">
        <v>1</v>
      </c>
      <c r="E21" s="46">
        <v>2</v>
      </c>
      <c r="F21" s="33">
        <f t="shared" si="6"/>
        <v>2.5457298950218306</v>
      </c>
      <c r="G21" s="34">
        <f t="shared" si="7"/>
        <v>0.48905423255901526</v>
      </c>
      <c r="I21" s="27" t="s">
        <v>13</v>
      </c>
      <c r="J21" s="25">
        <v>0.9</v>
      </c>
      <c r="K21" s="29" t="s">
        <v>17</v>
      </c>
    </row>
    <row r="22" spans="1:11" ht="15.75" thickBot="1" x14ac:dyDescent="0.3">
      <c r="A22" s="16" t="s">
        <v>24</v>
      </c>
      <c r="B22" s="8">
        <f>1/E19</f>
        <v>0.25</v>
      </c>
      <c r="C22" s="3">
        <v>2</v>
      </c>
      <c r="D22" s="3">
        <f>1/E21</f>
        <v>0.5</v>
      </c>
      <c r="E22" s="4">
        <v>1</v>
      </c>
      <c r="F22" s="33">
        <f t="shared" si="6"/>
        <v>0.70710678118654757</v>
      </c>
      <c r="G22" s="34">
        <f t="shared" si="7"/>
        <v>0.13584063450199499</v>
      </c>
      <c r="I22" s="28" t="s">
        <v>14</v>
      </c>
      <c r="J22" s="51">
        <f>J20/J21</f>
        <v>0.13154505201620037</v>
      </c>
      <c r="K22" s="29" t="s">
        <v>18</v>
      </c>
    </row>
    <row r="23" spans="1:11" ht="15.75" thickBot="1" x14ac:dyDescent="0.3">
      <c r="A23" s="22" t="s">
        <v>10</v>
      </c>
      <c r="B23" s="23">
        <f>SUM(B19:B22)</f>
        <v>4.45</v>
      </c>
      <c r="C23" s="23">
        <f t="shared" ref="C23:G23" si="8">SUM(C19:C22)</f>
        <v>15</v>
      </c>
      <c r="D23" s="57">
        <f t="shared" si="8"/>
        <v>1.9761904761904763</v>
      </c>
      <c r="E23" s="5">
        <f t="shared" si="8"/>
        <v>7.5</v>
      </c>
      <c r="F23" s="38">
        <f t="shared" si="8"/>
        <v>5.2054142987396226</v>
      </c>
      <c r="G23" s="56">
        <f t="shared" si="8"/>
        <v>1</v>
      </c>
    </row>
    <row r="26" spans="1:11" x14ac:dyDescent="0.25">
      <c r="G26" s="52"/>
    </row>
  </sheetData>
  <mergeCells count="3">
    <mergeCell ref="A9:G9"/>
    <mergeCell ref="A1:G1"/>
    <mergeCell ref="A17:G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FAFD-56FE-430F-9B62-DF5B37320913}">
  <dimension ref="A1:G9"/>
  <sheetViews>
    <sheetView tabSelected="1" zoomScale="73" zoomScaleNormal="145" workbookViewId="0">
      <selection activeCell="J9" sqref="J9"/>
    </sheetView>
  </sheetViews>
  <sheetFormatPr defaultRowHeight="15" x14ac:dyDescent="0.25"/>
  <cols>
    <col min="1" max="1" width="16" customWidth="1"/>
    <col min="2" max="2" width="15.42578125" customWidth="1"/>
    <col min="3" max="3" width="15" customWidth="1"/>
    <col min="4" max="4" width="16.85546875" customWidth="1"/>
    <col min="5" max="5" width="21.7109375" customWidth="1"/>
    <col min="7" max="7" width="14.42578125" customWidth="1"/>
  </cols>
  <sheetData>
    <row r="1" spans="1:7" ht="15.75" thickBot="1" x14ac:dyDescent="0.3">
      <c r="A1" s="11"/>
      <c r="B1" s="40" t="s">
        <v>3</v>
      </c>
      <c r="C1" s="41" t="s">
        <v>4</v>
      </c>
      <c r="D1" s="42" t="s">
        <v>6</v>
      </c>
      <c r="E1" s="66" t="s">
        <v>33</v>
      </c>
    </row>
    <row r="2" spans="1:7" ht="15.75" thickBot="1" x14ac:dyDescent="0.3">
      <c r="A2" s="72" t="s">
        <v>28</v>
      </c>
      <c r="B2" s="60">
        <f>Аркуш3!G3</f>
        <v>0.19477564252524565</v>
      </c>
      <c r="C2" s="61">
        <f>Аркуш3!G11</f>
        <v>7.2738451769878032E-2</v>
      </c>
      <c r="D2" s="63">
        <f>Аркуш3!G19</f>
        <v>0.30868951934879973</v>
      </c>
      <c r="E2" s="68" cm="1">
        <f t="array" ref="E2:E5">MMULT(B2:D5,G3:G5)</f>
        <v>0.23467635942842294</v>
      </c>
      <c r="G2" s="22" t="s">
        <v>32</v>
      </c>
    </row>
    <row r="3" spans="1:7" x14ac:dyDescent="0.25">
      <c r="A3" s="73" t="s">
        <v>29</v>
      </c>
      <c r="B3" s="35">
        <f>Аркуш3!G4</f>
        <v>0.12999510871756534</v>
      </c>
      <c r="C3" s="48">
        <f>Аркуш3!G12</f>
        <v>0.19380799426092085</v>
      </c>
      <c r="D3" s="31">
        <f>Аркуш3!G20</f>
        <v>6.6415613590190076E-2</v>
      </c>
      <c r="E3" s="69">
        <v>0.10652540946419772</v>
      </c>
      <c r="G3" s="47">
        <f>Аркуш2!F4</f>
        <v>7.1927429882256477E-2</v>
      </c>
    </row>
    <row r="4" spans="1:7" x14ac:dyDescent="0.25">
      <c r="A4" s="74" t="s">
        <v>30</v>
      </c>
      <c r="B4" s="35">
        <f>Аркуш3!G5</f>
        <v>0.59571242567225691</v>
      </c>
      <c r="C4" s="48">
        <f>Аркуш3!G13</f>
        <v>0.59275291755684278</v>
      </c>
      <c r="D4" s="31">
        <f>Аркуш3!G21</f>
        <v>0.48905423255901526</v>
      </c>
      <c r="E4" s="69">
        <v>0.52565310388061803</v>
      </c>
      <c r="G4" s="48">
        <f>Аркуш2!F5</f>
        <v>0.27895456548641834</v>
      </c>
    </row>
    <row r="5" spans="1:7" ht="15.75" thickBot="1" x14ac:dyDescent="0.3">
      <c r="A5" s="75" t="s">
        <v>31</v>
      </c>
      <c r="B5" s="49">
        <f>Аркуш3!G6</f>
        <v>7.9516823084932034E-2</v>
      </c>
      <c r="C5" s="54">
        <f>Аркуш3!G14</f>
        <v>0.14070063641235842</v>
      </c>
      <c r="D5" s="64">
        <f>Аркуш3!G22</f>
        <v>0.13584063450199499</v>
      </c>
      <c r="E5" s="70">
        <v>0.13314512722676136</v>
      </c>
      <c r="G5" s="48">
        <f>Аркуш2!F6</f>
        <v>0.6491180046313253</v>
      </c>
    </row>
    <row r="6" spans="1:7" ht="15.75" thickBot="1" x14ac:dyDescent="0.3">
      <c r="A6" s="22" t="s">
        <v>32</v>
      </c>
      <c r="B6" s="38">
        <f>Аркуш2!F4</f>
        <v>7.1927429882256477E-2</v>
      </c>
      <c r="C6" s="62">
        <f>Аркуш2!F5</f>
        <v>0.27895456548641834</v>
      </c>
      <c r="D6" s="65">
        <f>Аркуш2!F6</f>
        <v>0.6491180046313253</v>
      </c>
      <c r="E6" s="67"/>
    </row>
    <row r="8" spans="1:7" x14ac:dyDescent="0.25">
      <c r="A8" s="71"/>
      <c r="B8" s="52"/>
      <c r="C8" s="52"/>
      <c r="D8" s="52"/>
    </row>
    <row r="9" spans="1:7" x14ac:dyDescent="0.25">
      <c r="B9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Аркуш1</vt:lpstr>
      <vt:lpstr>Аркуш2</vt:lpstr>
      <vt:lpstr>Аркуш3</vt:lpstr>
      <vt:lpstr>Аркуш4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Микола Луцик</cp:lastModifiedBy>
  <dcterms:created xsi:type="dcterms:W3CDTF">2015-06-05T18:19:34Z</dcterms:created>
  <dcterms:modified xsi:type="dcterms:W3CDTF">2024-10-08T22:16:17Z</dcterms:modified>
</cp:coreProperties>
</file>