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aulo\Documents\GitHub\Excel\avançado\"/>
    </mc:Choice>
  </mc:AlternateContent>
  <xr:revisionPtr revIDLastSave="0" documentId="13_ncr:1_{B5C0CE8F-E4E4-42AC-BA80-07EF76B51165}" xr6:coauthVersionLast="47" xr6:coauthVersionMax="47" xr10:uidLastSave="{00000000-0000-0000-0000-000000000000}"/>
  <bookViews>
    <workbookView xWindow="-120" yWindow="-120" windowWidth="20640" windowHeight="11310" firstSheet="4" activeTab="4" xr2:uid="{00000000-000D-0000-FFFF-FFFF00000000}"/>
  </bookViews>
  <sheets>
    <sheet name="1. Trabalhando com Nomes" sheetId="1" r:id="rId1"/>
    <sheet name="2. SUBTOTAIS" sheetId="2" r:id="rId2"/>
    <sheet name="3. FILTROS" sheetId="4" r:id="rId3"/>
    <sheet name="4. TABELA DINÂMICA" sheetId="5" r:id="rId4"/>
    <sheet name="4.3 TAB.DIN - DADOS EXTERNOS" sheetId="6" r:id="rId5"/>
  </sheets>
  <definedNames>
    <definedName name="_Doleta">'1. Trabalhando com Nomes'!$B$1:$B$9</definedName>
    <definedName name="_xlnm._FilterDatabase" localSheetId="2" hidden="1">'3. FILTROS'!$A$7:$G$67</definedName>
    <definedName name="_Real">'1. Trabalhando com Nomes'!$C$2:$C$9</definedName>
    <definedName name="_xlnm.Extract" localSheetId="2">'3. FILTROS'!$J$9:$P$9</definedName>
    <definedName name="Cotação">'1. Trabalhando com Nomes'!$E$2</definedName>
    <definedName name="_xlnm.Criteria" localSheetId="2">'3. FILTROS'!$A$1:$G$2</definedName>
    <definedName name="FILTRO">Lista1[#All]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F4" i="1"/>
  <c r="C3" i="1"/>
  <c r="C4" i="1"/>
  <c r="C5" i="1"/>
  <c r="C6" i="1"/>
  <c r="C7" i="1"/>
  <c r="C8" i="1"/>
  <c r="C9" i="1"/>
  <c r="F5" i="1" l="1"/>
  <c r="E39" i="2"/>
  <c r="E38" i="2"/>
  <c r="E40" i="2" s="1"/>
  <c r="E36" i="2"/>
  <c r="E37" i="2" s="1"/>
  <c r="E34" i="2"/>
  <c r="E33" i="2"/>
  <c r="E35" i="2" s="1"/>
  <c r="E12" i="2"/>
  <c r="E31" i="2"/>
  <c r="E32" i="2" s="1"/>
  <c r="E29" i="2"/>
  <c r="E28" i="2"/>
  <c r="E27" i="2"/>
  <c r="E30" i="2" s="1"/>
  <c r="E25" i="2"/>
  <c r="E26" i="2" s="1"/>
  <c r="E23" i="2"/>
  <c r="E24" i="2" s="1"/>
  <c r="E21" i="2"/>
  <c r="E20" i="2"/>
  <c r="E22" i="2" s="1"/>
  <c r="E18" i="2"/>
  <c r="E17" i="2"/>
  <c r="E19" i="2" s="1"/>
  <c r="E15" i="2"/>
  <c r="E14" i="2"/>
  <c r="E16" i="2" s="1"/>
  <c r="E11" i="2"/>
  <c r="E13" i="2" s="1"/>
  <c r="E6" i="2"/>
  <c r="E5" i="2"/>
  <c r="E4" i="2"/>
  <c r="E7" i="2" s="1"/>
  <c r="E9" i="2"/>
  <c r="E8" i="2"/>
  <c r="E10" i="2" s="1"/>
  <c r="E2" i="2"/>
  <c r="E3" i="2" l="1"/>
  <c r="E4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\\fb.org.br\arquivos\Centro Educacional\215 EP\Equipe\EV\17 - Cursos\EV\Infoserver\Office2013\Excel\Avançado\Exemplos\ConexaoExterna.xlsx" keepAlive="1" name="ConexaoExterna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2" xr16:uid="{00000000-0015-0000-FFFF-FFFF01000000}" sourceFile="\\fb.org.br\arquivos\Centro Educacional\215 EP\Equipe\EV\17 - Cursos\EV\Infoserver\Office2013\Excel\Avançado\Exemplos\ConexaoExterna.xlsx" keepAlive="1" name="ConexaoExterna1" type="5" refreshedVersion="5">
    <dbPr connection="Provider=Microsoft.ACE.OLEDB.12.0;User ID=Admin;Data Source=\\fb.org.br\arquivos\Centro Educacional\215 EP\Equipe\EV\17 - Cursos\EV\Infoserver\Office2013\Excel\Avanç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  <connection id="3" xr16:uid="{00000000-0015-0000-FFFF-FFFF02000000}" sourceFile="\\fb.org.br\arquivos\Centro Educacional\860 Desenv Sistemas\Equipe\E-Learning\1.Cursos em Desenvolvimento\Office2016\Conteudo\Excel_2016_Avancado\Exemplos\ConexaoExterna.xlsx" keepAlive="1" name="ConexaoExterna2" type="5" refreshedVersion="6">
    <dbPr connection="Provider=Microsoft.ACE.OLEDB.12.0;User ID=Admin;Data Source=\\fb.org.br\arquivos\Centro Educacional\860 Desenv Sistemas\Equipe\E-Learning\1.Cursos em Desenvolvimento\Office2016\Conteudo\Excel_2016_Avancado\Exemplos\ConexaoExterna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Produtos$" commandType="3"/>
  </connection>
</connections>
</file>

<file path=xl/sharedStrings.xml><?xml version="1.0" encoding="utf-8"?>
<sst xmlns="http://schemas.openxmlformats.org/spreadsheetml/2006/main" count="885" uniqueCount="217">
  <si>
    <t>Produto</t>
  </si>
  <si>
    <t>Anel</t>
  </si>
  <si>
    <t>Gargantilha</t>
  </si>
  <si>
    <t>Colar</t>
  </si>
  <si>
    <t>Brinco</t>
  </si>
  <si>
    <t>Pulseira</t>
  </si>
  <si>
    <t>Tornozeleira</t>
  </si>
  <si>
    <t>Bracelete</t>
  </si>
  <si>
    <t>Piercing</t>
  </si>
  <si>
    <t>R$</t>
  </si>
  <si>
    <t>$</t>
  </si>
  <si>
    <t>Cotação</t>
  </si>
  <si>
    <t>Total $</t>
  </si>
  <si>
    <t>Total R$</t>
  </si>
  <si>
    <t>País</t>
  </si>
  <si>
    <t>Unidade</t>
  </si>
  <si>
    <t>Preço</t>
  </si>
  <si>
    <t>Total</t>
  </si>
  <si>
    <t>Austrália</t>
  </si>
  <si>
    <t>Flauta</t>
  </si>
  <si>
    <t>Saxofone</t>
  </si>
  <si>
    <t>Trompete</t>
  </si>
  <si>
    <t>Bélgica</t>
  </si>
  <si>
    <t>Violino</t>
  </si>
  <si>
    <t>Brasil</t>
  </si>
  <si>
    <t>França</t>
  </si>
  <si>
    <t>Itália</t>
  </si>
  <si>
    <t>Suécia</t>
  </si>
  <si>
    <t>Região</t>
  </si>
  <si>
    <t>UF</t>
  </si>
  <si>
    <t>Cidade</t>
  </si>
  <si>
    <t>Jan</t>
  </si>
  <si>
    <t>Fev</t>
  </si>
  <si>
    <t>Mar</t>
  </si>
  <si>
    <t>Norte</t>
  </si>
  <si>
    <t>AC</t>
  </si>
  <si>
    <t>Rio Branco</t>
  </si>
  <si>
    <t>Sul</t>
  </si>
  <si>
    <t>AM</t>
  </si>
  <si>
    <t>Manaus</t>
  </si>
  <si>
    <t>Parintins</t>
  </si>
  <si>
    <t>PA</t>
  </si>
  <si>
    <t>Belém</t>
  </si>
  <si>
    <t>Castanhal</t>
  </si>
  <si>
    <t>Santarém</t>
  </si>
  <si>
    <t>Nordeste</t>
  </si>
  <si>
    <t>BA</t>
  </si>
  <si>
    <t>Ilhéus</t>
  </si>
  <si>
    <t>Salvador</t>
  </si>
  <si>
    <t>CE</t>
  </si>
  <si>
    <t>Fortaleza</t>
  </si>
  <si>
    <t>Jeriquaquara</t>
  </si>
  <si>
    <t>Juazeiro</t>
  </si>
  <si>
    <t>PE</t>
  </si>
  <si>
    <t>Olinda</t>
  </si>
  <si>
    <t>Recife</t>
  </si>
  <si>
    <t>RN</t>
  </si>
  <si>
    <t>Natal</t>
  </si>
  <si>
    <t>Parnamirim</t>
  </si>
  <si>
    <t>Centro-oeste</t>
  </si>
  <si>
    <t>DF</t>
  </si>
  <si>
    <t>Brasília</t>
  </si>
  <si>
    <t>Taguatinga</t>
  </si>
  <si>
    <t>GO</t>
  </si>
  <si>
    <t>Anápolis</t>
  </si>
  <si>
    <t>Caldas Novas</t>
  </si>
  <si>
    <t>Goiânia</t>
  </si>
  <si>
    <t>MS</t>
  </si>
  <si>
    <t>Aquidauana</t>
  </si>
  <si>
    <t>Campo Grande</t>
  </si>
  <si>
    <t>Dourados</t>
  </si>
  <si>
    <t>MT</t>
  </si>
  <si>
    <t>Caiba</t>
  </si>
  <si>
    <t>Lucas do Rio Verde</t>
  </si>
  <si>
    <t>Sudeste</t>
  </si>
  <si>
    <t>RJ</t>
  </si>
  <si>
    <t>Campos</t>
  </si>
  <si>
    <t>Paraty</t>
  </si>
  <si>
    <t>Rio de Janeiro</t>
  </si>
  <si>
    <t>São Gonçalo</t>
  </si>
  <si>
    <t>SP</t>
  </si>
  <si>
    <t>Barueri</t>
  </si>
  <si>
    <t>Campinas</t>
  </si>
  <si>
    <t>Osasco</t>
  </si>
  <si>
    <t>Santos</t>
  </si>
  <si>
    <t>São Paulo</t>
  </si>
  <si>
    <t>PR</t>
  </si>
  <si>
    <t>Cascavel</t>
  </si>
  <si>
    <t>Curitiba</t>
  </si>
  <si>
    <t>Foz do Iguaçu</t>
  </si>
  <si>
    <t>Londrina</t>
  </si>
  <si>
    <t>Maringá</t>
  </si>
  <si>
    <t>RS</t>
  </si>
  <si>
    <t>Caxias</t>
  </si>
  <si>
    <t>Gramado</t>
  </si>
  <si>
    <t>Porto Alegre</t>
  </si>
  <si>
    <t>SC</t>
  </si>
  <si>
    <t>Blumenau</t>
  </si>
  <si>
    <t>Camboriú</t>
  </si>
  <si>
    <t>Florianópolis</t>
  </si>
  <si>
    <t>Joinville</t>
  </si>
  <si>
    <t>São Francisco do Sul</t>
  </si>
  <si>
    <t>Data</t>
  </si>
  <si>
    <t>Supervisor</t>
  </si>
  <si>
    <t>Cliente</t>
  </si>
  <si>
    <t>Previsto</t>
  </si>
  <si>
    <t>Realizado</t>
  </si>
  <si>
    <t>Francisco Macena</t>
  </si>
  <si>
    <t>Generelt Lager</t>
  </si>
  <si>
    <t>Bauru</t>
  </si>
  <si>
    <t>Treinamento</t>
  </si>
  <si>
    <t>Isabel Garrau</t>
  </si>
  <si>
    <t>Penge</t>
  </si>
  <si>
    <t>Belo Horizonte</t>
  </si>
  <si>
    <t>Dulce Quintela</t>
  </si>
  <si>
    <t>Fátima Infante</t>
  </si>
  <si>
    <t>Eny Assis</t>
  </si>
  <si>
    <t>Lykke</t>
  </si>
  <si>
    <t>Branca Machado</t>
  </si>
  <si>
    <t>Viden</t>
  </si>
  <si>
    <t>Lys</t>
  </si>
  <si>
    <t>Gode Nyheder</t>
  </si>
  <si>
    <t>Presidente Pudente</t>
  </si>
  <si>
    <t>Mobile Enterprise</t>
  </si>
  <si>
    <t>Resende</t>
  </si>
  <si>
    <t>United Restauranter</t>
  </si>
  <si>
    <t>Consultoria</t>
  </si>
  <si>
    <t>Pedro Henrique Gama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</si>
  <si>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</si>
  <si>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</si>
  <si>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</si>
  <si>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</si>
  <si>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</si>
  <si>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</si>
  <si>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</si>
  <si>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</si>
  <si>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</si>
  <si>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</si>
  <si>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</si>
  <si>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</si>
  <si>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</si>
  <si>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</si>
  <si>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</si>
  <si>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</si>
  <si>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</si>
  <si>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</si>
  <si>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</si>
  <si>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</si>
  <si>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</si>
  <si>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</si>
  <si>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</si>
  <si>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</si>
  <si>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</si>
  <si>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</si>
  <si>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</si>
  <si>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</si>
  <si>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</si>
  <si>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</si>
  <si>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</si>
  <si>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</si>
  <si>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</si>
  <si>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</si>
  <si>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</si>
  <si>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</si>
  <si>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</si>
  <si>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</si>
  <si>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</si>
  <si>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</si>
  <si>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</si>
  <si>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</si>
  <si>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</si>
  <si>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</si>
  <si>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</si>
  <si>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</si>
  <si>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</si>
  <si>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</si>
  <si>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</si>
  <si>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</si>
  <si>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</si>
  <si>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</si>
  <si>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</si>
  <si>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</si>
  <si>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</si>
  <si>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</si>
  <si>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</si>
  <si>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</si>
  <si>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</si>
  <si>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</si>
  <si>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</si>
  <si>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</si>
  <si>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</si>
  <si>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</si>
  <si>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</si>
  <si>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</si>
  <si>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</si>
  <si>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</si>
  <si>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</si>
  <si>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</si>
  <si>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Fløtemysost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</si>
  <si>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</si>
  <si>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</si>
  <si>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</si>
  <si>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</si>
  <si>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</si>
  <si>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</si>
  <si>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Microsoft</t>
  </si>
  <si>
    <t>Total Geral</t>
  </si>
  <si>
    <t>Fundação Bradesco</t>
  </si>
  <si>
    <t>Rótulos de Linha</t>
  </si>
  <si>
    <t>Soma de Previsto</t>
  </si>
  <si>
    <t>Soma de Realizado</t>
  </si>
  <si>
    <t>(Vários itens)</t>
  </si>
  <si>
    <t>Soma de UnidadesEmEstoque</t>
  </si>
  <si>
    <t>Flauta Total</t>
  </si>
  <si>
    <t>Trompete Total</t>
  </si>
  <si>
    <t>Saxofone Total</t>
  </si>
  <si>
    <t>Violino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</si>
</sst>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[$$-409]* #,##0.00_ ;_-[$$-409]* \-#,##0.00\ ;_-[$$-409]* &quot;-&quot;??_ ;_-@_ "/>
    <numFmt numFmtId="165" formatCode="_(&quot;R$ &quot;* #,##0.00_);_(&quot;R$ &quot;* \(#,##0.00\);_(&quot;R$ &quot;* &quot;-&quot;??_);_(@_)"/>
    <numFmt numFmtId="166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35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0" xfId="2" applyFont="1" applyAlignment="1">
      <alignment horizontal="center"/>
    </xf>
    <xf numFmtId="44" fontId="5" fillId="0" borderId="0" xfId="1" applyFont="1" applyFill="1" applyBorder="1" applyAlignment="1">
      <alignment horizontal="center"/>
    </xf>
    <xf numFmtId="165" fontId="5" fillId="0" borderId="0" xfId="3" applyFont="1" applyFill="1" applyBorder="1" applyAlignment="1">
      <alignment horizontal="center"/>
    </xf>
    <xf numFmtId="44" fontId="0" fillId="0" borderId="0" xfId="1" applyFont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4" fillId="0" borderId="0" xfId="2"/>
    <xf numFmtId="14" fontId="4" fillId="0" borderId="0" xfId="2" applyNumberFormat="1"/>
    <xf numFmtId="0" fontId="0" fillId="0" borderId="0" xfId="2" applyFont="1"/>
    <xf numFmtId="44" fontId="4" fillId="0" borderId="0" xfId="1" applyFont="1"/>
    <xf numFmtId="44" fontId="4" fillId="0" borderId="0" xfId="1" applyFont="1" applyFill="1"/>
    <xf numFmtId="44" fontId="0" fillId="0" borderId="6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4" xfId="0" applyNumberFormat="1" applyBorder="1"/>
    <xf numFmtId="166" fontId="0" fillId="0" borderId="9" xfId="0" applyNumberFormat="1" applyBorder="1"/>
    <xf numFmtId="0" fontId="3" fillId="2" borderId="16" xfId="0" applyFon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0" fontId="0" fillId="0" borderId="0" xfId="0" pivotButton="1"/>
  </cellXfs>
  <cellStyles count="6">
    <cellStyle name="Moeda" xfId="1" builtinId="4"/>
    <cellStyle name="Moeda 3" xfId="3" xr:uid="{00000000-0005-0000-0000-000001000000}"/>
    <cellStyle name="Moeda 9" xfId="5" xr:uid="{00000000-0005-0000-0000-000002000000}"/>
    <cellStyle name="Normal" xfId="0" builtinId="0"/>
    <cellStyle name="Normal 4" xfId="2" xr:uid="{00000000-0005-0000-0000-000004000000}"/>
    <cellStyle name="Normal 9" xfId="4" xr:uid="{00000000-0005-0000-0000-000005000000}"/>
  </cellStyles>
  <dxfs count="10">
    <dxf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125132</xdr:colOff>
      <xdr:row>4</xdr:row>
      <xdr:rowOff>149727</xdr:rowOff>
    </xdr:from>
    <xdr:to>
      <xdr:col>2</xdr:col>
      <xdr:colOff>134657</xdr:colOff>
      <xdr:row>5</xdr:row>
      <xdr:rowOff>159252</xdr:rowOff>
    </xdr:to>
    <xdr:cxnSp macro="">
      <xdr:nvCxnSpPr>
        <xdr:cNvPr id="2" name="Conector de seta reta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H="1">
          <a:off x="1277657" y="91172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101285</xdr:colOff>
      <xdr:row>4</xdr:row>
      <xdr:rowOff>66675</xdr:rowOff>
    </xdr:from>
    <xdr:ext cx="3514808" cy="374141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253810" y="828675"/>
          <a:ext cx="3514808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Base de dados que deve ser filtrada</a:t>
          </a:r>
        </a:p>
      </xdr:txBody>
    </xdr:sp>
    <xdr:clientData/>
  </xdr:oneCellAnchor>
  <xdr:oneCellAnchor>
    <xdr:from>
      <xdr:col>0</xdr:col>
      <xdr:colOff>161925</xdr:colOff>
      <xdr:row>2</xdr:row>
      <xdr:rowOff>57150</xdr:rowOff>
    </xdr:from>
    <xdr:ext cx="5480410" cy="374141"/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1925" y="438150"/>
          <a:ext cx="5480410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Intervalo</a:t>
          </a:r>
          <a:r>
            <a:rPr lang="pt-B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de critérios com os dados a serem pesquisados</a:t>
          </a:r>
          <a:endParaRPr lang="pt-B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0</xdr:col>
      <xdr:colOff>229907</xdr:colOff>
      <xdr:row>2</xdr:row>
      <xdr:rowOff>54477</xdr:rowOff>
    </xdr:from>
    <xdr:to>
      <xdr:col>0</xdr:col>
      <xdr:colOff>239432</xdr:colOff>
      <xdr:row>3</xdr:row>
      <xdr:rowOff>64002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229907" y="435477"/>
          <a:ext cx="952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tor Yudi Mori Teixeira" refreshedDate="43389.422987731479" createdVersion="6" refreshedVersion="6" minRefreshableVersion="3" recordCount="77" xr:uid="{00000000-000A-0000-FFFF-FFFF02000000}">
  <cacheSource type="external" connectionId="3"/>
  <cacheFields count="5">
    <cacheField name="NomeDoProduto" numFmtId="0">
      <sharedItems count="77">
        <s v="Chai"/>
        <s v="Chang"/>
        <s v="Aniseed Syrup"/>
        <s v="Chef Anton's Cajun Seasoning"/>
        <s v="Chef Anton's Gumbo Mix"/>
        <s v="Grandma's Boysenberry Spread"/>
        <s v="Uncle Bob's Organic Dried Pears"/>
        <s v="Northwoods Cranberry Sauce"/>
        <s v="Mishi Kobe Niku"/>
        <s v="Ikura"/>
        <s v="Queso Cabrales"/>
        <s v="Queso Manchego La Pastora"/>
        <s v="Konbu"/>
        <s v="Tofu"/>
        <s v="Genen Shouyu"/>
        <s v="Pavlova"/>
        <s v="Alice Mutton"/>
        <s v="Carnarvon Tigers"/>
        <s v="Teatime Chocolate Biscuits"/>
        <s v="Sir Rodney's Marmalade"/>
        <s v="Sir Rodney's Scones"/>
        <s v="Gustaf's Knäckebröd"/>
        <s v="Tunnbröd"/>
        <s v="Guaraná Fantástica"/>
        <s v="NuNuCa Nuß-Nougat-Creme"/>
        <s v="Gumbär Gummibärchen"/>
        <s v="Schoggi Schokolade"/>
        <s v="Rössle Sauerkraut"/>
        <s v="Thüringer Rostbratwurst"/>
        <s v="Nord-Ost Matjeshering"/>
        <s v="Gorgonzola Telino"/>
        <s v="Mascarpone Fabioli"/>
        <s v="Geitost"/>
        <s v="Sasquatch Ale"/>
        <s v="Steeleye Stout"/>
        <s v="Inlagd Sill"/>
        <s v="Gravad lax"/>
        <s v="Côte de Blaye"/>
        <s v="Chartreuse verte"/>
        <s v="Boston Crab Meat"/>
        <s v="Jack's New England Clam Chowder"/>
        <s v="Singaporean Hokkien Fried Mee"/>
        <s v="Ipoh Coffee"/>
        <s v="Gula Malacca"/>
        <s v="Røgede sild"/>
        <s v="Spegesild"/>
        <s v="Zaanse koeken"/>
        <s v="Chocolade"/>
        <s v="Maxilaku"/>
        <s v="Valkoinen suklaa"/>
        <s v="Manjimup Dried Apples"/>
        <s v="Filo Mix"/>
        <s v="Perth Pasties"/>
        <s v="Tourtière"/>
        <s v="Pâté chinois"/>
        <s v="Gnocchi di nonna Alice"/>
        <s v="Ravioli Angelo"/>
        <s v="Escargots de Bourgogne"/>
        <s v="Raclette Courdavault"/>
        <s v="Camembert Pierrot"/>
        <s v="Sirop d'érable"/>
        <s v="Tarte au sucre"/>
        <s v="Vegie-spread"/>
        <s v="Wimmers gute Semmelknödel"/>
        <s v="Louisiana Fiery Hot Pepper Sauce"/>
        <s v="Louisiana Hot Spiced Okra"/>
        <s v="Laughing Lumberjack Lager"/>
        <s v="Scottish Longbreads"/>
        <s v="Gudbrandsdalsost"/>
        <s v="Outback Lager"/>
        <s v="Fløtemysost"/>
        <s v="Mozzarella di Giovanni"/>
        <s v="Röd Kaviar"/>
        <s v="Longlife Tofu"/>
        <s v="Rhönbräu Klosterbier"/>
        <s v="Lakkalikööri"/>
        <s v="Original Frankfurter grüne Soße"/>
      </sharedItems>
    </cacheField>
    <cacheField name="QuantidadePorUnidade" numFmtId="0">
      <sharedItems/>
    </cacheField>
    <cacheField name="PrecoUnitario" numFmtId="0">
      <sharedItems containsSemiMixedTypes="0" containsString="0" containsNumber="1" minValue="2.5" maxValue="263.5"/>
    </cacheField>
    <cacheField name="UnidadesEmEstoque" numFmtId="0">
      <sharedItems containsSemiMixedTypes="0" containsString="0" containsNumber="1" containsInteger="1" minValue="0" maxValue="125"/>
    </cacheField>
    <cacheField name="NivelDeReposicao" numFmtId="0">
      <sharedItems containsSemiMixedTypes="0" containsString="0" containsNumber="1" containsInteger="1" minValue="0" maxValue="30" count="8">
        <n v="10"/>
        <n v="25"/>
        <n v="0"/>
        <n v="30"/>
        <n v="5"/>
        <n v="2"/>
        <n v="15"/>
        <n v="2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tor Yudi Mori Teixeira" refreshedDate="43389.422987962964" createdVersion="6" refreshedVersion="6" minRefreshableVersion="3" recordCount="105" xr:uid="{00000000-000A-0000-FFFF-FFFF03000000}">
  <cacheSource type="worksheet">
    <worksheetSource name="Atendimentos"/>
  </cacheSource>
  <cacheFields count="7">
    <cacheField name="Data" numFmtId="14">
      <sharedItems containsSemiMixedTypes="0" containsNonDate="0" containsDate="1" containsString="0" minDate="2013-01-12T00:00:00" maxDate="2015-12-28T00:00:00"/>
    </cacheField>
    <cacheField name="Supervisor" numFmtId="0">
      <sharedItems/>
    </cacheField>
    <cacheField name="Cliente" numFmtId="0">
      <sharedItems count="10">
        <s v="Generelt Lager"/>
        <s v="Penge"/>
        <s v="Microsoft"/>
        <s v="Fundação Bradesco"/>
        <s v="Lykke"/>
        <s v="Viden"/>
        <s v="Lys"/>
        <s v="Gode Nyheder"/>
        <s v="Mobile Enterprise"/>
        <s v="United Restauranter"/>
      </sharedItems>
    </cacheField>
    <cacheField name="Cidade" numFmtId="0">
      <sharedItems/>
    </cacheField>
    <cacheField name="Produto" numFmtId="0">
      <sharedItems count="2">
        <s v="Treinamento"/>
        <s v="Consultoria"/>
      </sharedItems>
    </cacheField>
    <cacheField name="Previsto" numFmtId="44">
      <sharedItems containsSemiMixedTypes="0" containsString="0" containsNumber="1" minValue="1605.4971428571428" maxValue="14215.852857142858"/>
    </cacheField>
    <cacheField name="Realizado" numFmtId="44">
      <sharedItems containsSemiMixedTypes="0" containsString="0" containsNumber="1" minValue="2175.1514285714284" maxValue="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7">
  <r>
    <x v="0"/>
    <s v="10 caixas x 20 pacotes"/>
    <n v="18"/>
    <n v="39"/>
    <x v="0"/>
  </r>
  <r>
    <x v="1"/>
    <s v="24 garrafas de 12oz"/>
    <n v="19"/>
    <n v="17"/>
    <x v="1"/>
  </r>
  <r>
    <x v="2"/>
    <s v="12 garrafas de 550ml"/>
    <n v="10"/>
    <n v="13"/>
    <x v="1"/>
  </r>
  <r>
    <x v="3"/>
    <s v="48 vidros de 6oz"/>
    <n v="22"/>
    <n v="53"/>
    <x v="2"/>
  </r>
  <r>
    <x v="4"/>
    <s v="36 caixas"/>
    <n v="21.35"/>
    <n v="0"/>
    <x v="2"/>
  </r>
  <r>
    <x v="5"/>
    <s v="12 vidros de 8oz"/>
    <n v="25"/>
    <n v="120"/>
    <x v="1"/>
  </r>
  <r>
    <x v="6"/>
    <s v="12 pacotes de 1lb"/>
    <n v="30"/>
    <n v="15"/>
    <x v="0"/>
  </r>
  <r>
    <x v="7"/>
    <s v="12 vidros de 12oz"/>
    <n v="40"/>
    <n v="6"/>
    <x v="2"/>
  </r>
  <r>
    <x v="8"/>
    <s v="18 pacotes de 500g"/>
    <n v="97"/>
    <n v="29"/>
    <x v="2"/>
  </r>
  <r>
    <x v="9"/>
    <s v="12 vidros de 200ml"/>
    <n v="31"/>
    <n v="31"/>
    <x v="2"/>
  </r>
  <r>
    <x v="10"/>
    <s v="pacote de 1kg"/>
    <n v="21"/>
    <n v="22"/>
    <x v="3"/>
  </r>
  <r>
    <x v="11"/>
    <s v="10 pacotes de 500g"/>
    <n v="38"/>
    <n v="86"/>
    <x v="2"/>
  </r>
  <r>
    <x v="12"/>
    <s v="caixa de 2kg"/>
    <n v="6"/>
    <n v="24"/>
    <x v="4"/>
  </r>
  <r>
    <x v="13"/>
    <s v="40 pacotes de 100g"/>
    <n v="23.25"/>
    <n v="35"/>
    <x v="2"/>
  </r>
  <r>
    <x v="14"/>
    <s v="24 garrafas de 250ml"/>
    <n v="15.5"/>
    <n v="39"/>
    <x v="4"/>
  </r>
  <r>
    <x v="15"/>
    <s v="32 caixas de 500g"/>
    <n v="17.45"/>
    <n v="29"/>
    <x v="0"/>
  </r>
  <r>
    <x v="16"/>
    <s v="20 latas de 1kg"/>
    <n v="39"/>
    <n v="0"/>
    <x v="5"/>
  </r>
  <r>
    <x v="17"/>
    <s v="pacote de 16kg"/>
    <n v="62.5"/>
    <n v="42"/>
    <x v="2"/>
  </r>
  <r>
    <x v="18"/>
    <s v="10 caixas x 12 unidades"/>
    <n v="9.1999999999999993"/>
    <n v="25"/>
    <x v="4"/>
  </r>
  <r>
    <x v="19"/>
    <s v="30 caixas para presente"/>
    <n v="81"/>
    <n v="40"/>
    <x v="2"/>
  </r>
  <r>
    <x v="20"/>
    <s v="24 pacotes x 4 unidades"/>
    <n v="10"/>
    <n v="3"/>
    <x v="4"/>
  </r>
  <r>
    <x v="21"/>
    <s v="24 pacotes de 500g"/>
    <n v="21"/>
    <n v="104"/>
    <x v="1"/>
  </r>
  <r>
    <x v="22"/>
    <s v="12 pacotes de 250g"/>
    <n v="9"/>
    <n v="61"/>
    <x v="1"/>
  </r>
  <r>
    <x v="23"/>
    <s v="12 latas de 355ml"/>
    <n v="4.5"/>
    <n v="20"/>
    <x v="2"/>
  </r>
  <r>
    <x v="24"/>
    <s v="20 vidros de 450g"/>
    <n v="14"/>
    <n v="76"/>
    <x v="3"/>
  </r>
  <r>
    <x v="25"/>
    <s v="100 sacos de 250g"/>
    <n v="31.23"/>
    <n v="15"/>
    <x v="2"/>
  </r>
  <r>
    <x v="26"/>
    <s v="100 unidades de 100g"/>
    <n v="43.9"/>
    <n v="49"/>
    <x v="3"/>
  </r>
  <r>
    <x v="27"/>
    <s v="25 latas de 825g"/>
    <n v="45.6"/>
    <n v="26"/>
    <x v="2"/>
  </r>
  <r>
    <x v="28"/>
    <s v="50 pacotes x 30 salsichas"/>
    <n v="123.79"/>
    <n v="0"/>
    <x v="2"/>
  </r>
  <r>
    <x v="29"/>
    <s v="10 vidros de 200g"/>
    <n v="25.89"/>
    <n v="10"/>
    <x v="6"/>
  </r>
  <r>
    <x v="30"/>
    <s v="12 pacotes de 100g"/>
    <n v="12.5"/>
    <n v="0"/>
    <x v="7"/>
  </r>
  <r>
    <x v="31"/>
    <s v="24 pacotes de 200g"/>
    <n v="32"/>
    <n v="9"/>
    <x v="1"/>
  </r>
  <r>
    <x v="32"/>
    <s v="500g"/>
    <n v="2.5"/>
    <n v="112"/>
    <x v="7"/>
  </r>
  <r>
    <x v="33"/>
    <s v="24 garrafas de 12oz"/>
    <n v="14"/>
    <n v="111"/>
    <x v="6"/>
  </r>
  <r>
    <x v="34"/>
    <s v="24 garrafas de 12oz"/>
    <n v="18"/>
    <n v="20"/>
    <x v="6"/>
  </r>
  <r>
    <x v="35"/>
    <s v="24 vidros de 250g"/>
    <n v="19"/>
    <n v="112"/>
    <x v="7"/>
  </r>
  <r>
    <x v="36"/>
    <s v="12 pacotes de 500g"/>
    <n v="26"/>
    <n v="11"/>
    <x v="1"/>
  </r>
  <r>
    <x v="37"/>
    <s v="12 garrafas de 75cl"/>
    <n v="263.5"/>
    <n v="17"/>
    <x v="6"/>
  </r>
  <r>
    <x v="38"/>
    <s v="750cc por garrafa"/>
    <n v="18"/>
    <n v="69"/>
    <x v="4"/>
  </r>
  <r>
    <x v="39"/>
    <s v="24 latas de 4oz"/>
    <n v="18.399999999999999"/>
    <n v="123"/>
    <x v="3"/>
  </r>
  <r>
    <x v="40"/>
    <s v="12 latas de 12oz"/>
    <n v="9.65"/>
    <n v="85"/>
    <x v="0"/>
  </r>
  <r>
    <x v="41"/>
    <s v="32 pacotes de 1kg"/>
    <n v="14"/>
    <n v="26"/>
    <x v="2"/>
  </r>
  <r>
    <x v="42"/>
    <s v="16 latas de 500g"/>
    <n v="46"/>
    <n v="17"/>
    <x v="1"/>
  </r>
  <r>
    <x v="43"/>
    <s v="20 sacos de 2kg"/>
    <n v="19.45"/>
    <n v="27"/>
    <x v="6"/>
  </r>
  <r>
    <x v="44"/>
    <s v="pacote de 1kg"/>
    <n v="9.5"/>
    <n v="5"/>
    <x v="6"/>
  </r>
  <r>
    <x v="45"/>
    <s v="4 vidros de 450g"/>
    <n v="12"/>
    <n v="95"/>
    <x v="2"/>
  </r>
  <r>
    <x v="46"/>
    <s v="10 caixas de 4oz"/>
    <n v="9.5"/>
    <n v="36"/>
    <x v="2"/>
  </r>
  <r>
    <x v="47"/>
    <s v="10 pacotes"/>
    <n v="12.75"/>
    <n v="15"/>
    <x v="1"/>
  </r>
  <r>
    <x v="48"/>
    <s v="24 pacotes de 50g"/>
    <n v="20"/>
    <n v="10"/>
    <x v="6"/>
  </r>
  <r>
    <x v="49"/>
    <s v="12 barras de 100g"/>
    <n v="16.25"/>
    <n v="65"/>
    <x v="3"/>
  </r>
  <r>
    <x v="50"/>
    <s v="50 pacotes de 300g"/>
    <n v="53"/>
    <n v="20"/>
    <x v="0"/>
  </r>
  <r>
    <x v="51"/>
    <s v="16 caixas de 2kg"/>
    <n v="7"/>
    <n v="38"/>
    <x v="1"/>
  </r>
  <r>
    <x v="52"/>
    <s v="48 unidades"/>
    <n v="32.799999999999997"/>
    <n v="0"/>
    <x v="2"/>
  </r>
  <r>
    <x v="53"/>
    <s v="16 unidades"/>
    <n v="7.45"/>
    <n v="21"/>
    <x v="0"/>
  </r>
  <r>
    <x v="54"/>
    <s v="24 caixas x 2 unidades"/>
    <n v="24"/>
    <n v="115"/>
    <x v="7"/>
  </r>
  <r>
    <x v="55"/>
    <s v="24 pacotes de 250g"/>
    <n v="38"/>
    <n v="21"/>
    <x v="3"/>
  </r>
  <r>
    <x v="56"/>
    <s v="24 pacotes de 250g"/>
    <n v="19.5"/>
    <n v="36"/>
    <x v="7"/>
  </r>
  <r>
    <x v="57"/>
    <s v="24 unidades"/>
    <n v="13.25"/>
    <n v="62"/>
    <x v="7"/>
  </r>
  <r>
    <x v="58"/>
    <s v="pacote de 5kg"/>
    <n v="55"/>
    <n v="79"/>
    <x v="2"/>
  </r>
  <r>
    <x v="59"/>
    <s v="15 unidades de 300g"/>
    <n v="34"/>
    <n v="19"/>
    <x v="2"/>
  </r>
  <r>
    <x v="60"/>
    <s v="24 garrafas de 500ml"/>
    <n v="28.5"/>
    <n v="113"/>
    <x v="1"/>
  </r>
  <r>
    <x v="61"/>
    <s v="48 unidades"/>
    <n v="49.3"/>
    <n v="17"/>
    <x v="2"/>
  </r>
  <r>
    <x v="62"/>
    <s v="15 vidros de 625g"/>
    <n v="43.9"/>
    <n v="24"/>
    <x v="4"/>
  </r>
  <r>
    <x v="63"/>
    <s v="20 sacos x 4 unidades"/>
    <n v="33.25"/>
    <n v="22"/>
    <x v="3"/>
  </r>
  <r>
    <x v="64"/>
    <s v="32 garrafas de 8oz"/>
    <n v="21.05"/>
    <n v="76"/>
    <x v="2"/>
  </r>
  <r>
    <x v="65"/>
    <s v="24 vidros de 8oz"/>
    <n v="17"/>
    <n v="4"/>
    <x v="7"/>
  </r>
  <r>
    <x v="66"/>
    <s v="24 garrafas de 12oz"/>
    <n v="14"/>
    <n v="52"/>
    <x v="0"/>
  </r>
  <r>
    <x v="67"/>
    <s v="10 caixas x 8 unidades"/>
    <n v="12.5"/>
    <n v="6"/>
    <x v="6"/>
  </r>
  <r>
    <x v="68"/>
    <s v="pacote de 10kg"/>
    <n v="36"/>
    <n v="26"/>
    <x v="6"/>
  </r>
  <r>
    <x v="69"/>
    <s v="24 garrafas de 355ml"/>
    <n v="15"/>
    <n v="15"/>
    <x v="3"/>
  </r>
  <r>
    <x v="70"/>
    <s v="10 pacotes de 500g"/>
    <n v="21.5"/>
    <n v="26"/>
    <x v="2"/>
  </r>
  <r>
    <x v="71"/>
    <s v="24 pacotes de 200g"/>
    <n v="34.799999999999997"/>
    <n v="14"/>
    <x v="2"/>
  </r>
  <r>
    <x v="72"/>
    <s v="24 vidros de 150g"/>
    <n v="15"/>
    <n v="101"/>
    <x v="4"/>
  </r>
  <r>
    <x v="73"/>
    <s v="pacote de 5kg"/>
    <n v="10"/>
    <n v="4"/>
    <x v="4"/>
  </r>
  <r>
    <x v="74"/>
    <s v="24 garrafas de 500ml"/>
    <n v="7.75"/>
    <n v="125"/>
    <x v="1"/>
  </r>
  <r>
    <x v="75"/>
    <s v="500ml"/>
    <n v="18"/>
    <n v="57"/>
    <x v="7"/>
  </r>
  <r>
    <x v="76"/>
    <s v="12 caixas"/>
    <n v="13"/>
    <n v="32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3-06-13T00:00:00"/>
    <s v="Francisco Macena"/>
    <x v="0"/>
    <s v="Bauru"/>
    <x v="0"/>
    <n v="5805.26"/>
    <n v="10148.558571428572"/>
  </r>
  <r>
    <d v="2013-08-28T00:00:00"/>
    <s v="Isabel Garrau"/>
    <x v="1"/>
    <s v="Belo Horizonte"/>
    <x v="0"/>
    <n v="1894.6885714285713"/>
    <n v="6333.9614285714288"/>
  </r>
  <r>
    <d v="2013-02-08T00:00:00"/>
    <s v="Dulce Quintela"/>
    <x v="2"/>
    <s v="Brasília"/>
    <x v="0"/>
    <n v="7896.0899999999992"/>
    <n v="5543.9814285714292"/>
  </r>
  <r>
    <d v="2015-04-28T00:00:00"/>
    <s v="Fátima Infante"/>
    <x v="3"/>
    <s v="Campo Grande"/>
    <x v="0"/>
    <n v="11023.664285714285"/>
    <n v="7066.1057142857144"/>
  </r>
  <r>
    <d v="2013-07-29T00:00:00"/>
    <s v="Eny Assis"/>
    <x v="4"/>
    <s v="Curitiba"/>
    <x v="0"/>
    <n v="1967.8728571428571"/>
    <n v="6122.744285714286"/>
  </r>
  <r>
    <d v="2013-08-30T00:00:00"/>
    <s v="Branca Machado"/>
    <x v="5"/>
    <s v="Florianópolis"/>
    <x v="0"/>
    <n v="6319.7085714285713"/>
    <n v="10071.145714285714"/>
  </r>
  <r>
    <d v="2014-11-03T00:00:00"/>
    <s v="Francisco Macena"/>
    <x v="6"/>
    <s v="Goiânia"/>
    <x v="0"/>
    <n v="3948.9314285714286"/>
    <n v="12386.27"/>
  </r>
  <r>
    <d v="2015-02-01T00:00:00"/>
    <s v="Isabel Garrau"/>
    <x v="7"/>
    <s v="Presidente Pudente"/>
    <x v="0"/>
    <n v="11236.477142857142"/>
    <n v="6398.5685714285719"/>
  </r>
  <r>
    <d v="2014-01-27T00:00:00"/>
    <s v="Dulce Quintela"/>
    <x v="8"/>
    <s v="Resende"/>
    <x v="0"/>
    <n v="12907.135714285714"/>
    <n v="11984.207142857142"/>
  </r>
  <r>
    <d v="2015-05-20T00:00:00"/>
    <s v="Fátima Infante"/>
    <x v="9"/>
    <s v="Rio de Janeiro"/>
    <x v="0"/>
    <n v="8783.9157142857148"/>
    <n v="13432.954285714284"/>
  </r>
  <r>
    <d v="2013-07-09T00:00:00"/>
    <s v="Eny Assis"/>
    <x v="0"/>
    <s v="São Paulo"/>
    <x v="0"/>
    <n v="13981.787142857142"/>
    <n v="2202.8228571428572"/>
  </r>
  <r>
    <d v="2015-09-14T00:00:00"/>
    <s v="Branca Machado"/>
    <x v="1"/>
    <s v="Bauru"/>
    <x v="0"/>
    <n v="11835.787142857142"/>
    <n v="9870.75"/>
  </r>
  <r>
    <d v="2014-03-18T00:00:00"/>
    <s v="Francisco Macena"/>
    <x v="2"/>
    <s v="Belo Horizonte"/>
    <x v="0"/>
    <n v="1635.5657142857142"/>
    <n v="6230.1857142857143"/>
  </r>
  <r>
    <d v="2013-02-04T00:00:00"/>
    <s v="Isabel Garrau"/>
    <x v="3"/>
    <s v="Brasília"/>
    <x v="0"/>
    <n v="6108.3399999999992"/>
    <n v="8925.7057142857138"/>
  </r>
  <r>
    <d v="2015-10-27T00:00:00"/>
    <s v="Dulce Quintela"/>
    <x v="4"/>
    <s v="Campo Grande"/>
    <x v="0"/>
    <n v="11607.888571428572"/>
    <n v="5977.3499999999995"/>
  </r>
  <r>
    <d v="2013-06-07T00:00:00"/>
    <s v="Fátima Infante"/>
    <x v="5"/>
    <s v="Curitiba"/>
    <x v="1"/>
    <n v="7465.4214285714279"/>
    <n v="13513.902857142859"/>
  </r>
  <r>
    <d v="2013-12-01T00:00:00"/>
    <s v="Eny Assis"/>
    <x v="6"/>
    <s v="Florianópolis"/>
    <x v="1"/>
    <n v="10225.984285714285"/>
    <n v="14119.531428571428"/>
  </r>
  <r>
    <d v="2013-04-02T00:00:00"/>
    <s v="Branca Machado"/>
    <x v="7"/>
    <s v="Goiânia"/>
    <x v="1"/>
    <n v="7558.25"/>
    <n v="7217.0414285714287"/>
  </r>
  <r>
    <d v="2013-05-27T00:00:00"/>
    <s v="Francisco Macena"/>
    <x v="8"/>
    <s v="Presidente Pudente"/>
    <x v="1"/>
    <n v="13659.634285714286"/>
    <n v="7999.5628571428579"/>
  </r>
  <r>
    <d v="2014-05-26T00:00:00"/>
    <s v="Isabel Garrau"/>
    <x v="9"/>
    <s v="Resende"/>
    <x v="1"/>
    <n v="7809.0314285714285"/>
    <n v="9992.8814285714288"/>
  </r>
  <r>
    <d v="2015-12-14T00:00:00"/>
    <s v="Dulce Quintela"/>
    <x v="0"/>
    <s v="Rio de Janeiro"/>
    <x v="1"/>
    <n v="5770.8914285714282"/>
    <n v="12936.034285714286"/>
  </r>
  <r>
    <d v="2014-12-07T00:00:00"/>
    <s v="Fátima Infante"/>
    <x v="1"/>
    <s v="São Paulo"/>
    <x v="1"/>
    <n v="7927.0842857142852"/>
    <n v="5718.2471428571434"/>
  </r>
  <r>
    <d v="2015-10-01T00:00:00"/>
    <s v="Eny Assis"/>
    <x v="2"/>
    <s v="Bauru"/>
    <x v="1"/>
    <n v="9544.8485714285725"/>
    <n v="8293.387142857142"/>
  </r>
  <r>
    <d v="2013-03-07T00:00:00"/>
    <s v="Branca Machado"/>
    <x v="3"/>
    <s v="Belo Horizonte"/>
    <x v="1"/>
    <n v="2987.4557142857143"/>
    <n v="10823.794285714286"/>
  </r>
  <r>
    <d v="2014-10-03T00:00:00"/>
    <s v="Francisco Macena"/>
    <x v="4"/>
    <s v="Brasília"/>
    <x v="1"/>
    <n v="11835.635714285714"/>
    <n v="4222.0728571428572"/>
  </r>
  <r>
    <d v="2013-09-12T00:00:00"/>
    <s v="Isabel Garrau"/>
    <x v="5"/>
    <s v="Campo Grande"/>
    <x v="1"/>
    <n v="13182.26"/>
    <n v="8947.5814285714278"/>
  </r>
  <r>
    <d v="2014-11-15T00:00:00"/>
    <s v="Dulce Quintela"/>
    <x v="6"/>
    <s v="Curitiba"/>
    <x v="1"/>
    <n v="12731.808571428572"/>
    <n v="7420.2642857142855"/>
  </r>
  <r>
    <d v="2013-05-30T00:00:00"/>
    <s v="Fátima Infante"/>
    <x v="7"/>
    <s v="Florianópolis"/>
    <x v="0"/>
    <n v="4095.5185714285717"/>
    <n v="11499.912857142857"/>
  </r>
  <r>
    <d v="2015-02-27T00:00:00"/>
    <s v="Eny Assis"/>
    <x v="8"/>
    <s v="Goiânia"/>
    <x v="1"/>
    <n v="12186.928571428571"/>
    <n v="13799.907142857144"/>
  </r>
  <r>
    <d v="2013-09-28T00:00:00"/>
    <s v="Branca Machado"/>
    <x v="9"/>
    <s v="Presidente Pudente"/>
    <x v="0"/>
    <n v="7654.8685714285721"/>
    <n v="12527.582857142857"/>
  </r>
  <r>
    <d v="2015-05-27T00:00:00"/>
    <s v="Francisco Macena"/>
    <x v="0"/>
    <s v="Resende"/>
    <x v="1"/>
    <n v="11092.858571428571"/>
    <n v="6563.4228571428566"/>
  </r>
  <r>
    <d v="2015-12-11T00:00:00"/>
    <s v="Isabel Garrau"/>
    <x v="1"/>
    <s v="Rio de Janeiro"/>
    <x v="0"/>
    <n v="11484.792857142858"/>
    <n v="9910.3028571428567"/>
  </r>
  <r>
    <d v="2015-07-31T00:00:00"/>
    <s v="Dulce Quintela"/>
    <x v="2"/>
    <s v="São Paulo"/>
    <x v="0"/>
    <n v="6880.6942857142858"/>
    <n v="5025.71"/>
  </r>
  <r>
    <d v="2014-03-06T00:00:00"/>
    <s v="Fátima Infante"/>
    <x v="3"/>
    <s v="Bauru"/>
    <x v="0"/>
    <n v="9648.982857142857"/>
    <n v="9616.4214285714279"/>
  </r>
  <r>
    <d v="2013-06-12T00:00:00"/>
    <s v="Eny Assis"/>
    <x v="4"/>
    <s v="Belo Horizonte"/>
    <x v="0"/>
    <n v="12906.972857142857"/>
    <n v="2838.7457142857143"/>
  </r>
  <r>
    <d v="2014-01-17T00:00:00"/>
    <s v="Branca Machado"/>
    <x v="5"/>
    <s v="Brasília"/>
    <x v="0"/>
    <n v="7644.5999999999995"/>
    <n v="9189.5471428571436"/>
  </r>
  <r>
    <d v="2014-12-01T00:00:00"/>
    <s v="Francisco Macena"/>
    <x v="6"/>
    <s v="Campo Grande"/>
    <x v="0"/>
    <n v="12449.377142857144"/>
    <n v="3878.2571428571428"/>
  </r>
  <r>
    <d v="2015-03-26T00:00:00"/>
    <s v="Isabel Garrau"/>
    <x v="7"/>
    <s v="Curitiba"/>
    <x v="0"/>
    <n v="11212.552857142857"/>
    <n v="3800.1514285714288"/>
  </r>
  <r>
    <d v="2013-01-12T00:00:00"/>
    <s v="Dulce Quintela"/>
    <x v="8"/>
    <s v="Florianópolis"/>
    <x v="0"/>
    <n v="11488.514285714287"/>
    <n v="10087.619999999999"/>
  </r>
  <r>
    <d v="2014-09-14T00:00:00"/>
    <s v="Fátima Infante"/>
    <x v="9"/>
    <s v="Goiânia"/>
    <x v="0"/>
    <n v="3182.252857142857"/>
    <n v="13429.834285714285"/>
  </r>
  <r>
    <d v="2014-09-18T00:00:00"/>
    <s v="Eny Assis"/>
    <x v="0"/>
    <s v="Presidente Pudente"/>
    <x v="0"/>
    <n v="9591.6471428571422"/>
    <n v="11940.179999999998"/>
  </r>
  <r>
    <d v="2014-08-06T00:00:00"/>
    <s v="Branca Machado"/>
    <x v="1"/>
    <s v="Resende"/>
    <x v="0"/>
    <n v="5025.4585714285713"/>
    <n v="11691.154285714287"/>
  </r>
  <r>
    <d v="2014-08-07T00:00:00"/>
    <s v="Francisco Macena"/>
    <x v="2"/>
    <s v="Rio de Janeiro"/>
    <x v="0"/>
    <n v="1605.4971428571428"/>
    <n v="6896.92"/>
  </r>
  <r>
    <d v="2015-09-17T00:00:00"/>
    <s v="Isabel Garrau"/>
    <x v="3"/>
    <s v="São Paulo"/>
    <x v="0"/>
    <n v="13844.595714285713"/>
    <n v="2668.11"/>
  </r>
  <r>
    <d v="2014-05-04T00:00:00"/>
    <s v="Dulce Quintela"/>
    <x v="4"/>
    <s v="Bauru"/>
    <x v="1"/>
    <n v="4721.7142857142853"/>
    <n v="4324.7085714285713"/>
  </r>
  <r>
    <d v="2014-06-18T00:00:00"/>
    <s v="Fátima Infante"/>
    <x v="5"/>
    <s v="Belo Horizonte"/>
    <x v="0"/>
    <n v="9772.7142857142862"/>
    <n v="12223.224285714286"/>
  </r>
  <r>
    <d v="2013-10-17T00:00:00"/>
    <s v="Eny Assis"/>
    <x v="6"/>
    <s v="Brasília"/>
    <x v="0"/>
    <n v="4405.7828571428572"/>
    <n v="4910.9685714285715"/>
  </r>
  <r>
    <d v="2014-10-07T00:00:00"/>
    <s v="Branca Machado"/>
    <x v="7"/>
    <s v="Campo Grande"/>
    <x v="1"/>
    <n v="11654.358571428571"/>
    <n v="10678.58142857143"/>
  </r>
  <r>
    <d v="2015-02-22T00:00:00"/>
    <s v="Francisco Macena"/>
    <x v="8"/>
    <s v="Curitiba"/>
    <x v="1"/>
    <n v="8089.61"/>
    <n v="12549.422857142858"/>
  </r>
  <r>
    <d v="2013-06-06T00:00:00"/>
    <s v="Isabel Garrau"/>
    <x v="9"/>
    <s v="Florianópolis"/>
    <x v="1"/>
    <n v="9218.1642857142851"/>
    <n v="6679.8499999999995"/>
  </r>
  <r>
    <d v="2013-06-13T00:00:00"/>
    <s v="Dulce Quintela"/>
    <x v="0"/>
    <s v="Goiânia"/>
    <x v="1"/>
    <n v="4593.6442857142856"/>
    <n v="7925.755714285714"/>
  </r>
  <r>
    <d v="2015-03-15T00:00:00"/>
    <s v="Fátima Infante"/>
    <x v="1"/>
    <s v="Presidente Pudente"/>
    <x v="1"/>
    <n v="4843.6971428571424"/>
    <n v="9440.6799999999985"/>
  </r>
  <r>
    <d v="2015-11-01T00:00:00"/>
    <s v="Eny Assis"/>
    <x v="2"/>
    <s v="Resende"/>
    <x v="1"/>
    <n v="12957.212857142858"/>
    <n v="7162.2357142857145"/>
  </r>
  <r>
    <d v="2014-05-08T00:00:00"/>
    <s v="Branca Machado"/>
    <x v="3"/>
    <s v="Rio de Janeiro"/>
    <x v="1"/>
    <n v="14192.492857142857"/>
    <n v="8710.6885714285709"/>
  </r>
  <r>
    <d v="2013-12-18T00:00:00"/>
    <s v="Francisco Macena"/>
    <x v="4"/>
    <s v="São Paulo"/>
    <x v="1"/>
    <n v="10367.41"/>
    <n v="7588.9785714285708"/>
  </r>
  <r>
    <d v="2015-03-31T00:00:00"/>
    <s v="Isabel Garrau"/>
    <x v="5"/>
    <s v="Bauru"/>
    <x v="1"/>
    <n v="7720.4371428571421"/>
    <n v="10513.785714285714"/>
  </r>
  <r>
    <d v="2014-05-22T00:00:00"/>
    <s v="Dulce Quintela"/>
    <x v="6"/>
    <s v="Belo Horizonte"/>
    <x v="1"/>
    <n v="6441.7014285714295"/>
    <n v="9818.5257142857135"/>
  </r>
  <r>
    <d v="2015-04-12T00:00:00"/>
    <s v="Fátima Infante"/>
    <x v="7"/>
    <s v="Brasília"/>
    <x v="1"/>
    <n v="7008.2242857142855"/>
    <n v="7002.2699999999995"/>
  </r>
  <r>
    <d v="2015-05-01T00:00:00"/>
    <s v="Eny Assis"/>
    <x v="8"/>
    <s v="Campo Grande"/>
    <x v="0"/>
    <n v="13058.998571428572"/>
    <n v="5490.824285714285"/>
  </r>
  <r>
    <d v="2014-09-09T00:00:00"/>
    <s v="Branca Machado"/>
    <x v="9"/>
    <s v="Curitiba"/>
    <x v="1"/>
    <n v="8537.0371428571434"/>
    <n v="12983.664285714285"/>
  </r>
  <r>
    <d v="2014-06-17T00:00:00"/>
    <s v="Francisco Macena"/>
    <x v="0"/>
    <s v="Florianópolis"/>
    <x v="1"/>
    <n v="8900.0271428571432"/>
    <n v="9771.7957142857158"/>
  </r>
  <r>
    <d v="2015-05-25T00:00:00"/>
    <s v="Isabel Garrau"/>
    <x v="1"/>
    <s v="Goiânia"/>
    <x v="0"/>
    <n v="5663.3671428571424"/>
    <n v="6842.517142857143"/>
  </r>
  <r>
    <d v="2014-01-28T00:00:00"/>
    <s v="Dulce Quintela"/>
    <x v="2"/>
    <s v="Presidente Pudente"/>
    <x v="0"/>
    <n v="9901.7485714285722"/>
    <n v="12515.83"/>
  </r>
  <r>
    <d v="2014-01-12T00:00:00"/>
    <s v="Fátima Infante"/>
    <x v="3"/>
    <s v="Resende"/>
    <x v="0"/>
    <n v="9801.1814285714299"/>
    <n v="9257.8614285714284"/>
  </r>
  <r>
    <d v="2014-01-28T00:00:00"/>
    <s v="Eny Assis"/>
    <x v="4"/>
    <s v="Rio de Janeiro"/>
    <x v="0"/>
    <n v="3501.41"/>
    <n v="2857.1014285714286"/>
  </r>
  <r>
    <d v="2013-08-22T00:00:00"/>
    <s v="Branca Machado"/>
    <x v="5"/>
    <s v="São Paulo"/>
    <x v="0"/>
    <n v="6395.7428571428563"/>
    <n v="10952.58"/>
  </r>
  <r>
    <d v="2015-05-19T00:00:00"/>
    <s v="Francisco Macena"/>
    <x v="6"/>
    <s v="Bauru"/>
    <x v="0"/>
    <n v="4072.2599999999998"/>
    <n v="7346.6742857142863"/>
  </r>
  <r>
    <d v="2014-03-09T00:00:00"/>
    <s v="Isabel Garrau"/>
    <x v="7"/>
    <s v="Belo Horizonte"/>
    <x v="0"/>
    <n v="3497.2328571428575"/>
    <n v="3149.8842857142854"/>
  </r>
  <r>
    <d v="2015-07-31T00:00:00"/>
    <s v="Dulce Quintela"/>
    <x v="8"/>
    <s v="Brasília"/>
    <x v="0"/>
    <n v="6973.6271428571426"/>
    <n v="3070.6171428571429"/>
  </r>
  <r>
    <d v="2013-12-04T00:00:00"/>
    <s v="Fátima Infante"/>
    <x v="9"/>
    <s v="Campo Grande"/>
    <x v="0"/>
    <n v="4941.482857142857"/>
    <n v="8484.5571428571438"/>
  </r>
  <r>
    <d v="2013-12-06T00:00:00"/>
    <s v="Eny Assis"/>
    <x v="0"/>
    <s v="Curitiba"/>
    <x v="0"/>
    <n v="9387.5300000000007"/>
    <n v="8090.261428571429"/>
  </r>
  <r>
    <d v="2014-11-08T00:00:00"/>
    <s v="Branca Machado"/>
    <x v="1"/>
    <s v="Florianópolis"/>
    <x v="0"/>
    <n v="3533.6514285714288"/>
    <n v="6737.5214285714292"/>
  </r>
  <r>
    <d v="2014-06-08T00:00:00"/>
    <s v="Francisco Macena"/>
    <x v="2"/>
    <s v="Goiânia"/>
    <x v="0"/>
    <n v="4103.0771428571434"/>
    <n v="5304.1428571428569"/>
  </r>
  <r>
    <d v="2014-12-29T00:00:00"/>
    <s v="Isabel Garrau"/>
    <x v="3"/>
    <s v="Presidente Pudente"/>
    <x v="0"/>
    <n v="14215.852857142858"/>
    <n v="4264.4442857142858"/>
  </r>
  <r>
    <d v="2014-09-17T00:00:00"/>
    <s v="Dulce Quintela"/>
    <x v="4"/>
    <s v="Resende"/>
    <x v="1"/>
    <n v="13832.514285714287"/>
    <n v="4115.795714285714"/>
  </r>
  <r>
    <d v="2015-04-10T00:00:00"/>
    <s v="Fátima Infante"/>
    <x v="5"/>
    <s v="Rio de Janeiro"/>
    <x v="1"/>
    <n v="3514.4514285714286"/>
    <n v="12598.824285714287"/>
  </r>
  <r>
    <d v="2014-12-30T00:00:00"/>
    <s v="Eny Assis"/>
    <x v="6"/>
    <s v="São Paulo"/>
    <x v="1"/>
    <n v="13154.679999999998"/>
    <n v="13702.814285714285"/>
  </r>
  <r>
    <d v="2014-09-01T00:00:00"/>
    <s v="Branca Machado"/>
    <x v="7"/>
    <s v="Bauru"/>
    <x v="0"/>
    <n v="13859.198571428571"/>
    <n v="5927.7971428571427"/>
  </r>
  <r>
    <d v="2015-12-27T00:00:00"/>
    <s v="Francisco Macena"/>
    <x v="8"/>
    <s v="Belo Horizonte"/>
    <x v="1"/>
    <n v="13846.300000000001"/>
    <n v="8792.3085714285717"/>
  </r>
  <r>
    <d v="2013-09-18T00:00:00"/>
    <s v="Isabel Garrau"/>
    <x v="9"/>
    <s v="Brasília"/>
    <x v="1"/>
    <n v="11521.464285714286"/>
    <n v="11540.205714285714"/>
  </r>
  <r>
    <d v="2015-08-08T00:00:00"/>
    <s v="Dulce Quintela"/>
    <x v="0"/>
    <s v="Campo Grande"/>
    <x v="1"/>
    <n v="10986.192857142858"/>
    <n v="3150.1742857142858"/>
  </r>
  <r>
    <d v="2013-04-03T00:00:00"/>
    <s v="Fátima Infante"/>
    <x v="1"/>
    <s v="Curitiba"/>
    <x v="1"/>
    <n v="3852.2971428571432"/>
    <n v="6040.24"/>
  </r>
  <r>
    <d v="2014-12-10T00:00:00"/>
    <s v="Eny Assis"/>
    <x v="2"/>
    <s v="Florianópolis"/>
    <x v="1"/>
    <n v="11416.49"/>
    <n v="9397.7971428571436"/>
  </r>
  <r>
    <d v="2015-09-29T00:00:00"/>
    <s v="Branca Machado"/>
    <x v="3"/>
    <s v="Goiânia"/>
    <x v="1"/>
    <n v="2485.2742857142853"/>
    <n v="2688.2671428571425"/>
  </r>
  <r>
    <d v="2014-05-09T00:00:00"/>
    <s v="Francisco Macena"/>
    <x v="4"/>
    <s v="Presidente Pudente"/>
    <x v="1"/>
    <n v="9117.0428571428583"/>
    <n v="5532.8257142857137"/>
  </r>
  <r>
    <d v="2014-10-07T00:00:00"/>
    <s v="Isabel Garrau"/>
    <x v="5"/>
    <s v="Resende"/>
    <x v="1"/>
    <n v="3741.9814285714283"/>
    <n v="7469.0199999999995"/>
  </r>
  <r>
    <d v="2014-02-12T00:00:00"/>
    <s v="Dulce Quintela"/>
    <x v="6"/>
    <s v="Rio de Janeiro"/>
    <x v="1"/>
    <n v="6822.8499999999995"/>
    <n v="8693.07"/>
  </r>
  <r>
    <d v="2014-01-18T00:00:00"/>
    <s v="Fátima Infante"/>
    <x v="7"/>
    <s v="São Paulo"/>
    <x v="1"/>
    <n v="13482.338571428571"/>
    <n v="6813.3985714285718"/>
  </r>
  <r>
    <d v="2015-01-31T00:00:00"/>
    <s v="Eny Assis"/>
    <x v="8"/>
    <s v="Bauru"/>
    <x v="1"/>
    <n v="12797.868571428571"/>
    <n v="5629.6528571428571"/>
  </r>
  <r>
    <d v="2015-02-14T00:00:00"/>
    <s v="Branca Machado"/>
    <x v="9"/>
    <s v="Belo Horizonte"/>
    <x v="1"/>
    <n v="11663.674285714285"/>
    <n v="12512.104285714286"/>
  </r>
  <r>
    <d v="2015-07-21T00:00:00"/>
    <s v="Francisco Macena"/>
    <x v="0"/>
    <s v="Brasília"/>
    <x v="1"/>
    <n v="13314.904285714287"/>
    <n v="6633.5142857142855"/>
  </r>
  <r>
    <d v="2015-11-24T00:00:00"/>
    <s v="Isabel Garrau"/>
    <x v="1"/>
    <s v="Campo Grande"/>
    <x v="1"/>
    <n v="2752.5314285714289"/>
    <n v="10467.134285714286"/>
  </r>
  <r>
    <d v="2015-05-20T00:00:00"/>
    <s v="Dulce Quintela"/>
    <x v="2"/>
    <s v="Curitiba"/>
    <x v="1"/>
    <n v="11933.210000000001"/>
    <n v="11738.075714285715"/>
  </r>
  <r>
    <d v="2015-05-09T00:00:00"/>
    <s v="Fátima Infante"/>
    <x v="3"/>
    <s v="Florianópolis"/>
    <x v="1"/>
    <n v="11490.58"/>
    <n v="2175.1514285714284"/>
  </r>
  <r>
    <d v="2013-09-26T00:00:00"/>
    <s v="Eny Assis"/>
    <x v="4"/>
    <s v="Goiânia"/>
    <x v="0"/>
    <n v="13171.285714285714"/>
    <n v="11462.512857142856"/>
  </r>
  <r>
    <d v="2015-07-20T00:00:00"/>
    <s v="Branca Machado"/>
    <x v="5"/>
    <s v="Presidente Pudente"/>
    <x v="0"/>
    <n v="3816.3228571428567"/>
    <n v="12769.802857142857"/>
  </r>
  <r>
    <d v="2013-05-13T00:00:00"/>
    <s v="Francisco Macena"/>
    <x v="6"/>
    <s v="Resende"/>
    <x v="0"/>
    <n v="11781.158571428572"/>
    <n v="12141.338571428571"/>
  </r>
  <r>
    <d v="2013-02-11T00:00:00"/>
    <s v="Isabel Garrau"/>
    <x v="7"/>
    <s v="Rio de Janeiro"/>
    <x v="0"/>
    <n v="11139.002857142857"/>
    <n v="14231.367142857143"/>
  </r>
  <r>
    <d v="2015-12-19T00:00:00"/>
    <s v="Dulce Quintela"/>
    <x v="8"/>
    <s v="São Paulo"/>
    <x v="0"/>
    <n v="8023.3257142857137"/>
    <n v="5389.9671428571428"/>
  </r>
  <r>
    <d v="2014-12-16T00:00:00"/>
    <s v="Fátima Infante"/>
    <x v="9"/>
    <s v="Bauru"/>
    <x v="0"/>
    <n v="2222.482857142857"/>
    <n v="7857.3257142857137"/>
  </r>
  <r>
    <d v="2013-05-06T00:00:00"/>
    <s v="Eny Assis"/>
    <x v="0"/>
    <s v="Belo Horizonte"/>
    <x v="0"/>
    <n v="2488.23"/>
    <n v="12724.827142857142"/>
  </r>
  <r>
    <d v="2014-10-09T00:00:00"/>
    <s v="Branca Machado"/>
    <x v="1"/>
    <s v="Brasília"/>
    <x v="0"/>
    <n v="13962.951428571429"/>
    <n v="3960.1371428571429"/>
  </r>
  <r>
    <d v="2014-06-11T00:00:00"/>
    <s v="Francisco Macena"/>
    <x v="2"/>
    <s v="Campo Grande"/>
    <x v="0"/>
    <n v="4625.8528571428569"/>
    <n v="3803.6642857142861"/>
  </r>
  <r>
    <d v="2013-02-15T00:00:00"/>
    <s v="Isabel Garrau"/>
    <x v="3"/>
    <s v="Curitiba"/>
    <x v="1"/>
    <n v="5263.4128571428573"/>
    <n v="12324.128571428571"/>
  </r>
  <r>
    <d v="2013-10-25T00:00:00"/>
    <s v="Pedro Henrique Gama"/>
    <x v="2"/>
    <s v="São Paulo"/>
    <x v="0"/>
    <n v="10000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ela dinâ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3:O6" firstHeaderRow="0" firstDataRow="1" firstDataCol="1" rowPageCount="1" colPageCount="1"/>
  <pivotFields count="7">
    <pivotField numFmtId="14" showAll="0"/>
    <pivotField showAll="0"/>
    <pivotField axis="axisPage" multipleItemSelectionAllowed="1" showAll="0">
      <items count="11">
        <item x="3"/>
        <item h="1" x="0"/>
        <item h="1" x="7"/>
        <item h="1" x="4"/>
        <item h="1" x="6"/>
        <item x="2"/>
        <item h="1" x="8"/>
        <item h="1" x="1"/>
        <item h="1" x="9"/>
        <item h="1" x="5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numFmtId="44" showAll="0"/>
    <pivotField dataField="1" numFmtId="44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oma de Previsto" fld="5" baseField="0" baseItem="0"/>
    <dataField name="Soma de Realizado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Tabela dinâ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fieldListSortAscending="1">
  <location ref="A1:B79" firstHeaderRow="1" firstDataRow="1" firstDataCol="1"/>
  <pivotFields count="5">
    <pivotField axis="axisRow" showAll="0">
      <items count="78">
        <item x="16"/>
        <item x="2"/>
        <item x="39"/>
        <item x="59"/>
        <item x="17"/>
        <item x="0"/>
        <item x="1"/>
        <item x="38"/>
        <item x="3"/>
        <item x="4"/>
        <item x="47"/>
        <item x="37"/>
        <item x="57"/>
        <item x="51"/>
        <item x="70"/>
        <item x="32"/>
        <item x="14"/>
        <item x="55"/>
        <item x="30"/>
        <item x="5"/>
        <item x="36"/>
        <item x="23"/>
        <item x="68"/>
        <item x="43"/>
        <item x="25"/>
        <item x="21"/>
        <item x="9"/>
        <item x="35"/>
        <item x="42"/>
        <item x="40"/>
        <item x="12"/>
        <item x="75"/>
        <item x="66"/>
        <item x="73"/>
        <item x="64"/>
        <item x="65"/>
        <item x="50"/>
        <item x="31"/>
        <item x="48"/>
        <item x="8"/>
        <item x="71"/>
        <item x="29"/>
        <item x="7"/>
        <item x="24"/>
        <item x="76"/>
        <item x="69"/>
        <item x="54"/>
        <item x="15"/>
        <item x="52"/>
        <item x="10"/>
        <item x="11"/>
        <item x="58"/>
        <item x="56"/>
        <item x="74"/>
        <item x="72"/>
        <item x="44"/>
        <item x="27"/>
        <item x="33"/>
        <item x="26"/>
        <item x="67"/>
        <item x="41"/>
        <item x="19"/>
        <item x="20"/>
        <item x="60"/>
        <item x="45"/>
        <item x="34"/>
        <item x="61"/>
        <item x="18"/>
        <item x="28"/>
        <item x="13"/>
        <item x="53"/>
        <item x="22"/>
        <item x="6"/>
        <item x="49"/>
        <item x="62"/>
        <item x="63"/>
        <item x="46"/>
        <item t="default"/>
      </items>
    </pivotField>
    <pivotField showAll="0"/>
    <pivotField showAll="0"/>
    <pivotField dataField="1" showAll="0"/>
    <pivotField showAll="0"/>
  </pivotFields>
  <rowFields count="1">
    <field x="0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Items count="1">
    <i/>
  </colItems>
  <dataFields count="1">
    <dataField name="Soma de UnidadesEmEstoq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Lista1" displayName="Lista1" ref="A7:G67" totalsRowShown="0" headerRowDxfId="9" dataDxfId="8">
  <tableColumns count="7">
    <tableColumn id="1" xr3:uid="{00000000-0010-0000-0000-000001000000}" name="Região" dataDxfId="7"/>
    <tableColumn id="2" xr3:uid="{00000000-0010-0000-0000-000002000000}" name="UF" dataDxfId="6"/>
    <tableColumn id="8" xr3:uid="{00000000-0010-0000-0000-000008000000}" name="Produto" dataDxfId="5"/>
    <tableColumn id="3" xr3:uid="{00000000-0010-0000-0000-000003000000}" name="Cidade" dataDxfId="4"/>
    <tableColumn id="4" xr3:uid="{00000000-0010-0000-0000-000004000000}" name="Jan" dataDxfId="3" dataCellStyle="Moeda"/>
    <tableColumn id="5" xr3:uid="{00000000-0010-0000-0000-000005000000}" name="Fev" dataDxfId="2" dataCellStyle="Moeda"/>
    <tableColumn id="6" xr3:uid="{00000000-0010-0000-0000-000006000000}" name="Mar" dataDxfId="1" dataCellStyle="Moeda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Atendimentos" displayName="Atendimentos" ref="A1:G106" totalsRowShown="0" headerRowCellStyle="Normal 4" dataCellStyle="Normal 4">
  <autoFilter ref="A1:G106" xr:uid="{00000000-0009-0000-0100-000005000000}"/>
  <tableColumns count="7">
    <tableColumn id="1" xr3:uid="{00000000-0010-0000-0100-000001000000}" name="Data" dataDxfId="0" dataCellStyle="Normal 4"/>
    <tableColumn id="2" xr3:uid="{00000000-0010-0000-0100-000002000000}" name="Supervisor" dataCellStyle="Normal 4"/>
    <tableColumn id="3" xr3:uid="{00000000-0010-0000-0100-000003000000}" name="Cliente" dataCellStyle="Normal 4"/>
    <tableColumn id="4" xr3:uid="{00000000-0010-0000-0100-000004000000}" name="Cidade" dataCellStyle="Normal 4"/>
    <tableColumn id="5" xr3:uid="{00000000-0010-0000-0100-000005000000}" name="Produto" dataCellStyle="Normal 4"/>
    <tableColumn id="6" xr3:uid="{00000000-0010-0000-0100-000006000000}" name="Previsto" dataCellStyle="Moeda"/>
    <tableColumn id="7" xr3:uid="{00000000-0010-0000-0100-000007000000}" name="Realizado" dataCellStyle="Moeda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showGridLines="0" zoomScaleNormal="100" workbookViewId="0">
      <selection activeCell="G8" sqref="G8"/>
    </sheetView>
  </sheetViews>
  <sheetFormatPr defaultRowHeight="15" x14ac:dyDescent="0.25"/>
  <cols>
    <col min="1" max="1" width="12.140625" bestFit="1" customWidth="1"/>
    <col min="2" max="2" width="10.5703125" customWidth="1"/>
    <col min="3" max="3" width="12.140625" bestFit="1" customWidth="1"/>
    <col min="5" max="5" width="10.28515625" customWidth="1"/>
    <col min="6" max="6" width="13.28515625" bestFit="1" customWidth="1"/>
  </cols>
  <sheetData>
    <row r="1" spans="1:6" x14ac:dyDescent="0.25">
      <c r="A1" s="4" t="s">
        <v>0</v>
      </c>
      <c r="B1" s="5" t="s">
        <v>10</v>
      </c>
      <c r="C1" s="6" t="s">
        <v>9</v>
      </c>
      <c r="E1" s="9" t="s">
        <v>11</v>
      </c>
    </row>
    <row r="2" spans="1:6" ht="15.75" thickBot="1" x14ac:dyDescent="0.3">
      <c r="A2" s="7" t="s">
        <v>1</v>
      </c>
      <c r="B2" s="1">
        <v>700</v>
      </c>
      <c r="C2" s="25">
        <f>B2*_xlfn.SINGLE(Cotação)</f>
        <v>2128</v>
      </c>
      <c r="E2" s="3">
        <v>3.04</v>
      </c>
    </row>
    <row r="3" spans="1:6" ht="15.75" thickBot="1" x14ac:dyDescent="0.3">
      <c r="A3" s="7" t="s">
        <v>2</v>
      </c>
      <c r="B3" s="1">
        <v>780</v>
      </c>
      <c r="C3" s="25">
        <f t="shared" ref="C2:C9" si="0">B3*_xlfn.SINGLE(Cotação)</f>
        <v>2371.1999999999998</v>
      </c>
    </row>
    <row r="4" spans="1:6" x14ac:dyDescent="0.25">
      <c r="A4" s="7" t="s">
        <v>3</v>
      </c>
      <c r="B4" s="1">
        <v>590</v>
      </c>
      <c r="C4" s="25">
        <f t="shared" si="0"/>
        <v>1793.6</v>
      </c>
      <c r="E4" s="4" t="s">
        <v>12</v>
      </c>
      <c r="F4" s="27">
        <f>SUM(_Doleta)</f>
        <v>4893</v>
      </c>
    </row>
    <row r="5" spans="1:6" ht="15.75" thickBot="1" x14ac:dyDescent="0.3">
      <c r="A5" s="7" t="s">
        <v>4</v>
      </c>
      <c r="B5" s="1">
        <v>680</v>
      </c>
      <c r="C5" s="25">
        <f t="shared" si="0"/>
        <v>2067.1999999999998</v>
      </c>
      <c r="E5" s="8" t="s">
        <v>13</v>
      </c>
      <c r="F5" s="28">
        <f>SUM(_Real)</f>
        <v>14874.72</v>
      </c>
    </row>
    <row r="6" spans="1:6" x14ac:dyDescent="0.25">
      <c r="A6" s="7" t="s">
        <v>5</v>
      </c>
      <c r="B6" s="1">
        <v>900</v>
      </c>
      <c r="C6" s="25">
        <f t="shared" si="0"/>
        <v>2736</v>
      </c>
    </row>
    <row r="7" spans="1:6" x14ac:dyDescent="0.25">
      <c r="A7" s="7" t="s">
        <v>6</v>
      </c>
      <c r="B7" s="1">
        <v>400</v>
      </c>
      <c r="C7" s="25">
        <f t="shared" si="0"/>
        <v>1216</v>
      </c>
    </row>
    <row r="8" spans="1:6" x14ac:dyDescent="0.25">
      <c r="A8" s="7" t="s">
        <v>7</v>
      </c>
      <c r="B8" s="1">
        <v>753</v>
      </c>
      <c r="C8" s="25">
        <f t="shared" si="0"/>
        <v>2289.12</v>
      </c>
    </row>
    <row r="9" spans="1:6" ht="15.75" thickBot="1" x14ac:dyDescent="0.3">
      <c r="A9" s="8" t="s">
        <v>8</v>
      </c>
      <c r="B9" s="2">
        <v>90</v>
      </c>
      <c r="C9" s="26">
        <f t="shared" si="0"/>
        <v>273.60000000000002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topLeftCell="A34" workbookViewId="0">
      <selection activeCell="H14" sqref="H14"/>
    </sheetView>
  </sheetViews>
  <sheetFormatPr defaultRowHeight="15" outlineLevelRow="2" x14ac:dyDescent="0.25"/>
  <cols>
    <col min="1" max="1" width="16.5703125" customWidth="1"/>
    <col min="2" max="2" width="10.140625" bestFit="1" customWidth="1"/>
    <col min="4" max="4" width="16" bestFit="1" customWidth="1"/>
    <col min="5" max="5" width="20.42578125" customWidth="1"/>
  </cols>
  <sheetData>
    <row r="1" spans="1:5" x14ac:dyDescent="0.25">
      <c r="A1" s="10" t="s">
        <v>14</v>
      </c>
      <c r="B1" s="10" t="s">
        <v>0</v>
      </c>
      <c r="C1" s="10" t="s">
        <v>15</v>
      </c>
      <c r="D1" s="10" t="s">
        <v>16</v>
      </c>
      <c r="E1" s="10" t="s">
        <v>17</v>
      </c>
    </row>
    <row r="2" spans="1:5" outlineLevel="2" x14ac:dyDescent="0.25">
      <c r="A2" s="10" t="s">
        <v>18</v>
      </c>
      <c r="B2" s="10" t="s">
        <v>19</v>
      </c>
      <c r="C2" s="10">
        <v>2</v>
      </c>
      <c r="D2" s="11">
        <v>700</v>
      </c>
      <c r="E2" s="12">
        <f t="shared" ref="E2:E39" si="0">D2*C2</f>
        <v>1400</v>
      </c>
    </row>
    <row r="3" spans="1:5" outlineLevel="1" x14ac:dyDescent="0.25">
      <c r="A3" s="10"/>
      <c r="B3" s="33" t="s">
        <v>213</v>
      </c>
      <c r="C3" s="10"/>
      <c r="D3" s="11"/>
      <c r="E3" s="12">
        <f>SUBTOTAL(9,E2:E2)</f>
        <v>1400</v>
      </c>
    </row>
    <row r="4" spans="1:5" outlineLevel="2" x14ac:dyDescent="0.25">
      <c r="A4" s="10" t="s">
        <v>18</v>
      </c>
      <c r="B4" s="10" t="s">
        <v>21</v>
      </c>
      <c r="C4" s="10">
        <v>4</v>
      </c>
      <c r="D4" s="11">
        <v>1300</v>
      </c>
      <c r="E4" s="12">
        <f t="shared" si="0"/>
        <v>5200</v>
      </c>
    </row>
    <row r="5" spans="1:5" outlineLevel="2" x14ac:dyDescent="0.25">
      <c r="A5" s="10" t="s">
        <v>18</v>
      </c>
      <c r="B5" s="10" t="s">
        <v>21</v>
      </c>
      <c r="C5" s="10">
        <v>7</v>
      </c>
      <c r="D5" s="11">
        <v>1300</v>
      </c>
      <c r="E5" s="12">
        <f t="shared" si="0"/>
        <v>9100</v>
      </c>
    </row>
    <row r="6" spans="1:5" outlineLevel="2" x14ac:dyDescent="0.25">
      <c r="A6" s="10" t="s">
        <v>18</v>
      </c>
      <c r="B6" s="10" t="s">
        <v>21</v>
      </c>
      <c r="C6" s="10">
        <v>2</v>
      </c>
      <c r="D6" s="11">
        <v>1300</v>
      </c>
      <c r="E6" s="12">
        <f t="shared" si="0"/>
        <v>2600</v>
      </c>
    </row>
    <row r="7" spans="1:5" outlineLevel="1" x14ac:dyDescent="0.25">
      <c r="A7" s="10"/>
      <c r="B7" s="33" t="s">
        <v>214</v>
      </c>
      <c r="C7" s="10"/>
      <c r="D7" s="11"/>
      <c r="E7" s="12">
        <f>SUBTOTAL(9,E4:E6)</f>
        <v>16900</v>
      </c>
    </row>
    <row r="8" spans="1:5" outlineLevel="2" x14ac:dyDescent="0.25">
      <c r="A8" s="10" t="s">
        <v>22</v>
      </c>
      <c r="B8" s="10" t="s">
        <v>20</v>
      </c>
      <c r="C8" s="10">
        <v>4</v>
      </c>
      <c r="D8" s="11">
        <v>2500</v>
      </c>
      <c r="E8" s="12">
        <f t="shared" si="0"/>
        <v>10000</v>
      </c>
    </row>
    <row r="9" spans="1:5" outlineLevel="2" x14ac:dyDescent="0.25">
      <c r="A9" s="10" t="s">
        <v>22</v>
      </c>
      <c r="B9" s="10" t="s">
        <v>20</v>
      </c>
      <c r="C9" s="10">
        <v>6</v>
      </c>
      <c r="D9" s="11">
        <v>2500</v>
      </c>
      <c r="E9" s="12">
        <f t="shared" si="0"/>
        <v>15000</v>
      </c>
    </row>
    <row r="10" spans="1:5" outlineLevel="1" x14ac:dyDescent="0.25">
      <c r="A10" s="10"/>
      <c r="B10" s="33" t="s">
        <v>215</v>
      </c>
      <c r="C10" s="10"/>
      <c r="D10" s="11"/>
      <c r="E10" s="12">
        <f>SUBTOTAL(9,E8:E9)</f>
        <v>25000</v>
      </c>
    </row>
    <row r="11" spans="1:5" outlineLevel="2" x14ac:dyDescent="0.25">
      <c r="A11" s="10" t="s">
        <v>22</v>
      </c>
      <c r="B11" s="10" t="s">
        <v>23</v>
      </c>
      <c r="C11" s="10">
        <v>5</v>
      </c>
      <c r="D11" s="11">
        <v>500</v>
      </c>
      <c r="E11" s="12">
        <f t="shared" si="0"/>
        <v>2500</v>
      </c>
    </row>
    <row r="12" spans="1:5" outlineLevel="2" x14ac:dyDescent="0.25">
      <c r="A12" s="10" t="s">
        <v>22</v>
      </c>
      <c r="B12" s="10" t="s">
        <v>23</v>
      </c>
      <c r="C12" s="10">
        <v>1</v>
      </c>
      <c r="D12" s="11">
        <v>500</v>
      </c>
      <c r="E12" s="12">
        <f t="shared" si="0"/>
        <v>500</v>
      </c>
    </row>
    <row r="13" spans="1:5" outlineLevel="1" x14ac:dyDescent="0.25">
      <c r="A13" s="10"/>
      <c r="B13" s="33" t="s">
        <v>216</v>
      </c>
      <c r="C13" s="10"/>
      <c r="D13" s="11"/>
      <c r="E13" s="12">
        <f>SUBTOTAL(9,E11:E12)</f>
        <v>3000</v>
      </c>
    </row>
    <row r="14" spans="1:5" outlineLevel="2" x14ac:dyDescent="0.25">
      <c r="A14" s="10" t="s">
        <v>24</v>
      </c>
      <c r="B14" s="10" t="s">
        <v>21</v>
      </c>
      <c r="C14" s="10">
        <v>2</v>
      </c>
      <c r="D14" s="11">
        <v>1300</v>
      </c>
      <c r="E14" s="12">
        <f t="shared" si="0"/>
        <v>2600</v>
      </c>
    </row>
    <row r="15" spans="1:5" outlineLevel="2" x14ac:dyDescent="0.25">
      <c r="A15" s="10" t="s">
        <v>24</v>
      </c>
      <c r="B15" s="10" t="s">
        <v>21</v>
      </c>
      <c r="C15" s="10">
        <v>3</v>
      </c>
      <c r="D15" s="11">
        <v>1300</v>
      </c>
      <c r="E15" s="12">
        <f t="shared" si="0"/>
        <v>3900</v>
      </c>
    </row>
    <row r="16" spans="1:5" outlineLevel="1" x14ac:dyDescent="0.25">
      <c r="A16" s="10"/>
      <c r="B16" s="33" t="s">
        <v>214</v>
      </c>
      <c r="C16" s="10"/>
      <c r="D16" s="11"/>
      <c r="E16" s="12">
        <f>SUBTOTAL(9,E14:E15)</f>
        <v>6500</v>
      </c>
    </row>
    <row r="17" spans="1:5" outlineLevel="2" x14ac:dyDescent="0.25">
      <c r="A17" s="10" t="s">
        <v>24</v>
      </c>
      <c r="B17" s="10" t="s">
        <v>23</v>
      </c>
      <c r="C17" s="10">
        <v>4</v>
      </c>
      <c r="D17" s="11">
        <v>500</v>
      </c>
      <c r="E17" s="12">
        <f t="shared" si="0"/>
        <v>2000</v>
      </c>
    </row>
    <row r="18" spans="1:5" outlineLevel="2" x14ac:dyDescent="0.25">
      <c r="A18" s="10" t="s">
        <v>24</v>
      </c>
      <c r="B18" s="10" t="s">
        <v>23</v>
      </c>
      <c r="C18" s="10">
        <v>6</v>
      </c>
      <c r="D18" s="11">
        <v>500</v>
      </c>
      <c r="E18" s="12">
        <f t="shared" si="0"/>
        <v>3000</v>
      </c>
    </row>
    <row r="19" spans="1:5" outlineLevel="1" x14ac:dyDescent="0.25">
      <c r="A19" s="10"/>
      <c r="B19" s="33" t="s">
        <v>216</v>
      </c>
      <c r="C19" s="10"/>
      <c r="D19" s="11"/>
      <c r="E19" s="12">
        <f>SUBTOTAL(9,E17:E18)</f>
        <v>5000</v>
      </c>
    </row>
    <row r="20" spans="1:5" outlineLevel="2" x14ac:dyDescent="0.25">
      <c r="A20" s="10" t="s">
        <v>25</v>
      </c>
      <c r="B20" s="10" t="s">
        <v>19</v>
      </c>
      <c r="C20" s="10">
        <v>2</v>
      </c>
      <c r="D20" s="11">
        <v>700</v>
      </c>
      <c r="E20" s="12">
        <f t="shared" si="0"/>
        <v>1400</v>
      </c>
    </row>
    <row r="21" spans="1:5" outlineLevel="2" x14ac:dyDescent="0.25">
      <c r="A21" s="10" t="s">
        <v>25</v>
      </c>
      <c r="B21" s="10" t="s">
        <v>19</v>
      </c>
      <c r="C21" s="10">
        <v>4</v>
      </c>
      <c r="D21" s="11">
        <v>700</v>
      </c>
      <c r="E21" s="12">
        <f t="shared" si="0"/>
        <v>2800</v>
      </c>
    </row>
    <row r="22" spans="1:5" outlineLevel="1" x14ac:dyDescent="0.25">
      <c r="A22" s="10"/>
      <c r="B22" s="33" t="s">
        <v>213</v>
      </c>
      <c r="C22" s="10"/>
      <c r="D22" s="11"/>
      <c r="E22" s="12">
        <f>SUBTOTAL(9,E20:E21)</f>
        <v>4200</v>
      </c>
    </row>
    <row r="23" spans="1:5" outlineLevel="2" x14ac:dyDescent="0.25">
      <c r="A23" s="10" t="s">
        <v>25</v>
      </c>
      <c r="B23" s="10" t="s">
        <v>20</v>
      </c>
      <c r="C23" s="10">
        <v>4</v>
      </c>
      <c r="D23" s="11">
        <v>2500</v>
      </c>
      <c r="E23" s="12">
        <f t="shared" si="0"/>
        <v>10000</v>
      </c>
    </row>
    <row r="24" spans="1:5" outlineLevel="1" x14ac:dyDescent="0.25">
      <c r="A24" s="10"/>
      <c r="B24" s="33" t="s">
        <v>215</v>
      </c>
      <c r="C24" s="10"/>
      <c r="D24" s="11"/>
      <c r="E24" s="12">
        <f>SUBTOTAL(9,E23:E23)</f>
        <v>10000</v>
      </c>
    </row>
    <row r="25" spans="1:5" outlineLevel="2" x14ac:dyDescent="0.25">
      <c r="A25" s="10" t="s">
        <v>25</v>
      </c>
      <c r="B25" s="10" t="s">
        <v>21</v>
      </c>
      <c r="C25" s="10">
        <v>3</v>
      </c>
      <c r="D25" s="11">
        <v>1300</v>
      </c>
      <c r="E25" s="12">
        <f t="shared" si="0"/>
        <v>3900</v>
      </c>
    </row>
    <row r="26" spans="1:5" outlineLevel="1" x14ac:dyDescent="0.25">
      <c r="A26" s="10"/>
      <c r="B26" s="33" t="s">
        <v>214</v>
      </c>
      <c r="C26" s="10"/>
      <c r="D26" s="11"/>
      <c r="E26" s="12">
        <f>SUBTOTAL(9,E25:E25)</f>
        <v>3900</v>
      </c>
    </row>
    <row r="27" spans="1:5" outlineLevel="2" x14ac:dyDescent="0.25">
      <c r="A27" s="10" t="s">
        <v>25</v>
      </c>
      <c r="B27" s="10" t="s">
        <v>23</v>
      </c>
      <c r="C27" s="10">
        <v>1</v>
      </c>
      <c r="D27" s="11">
        <v>500</v>
      </c>
      <c r="E27" s="12">
        <f t="shared" si="0"/>
        <v>500</v>
      </c>
    </row>
    <row r="28" spans="1:5" outlineLevel="2" x14ac:dyDescent="0.25">
      <c r="A28" s="10" t="s">
        <v>25</v>
      </c>
      <c r="B28" s="10" t="s">
        <v>23</v>
      </c>
      <c r="C28" s="10">
        <v>2</v>
      </c>
      <c r="D28" s="11">
        <v>500</v>
      </c>
      <c r="E28" s="12">
        <f t="shared" si="0"/>
        <v>1000</v>
      </c>
    </row>
    <row r="29" spans="1:5" outlineLevel="2" x14ac:dyDescent="0.25">
      <c r="A29" s="10" t="s">
        <v>25</v>
      </c>
      <c r="B29" s="10" t="s">
        <v>23</v>
      </c>
      <c r="C29" s="10">
        <v>4</v>
      </c>
      <c r="D29" s="11">
        <v>500</v>
      </c>
      <c r="E29" s="12">
        <f t="shared" si="0"/>
        <v>2000</v>
      </c>
    </row>
    <row r="30" spans="1:5" outlineLevel="1" x14ac:dyDescent="0.25">
      <c r="A30" s="10"/>
      <c r="B30" s="33" t="s">
        <v>216</v>
      </c>
      <c r="C30" s="10"/>
      <c r="D30" s="11"/>
      <c r="E30" s="12">
        <f>SUBTOTAL(9,E27:E29)</f>
        <v>3500</v>
      </c>
    </row>
    <row r="31" spans="1:5" outlineLevel="2" x14ac:dyDescent="0.25">
      <c r="A31" s="10" t="s">
        <v>26</v>
      </c>
      <c r="B31" s="10" t="s">
        <v>19</v>
      </c>
      <c r="C31" s="10">
        <v>6</v>
      </c>
      <c r="D31" s="11">
        <v>700</v>
      </c>
      <c r="E31" s="12">
        <f t="shared" si="0"/>
        <v>4200</v>
      </c>
    </row>
    <row r="32" spans="1:5" outlineLevel="1" x14ac:dyDescent="0.25">
      <c r="A32" s="10"/>
      <c r="B32" s="33" t="s">
        <v>213</v>
      </c>
      <c r="C32" s="10"/>
      <c r="D32" s="11"/>
      <c r="E32" s="12">
        <f>SUBTOTAL(9,E31:E31)</f>
        <v>4200</v>
      </c>
    </row>
    <row r="33" spans="1:5" outlineLevel="2" x14ac:dyDescent="0.25">
      <c r="A33" s="10" t="s">
        <v>26</v>
      </c>
      <c r="B33" s="10" t="s">
        <v>23</v>
      </c>
      <c r="C33" s="10">
        <v>3</v>
      </c>
      <c r="D33" s="11">
        <v>500</v>
      </c>
      <c r="E33" s="12">
        <f t="shared" si="0"/>
        <v>1500</v>
      </c>
    </row>
    <row r="34" spans="1:5" outlineLevel="2" x14ac:dyDescent="0.25">
      <c r="A34" s="10" t="s">
        <v>26</v>
      </c>
      <c r="B34" s="10" t="s">
        <v>23</v>
      </c>
      <c r="C34" s="10">
        <v>3</v>
      </c>
      <c r="D34" s="11">
        <v>500</v>
      </c>
      <c r="E34" s="12">
        <f t="shared" si="0"/>
        <v>1500</v>
      </c>
    </row>
    <row r="35" spans="1:5" outlineLevel="1" x14ac:dyDescent="0.25">
      <c r="A35" s="10"/>
      <c r="B35" s="33" t="s">
        <v>216</v>
      </c>
      <c r="C35" s="10"/>
      <c r="D35" s="11"/>
      <c r="E35" s="12">
        <f>SUBTOTAL(9,E33:E34)</f>
        <v>3000</v>
      </c>
    </row>
    <row r="36" spans="1:5" outlineLevel="2" x14ac:dyDescent="0.25">
      <c r="A36" s="10" t="s">
        <v>27</v>
      </c>
      <c r="B36" s="10" t="s">
        <v>20</v>
      </c>
      <c r="C36" s="10">
        <v>7</v>
      </c>
      <c r="D36" s="11">
        <v>2500</v>
      </c>
      <c r="E36" s="12">
        <f t="shared" si="0"/>
        <v>17500</v>
      </c>
    </row>
    <row r="37" spans="1:5" outlineLevel="1" x14ac:dyDescent="0.25">
      <c r="A37" s="10"/>
      <c r="B37" s="33" t="s">
        <v>215</v>
      </c>
      <c r="C37" s="10"/>
      <c r="D37" s="11"/>
      <c r="E37" s="12">
        <f>SUBTOTAL(9,E36:E36)</f>
        <v>17500</v>
      </c>
    </row>
    <row r="38" spans="1:5" outlineLevel="2" x14ac:dyDescent="0.25">
      <c r="A38" s="10" t="s">
        <v>27</v>
      </c>
      <c r="B38" s="10" t="s">
        <v>23</v>
      </c>
      <c r="C38" s="10">
        <v>1</v>
      </c>
      <c r="D38" s="11">
        <v>500</v>
      </c>
      <c r="E38" s="12">
        <f t="shared" si="0"/>
        <v>500</v>
      </c>
    </row>
    <row r="39" spans="1:5" outlineLevel="2" x14ac:dyDescent="0.25">
      <c r="A39" s="10" t="s">
        <v>27</v>
      </c>
      <c r="B39" s="10" t="s">
        <v>23</v>
      </c>
      <c r="C39" s="10">
        <v>3</v>
      </c>
      <c r="D39" s="11">
        <v>500</v>
      </c>
      <c r="E39" s="12">
        <f t="shared" si="0"/>
        <v>1500</v>
      </c>
    </row>
    <row r="40" spans="1:5" outlineLevel="1" x14ac:dyDescent="0.25">
      <c r="A40" s="10"/>
      <c r="B40" s="33" t="s">
        <v>216</v>
      </c>
      <c r="C40" s="10"/>
      <c r="D40" s="11"/>
      <c r="E40" s="12">
        <f>SUBTOTAL(9,E38:E39)</f>
        <v>2000</v>
      </c>
    </row>
    <row r="41" spans="1:5" x14ac:dyDescent="0.25">
      <c r="A41" s="10"/>
      <c r="B41" s="33" t="s">
        <v>206</v>
      </c>
      <c r="C41" s="10"/>
      <c r="D41" s="11"/>
      <c r="E41" s="12">
        <f>SUBTOTAL(9,E2:E39)</f>
        <v>106100</v>
      </c>
    </row>
  </sheetData>
  <sortState xmlns:xlrd2="http://schemas.microsoft.com/office/spreadsheetml/2017/richdata2" ref="A2:E33">
    <sortCondition ref="A8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7"/>
  <sheetViews>
    <sheetView workbookViewId="0">
      <selection activeCell="M15" sqref="M15"/>
    </sheetView>
  </sheetViews>
  <sheetFormatPr defaultRowHeight="15" x14ac:dyDescent="0.25"/>
  <cols>
    <col min="1" max="1" width="11.5703125" bestFit="1" customWidth="1"/>
    <col min="2" max="2" width="5.7109375" bestFit="1" customWidth="1"/>
    <col min="3" max="3" width="12.5703125" style="31" customWidth="1"/>
    <col min="4" max="4" width="18.85546875" bestFit="1" customWidth="1"/>
    <col min="5" max="8" width="13.28515625" bestFit="1" customWidth="1"/>
    <col min="9" max="9" width="2.42578125" customWidth="1"/>
    <col min="14" max="16" width="13.28515625" bestFit="1" customWidth="1"/>
  </cols>
  <sheetData>
    <row r="1" spans="1:16" x14ac:dyDescent="0.25">
      <c r="A1" s="17" t="s">
        <v>28</v>
      </c>
      <c r="B1" s="18" t="s">
        <v>29</v>
      </c>
      <c r="C1" s="29" t="s">
        <v>0</v>
      </c>
      <c r="D1" s="18" t="s">
        <v>30</v>
      </c>
      <c r="E1" s="18" t="s">
        <v>31</v>
      </c>
      <c r="F1" s="18" t="s">
        <v>32</v>
      </c>
      <c r="G1" s="19" t="s">
        <v>33</v>
      </c>
    </row>
    <row r="2" spans="1:16" x14ac:dyDescent="0.25">
      <c r="A2" s="14" t="s">
        <v>74</v>
      </c>
      <c r="B2" s="15"/>
      <c r="C2" s="30" t="s">
        <v>23</v>
      </c>
      <c r="D2" s="15"/>
      <c r="E2" s="15"/>
      <c r="F2" s="15"/>
      <c r="G2" s="16"/>
    </row>
    <row r="5" spans="1:16" x14ac:dyDescent="0.25">
      <c r="J5" t="s">
        <v>28</v>
      </c>
      <c r="K5" t="s">
        <v>29</v>
      </c>
      <c r="L5" s="31" t="s">
        <v>0</v>
      </c>
      <c r="M5" t="s">
        <v>30</v>
      </c>
      <c r="N5" t="s">
        <v>31</v>
      </c>
      <c r="O5" t="s">
        <v>32</v>
      </c>
      <c r="P5" t="s">
        <v>33</v>
      </c>
    </row>
    <row r="6" spans="1:16" x14ac:dyDescent="0.25">
      <c r="J6" t="s">
        <v>74</v>
      </c>
      <c r="K6" t="s">
        <v>80</v>
      </c>
      <c r="L6" s="32" t="s">
        <v>23</v>
      </c>
      <c r="M6" t="s">
        <v>83</v>
      </c>
      <c r="N6" s="13">
        <v>33760</v>
      </c>
      <c r="O6" s="13">
        <v>26746</v>
      </c>
      <c r="P6" s="13">
        <v>31309</v>
      </c>
    </row>
    <row r="7" spans="1:16" x14ac:dyDescent="0.25">
      <c r="A7" t="s">
        <v>28</v>
      </c>
      <c r="B7" t="s">
        <v>29</v>
      </c>
      <c r="C7" s="31" t="s">
        <v>0</v>
      </c>
      <c r="D7" t="s">
        <v>30</v>
      </c>
      <c r="E7" t="s">
        <v>31</v>
      </c>
      <c r="F7" t="s">
        <v>32</v>
      </c>
      <c r="G7" t="s">
        <v>33</v>
      </c>
      <c r="J7" t="s">
        <v>74</v>
      </c>
      <c r="K7" t="s">
        <v>80</v>
      </c>
      <c r="L7" s="32" t="s">
        <v>23</v>
      </c>
      <c r="M7" t="s">
        <v>84</v>
      </c>
      <c r="N7" s="13">
        <v>27905</v>
      </c>
      <c r="O7" s="13">
        <v>40944</v>
      </c>
      <c r="P7" s="13">
        <v>38350</v>
      </c>
    </row>
    <row r="8" spans="1:16" x14ac:dyDescent="0.25">
      <c r="A8" t="s">
        <v>34</v>
      </c>
      <c r="B8" t="s">
        <v>35</v>
      </c>
      <c r="C8" s="32" t="s">
        <v>19</v>
      </c>
      <c r="D8" t="s">
        <v>36</v>
      </c>
      <c r="E8" s="13">
        <v>33912</v>
      </c>
      <c r="F8" s="13">
        <v>41316</v>
      </c>
      <c r="G8" s="13">
        <v>26506</v>
      </c>
      <c r="H8" s="13"/>
    </row>
    <row r="9" spans="1:16" x14ac:dyDescent="0.25">
      <c r="A9" t="s">
        <v>34</v>
      </c>
      <c r="B9" t="s">
        <v>38</v>
      </c>
      <c r="C9" s="32" t="s">
        <v>21</v>
      </c>
      <c r="D9" t="s">
        <v>39</v>
      </c>
      <c r="E9" s="13">
        <v>38468</v>
      </c>
      <c r="F9" s="13">
        <v>25354</v>
      </c>
      <c r="G9" s="13">
        <v>33958</v>
      </c>
      <c r="H9" s="13"/>
      <c r="J9" t="s">
        <v>28</v>
      </c>
      <c r="K9" t="s">
        <v>29</v>
      </c>
      <c r="L9" s="31" t="s">
        <v>0</v>
      </c>
      <c r="M9" t="s">
        <v>30</v>
      </c>
      <c r="N9" t="s">
        <v>31</v>
      </c>
      <c r="O9" t="s">
        <v>32</v>
      </c>
      <c r="P9" t="s">
        <v>33</v>
      </c>
    </row>
    <row r="10" spans="1:16" x14ac:dyDescent="0.25">
      <c r="A10" t="s">
        <v>34</v>
      </c>
      <c r="B10" t="s">
        <v>38</v>
      </c>
      <c r="C10" s="32" t="s">
        <v>21</v>
      </c>
      <c r="D10" t="s">
        <v>40</v>
      </c>
      <c r="E10" s="13">
        <v>39917</v>
      </c>
      <c r="F10" s="13">
        <v>38123</v>
      </c>
      <c r="G10" s="13">
        <v>39639</v>
      </c>
      <c r="H10" s="13"/>
      <c r="J10" t="s">
        <v>74</v>
      </c>
      <c r="K10" t="s">
        <v>80</v>
      </c>
      <c r="L10" s="32" t="s">
        <v>23</v>
      </c>
      <c r="M10" t="s">
        <v>83</v>
      </c>
      <c r="N10" s="13">
        <v>33760</v>
      </c>
      <c r="O10" s="13">
        <v>26746</v>
      </c>
      <c r="P10" s="13">
        <v>31309</v>
      </c>
    </row>
    <row r="11" spans="1:16" x14ac:dyDescent="0.25">
      <c r="A11" t="s">
        <v>34</v>
      </c>
      <c r="B11" t="s">
        <v>41</v>
      </c>
      <c r="C11" s="32" t="s">
        <v>21</v>
      </c>
      <c r="D11" t="s">
        <v>42</v>
      </c>
      <c r="E11" s="13">
        <v>39352</v>
      </c>
      <c r="F11" s="13">
        <v>44572</v>
      </c>
      <c r="G11" s="13">
        <v>30998</v>
      </c>
      <c r="H11" s="13"/>
      <c r="J11" t="s">
        <v>74</v>
      </c>
      <c r="K11" t="s">
        <v>80</v>
      </c>
      <c r="L11" s="32" t="s">
        <v>23</v>
      </c>
      <c r="M11" t="s">
        <v>84</v>
      </c>
      <c r="N11" s="13">
        <v>27905</v>
      </c>
      <c r="O11" s="13">
        <v>40944</v>
      </c>
      <c r="P11" s="13">
        <v>38350</v>
      </c>
    </row>
    <row r="12" spans="1:16" x14ac:dyDescent="0.25">
      <c r="A12" t="s">
        <v>34</v>
      </c>
      <c r="B12" t="s">
        <v>41</v>
      </c>
      <c r="C12" s="32" t="s">
        <v>20</v>
      </c>
      <c r="D12" t="s">
        <v>43</v>
      </c>
      <c r="E12" s="13">
        <v>40484</v>
      </c>
      <c r="F12" s="13">
        <v>43023</v>
      </c>
      <c r="G12" s="13">
        <v>25719</v>
      </c>
      <c r="H12" s="13"/>
    </row>
    <row r="13" spans="1:16" x14ac:dyDescent="0.25">
      <c r="A13" t="s">
        <v>34</v>
      </c>
      <c r="B13" t="s">
        <v>41</v>
      </c>
      <c r="C13" s="32" t="s">
        <v>20</v>
      </c>
      <c r="D13" t="s">
        <v>44</v>
      </c>
      <c r="E13" s="13">
        <v>41518</v>
      </c>
      <c r="F13" s="13">
        <v>41087</v>
      </c>
      <c r="G13" s="13">
        <v>38283</v>
      </c>
      <c r="H13" s="13"/>
    </row>
    <row r="14" spans="1:16" x14ac:dyDescent="0.25">
      <c r="A14" t="s">
        <v>45</v>
      </c>
      <c r="B14" t="s">
        <v>46</v>
      </c>
      <c r="C14" s="32" t="s">
        <v>23</v>
      </c>
      <c r="D14" t="s">
        <v>47</v>
      </c>
      <c r="E14" s="13">
        <v>47835</v>
      </c>
      <c r="F14" s="13">
        <v>42658</v>
      </c>
      <c r="G14" s="13">
        <v>45832</v>
      </c>
      <c r="H14" s="13"/>
    </row>
    <row r="15" spans="1:16" x14ac:dyDescent="0.25">
      <c r="A15" t="s">
        <v>45</v>
      </c>
      <c r="B15" t="s">
        <v>46</v>
      </c>
      <c r="C15" s="32" t="s">
        <v>23</v>
      </c>
      <c r="D15" t="s">
        <v>48</v>
      </c>
      <c r="E15" s="13">
        <v>28253</v>
      </c>
      <c r="F15" s="13">
        <v>34603</v>
      </c>
      <c r="G15" s="13">
        <v>47248</v>
      </c>
      <c r="H15" s="13"/>
    </row>
    <row r="16" spans="1:16" x14ac:dyDescent="0.25">
      <c r="A16" t="s">
        <v>45</v>
      </c>
      <c r="B16" t="s">
        <v>49</v>
      </c>
      <c r="C16" s="32" t="s">
        <v>21</v>
      </c>
      <c r="D16" t="s">
        <v>50</v>
      </c>
      <c r="E16" s="13">
        <v>44046</v>
      </c>
      <c r="F16" s="13">
        <v>27350</v>
      </c>
      <c r="G16" s="13">
        <v>38115</v>
      </c>
      <c r="H16" s="13"/>
    </row>
    <row r="17" spans="1:8" x14ac:dyDescent="0.25">
      <c r="A17" t="s">
        <v>45</v>
      </c>
      <c r="B17" t="s">
        <v>49</v>
      </c>
      <c r="C17" s="32" t="s">
        <v>21</v>
      </c>
      <c r="D17" t="s">
        <v>51</v>
      </c>
      <c r="E17" s="13">
        <v>38068</v>
      </c>
      <c r="F17" s="13">
        <v>28844</v>
      </c>
      <c r="G17" s="13">
        <v>25997</v>
      </c>
      <c r="H17" s="13"/>
    </row>
    <row r="18" spans="1:8" x14ac:dyDescent="0.25">
      <c r="A18" t="s">
        <v>45</v>
      </c>
      <c r="B18" t="s">
        <v>49</v>
      </c>
      <c r="C18" s="32" t="s">
        <v>23</v>
      </c>
      <c r="D18" t="s">
        <v>52</v>
      </c>
      <c r="E18" s="13">
        <v>28816</v>
      </c>
      <c r="F18" s="13">
        <v>42703</v>
      </c>
      <c r="G18" s="13">
        <v>46542</v>
      </c>
      <c r="H18" s="13"/>
    </row>
    <row r="19" spans="1:8" x14ac:dyDescent="0.25">
      <c r="A19" t="s">
        <v>45</v>
      </c>
      <c r="B19" t="s">
        <v>53</v>
      </c>
      <c r="C19" s="32" t="s">
        <v>23</v>
      </c>
      <c r="D19" t="s">
        <v>54</v>
      </c>
      <c r="E19" s="13">
        <v>43363</v>
      </c>
      <c r="F19" s="13">
        <v>27132</v>
      </c>
      <c r="G19" s="13">
        <v>28548</v>
      </c>
      <c r="H19" s="13"/>
    </row>
    <row r="20" spans="1:8" x14ac:dyDescent="0.25">
      <c r="A20" t="s">
        <v>45</v>
      </c>
      <c r="B20" t="s">
        <v>53</v>
      </c>
      <c r="C20" s="32" t="s">
        <v>19</v>
      </c>
      <c r="D20" t="s">
        <v>55</v>
      </c>
      <c r="E20" s="13">
        <v>46710</v>
      </c>
      <c r="F20" s="13">
        <v>34888</v>
      </c>
      <c r="G20" s="13">
        <v>26747</v>
      </c>
      <c r="H20" s="13"/>
    </row>
    <row r="21" spans="1:8" x14ac:dyDescent="0.25">
      <c r="A21" t="s">
        <v>45</v>
      </c>
      <c r="B21" t="s">
        <v>56</v>
      </c>
      <c r="C21" s="32" t="s">
        <v>19</v>
      </c>
      <c r="D21" t="s">
        <v>57</v>
      </c>
      <c r="E21" s="13">
        <v>26886</v>
      </c>
      <c r="F21" s="13">
        <v>39990</v>
      </c>
      <c r="G21" s="13">
        <v>37387</v>
      </c>
      <c r="H21" s="13"/>
    </row>
    <row r="22" spans="1:8" x14ac:dyDescent="0.25">
      <c r="A22" t="s">
        <v>45</v>
      </c>
      <c r="B22" t="s">
        <v>56</v>
      </c>
      <c r="C22" s="32" t="s">
        <v>20</v>
      </c>
      <c r="D22" t="s">
        <v>58</v>
      </c>
      <c r="E22" s="13">
        <v>47255</v>
      </c>
      <c r="F22" s="13">
        <v>27824</v>
      </c>
      <c r="G22" s="13">
        <v>46030</v>
      </c>
      <c r="H22" s="13"/>
    </row>
    <row r="23" spans="1:8" x14ac:dyDescent="0.25">
      <c r="A23" t="s">
        <v>59</v>
      </c>
      <c r="B23" t="s">
        <v>60</v>
      </c>
      <c r="C23" s="32" t="s">
        <v>21</v>
      </c>
      <c r="D23" t="s">
        <v>61</v>
      </c>
      <c r="E23" s="13">
        <v>30682</v>
      </c>
      <c r="F23" s="13">
        <v>29410</v>
      </c>
      <c r="G23" s="13">
        <v>41026</v>
      </c>
      <c r="H23" s="13"/>
    </row>
    <row r="24" spans="1:8" x14ac:dyDescent="0.25">
      <c r="A24" t="s">
        <v>59</v>
      </c>
      <c r="B24" t="s">
        <v>60</v>
      </c>
      <c r="C24" s="32" t="s">
        <v>23</v>
      </c>
      <c r="D24" t="s">
        <v>62</v>
      </c>
      <c r="E24" s="13">
        <v>27181</v>
      </c>
      <c r="F24" s="13">
        <v>39406</v>
      </c>
      <c r="G24" s="13">
        <v>39264</v>
      </c>
      <c r="H24" s="13"/>
    </row>
    <row r="25" spans="1:8" x14ac:dyDescent="0.25">
      <c r="A25" t="s">
        <v>59</v>
      </c>
      <c r="B25" t="s">
        <v>63</v>
      </c>
      <c r="C25" s="32" t="s">
        <v>23</v>
      </c>
      <c r="D25" t="s">
        <v>64</v>
      </c>
      <c r="E25" s="13">
        <v>37498</v>
      </c>
      <c r="F25" s="13">
        <v>33455</v>
      </c>
      <c r="G25" s="13">
        <v>43669</v>
      </c>
      <c r="H25" s="13"/>
    </row>
    <row r="26" spans="1:8" x14ac:dyDescent="0.25">
      <c r="A26" t="s">
        <v>59</v>
      </c>
      <c r="B26" t="s">
        <v>63</v>
      </c>
      <c r="C26" s="32" t="s">
        <v>23</v>
      </c>
      <c r="D26" t="s">
        <v>65</v>
      </c>
      <c r="E26" s="13">
        <v>29340</v>
      </c>
      <c r="F26" s="13">
        <v>25731</v>
      </c>
      <c r="G26" s="13">
        <v>35958</v>
      </c>
      <c r="H26" s="13"/>
    </row>
    <row r="27" spans="1:8" x14ac:dyDescent="0.25">
      <c r="A27" t="s">
        <v>59</v>
      </c>
      <c r="B27" t="s">
        <v>63</v>
      </c>
      <c r="C27" s="32" t="s">
        <v>19</v>
      </c>
      <c r="D27" t="s">
        <v>66</v>
      </c>
      <c r="E27" s="13">
        <v>31644</v>
      </c>
      <c r="F27" s="13">
        <v>39266</v>
      </c>
      <c r="G27" s="13">
        <v>39821</v>
      </c>
      <c r="H27" s="13"/>
    </row>
    <row r="28" spans="1:8" x14ac:dyDescent="0.25">
      <c r="A28" t="s">
        <v>59</v>
      </c>
      <c r="B28" t="s">
        <v>67</v>
      </c>
      <c r="C28" s="32" t="s">
        <v>23</v>
      </c>
      <c r="D28" t="s">
        <v>68</v>
      </c>
      <c r="E28" s="13">
        <v>35898</v>
      </c>
      <c r="F28" s="13">
        <v>43445</v>
      </c>
      <c r="G28" s="13">
        <v>40557</v>
      </c>
      <c r="H28" s="13"/>
    </row>
    <row r="29" spans="1:8" x14ac:dyDescent="0.25">
      <c r="A29" t="s">
        <v>59</v>
      </c>
      <c r="B29" t="s">
        <v>67</v>
      </c>
      <c r="C29" s="32" t="s">
        <v>23</v>
      </c>
      <c r="D29" t="s">
        <v>69</v>
      </c>
      <c r="E29" s="13">
        <v>35750</v>
      </c>
      <c r="F29" s="13">
        <v>25962</v>
      </c>
      <c r="G29" s="13">
        <v>30395</v>
      </c>
      <c r="H29" s="13"/>
    </row>
    <row r="30" spans="1:8" x14ac:dyDescent="0.25">
      <c r="A30" t="s">
        <v>59</v>
      </c>
      <c r="B30" t="s">
        <v>67</v>
      </c>
      <c r="C30" s="32" t="s">
        <v>20</v>
      </c>
      <c r="D30" t="s">
        <v>70</v>
      </c>
      <c r="E30" s="13">
        <v>33721</v>
      </c>
      <c r="F30" s="13">
        <v>45769</v>
      </c>
      <c r="G30" s="13">
        <v>32000</v>
      </c>
      <c r="H30" s="13"/>
    </row>
    <row r="31" spans="1:8" x14ac:dyDescent="0.25">
      <c r="A31" t="s">
        <v>59</v>
      </c>
      <c r="B31" t="s">
        <v>71</v>
      </c>
      <c r="C31" s="32" t="s">
        <v>23</v>
      </c>
      <c r="D31" t="s">
        <v>72</v>
      </c>
      <c r="E31" s="13">
        <v>30639</v>
      </c>
      <c r="F31" s="13">
        <v>35254</v>
      </c>
      <c r="G31" s="13">
        <v>43295</v>
      </c>
      <c r="H31" s="13"/>
    </row>
    <row r="32" spans="1:8" x14ac:dyDescent="0.25">
      <c r="A32" t="s">
        <v>59</v>
      </c>
      <c r="B32" t="s">
        <v>71</v>
      </c>
      <c r="C32" s="32" t="s">
        <v>23</v>
      </c>
      <c r="D32" t="s">
        <v>73</v>
      </c>
      <c r="E32" s="13">
        <v>27221</v>
      </c>
      <c r="F32" s="13">
        <v>44311</v>
      </c>
      <c r="G32" s="13">
        <v>38242</v>
      </c>
      <c r="H32" s="13"/>
    </row>
    <row r="33" spans="1:8" x14ac:dyDescent="0.25">
      <c r="A33" t="s">
        <v>74</v>
      </c>
      <c r="B33" t="s">
        <v>75</v>
      </c>
      <c r="C33" s="32" t="s">
        <v>19</v>
      </c>
      <c r="D33" t="s">
        <v>76</v>
      </c>
      <c r="E33" s="13">
        <v>28369</v>
      </c>
      <c r="F33" s="13">
        <v>38115</v>
      </c>
      <c r="G33" s="13">
        <v>34038</v>
      </c>
      <c r="H33" s="13"/>
    </row>
    <row r="34" spans="1:8" x14ac:dyDescent="0.25">
      <c r="A34" t="s">
        <v>74</v>
      </c>
      <c r="B34" t="s">
        <v>75</v>
      </c>
      <c r="C34" s="32" t="s">
        <v>21</v>
      </c>
      <c r="D34" t="s">
        <v>77</v>
      </c>
      <c r="E34" s="13">
        <v>42971</v>
      </c>
      <c r="F34" s="13">
        <v>45617</v>
      </c>
      <c r="G34" s="13">
        <v>31114</v>
      </c>
      <c r="H34" s="13"/>
    </row>
    <row r="35" spans="1:8" x14ac:dyDescent="0.25">
      <c r="A35" t="s">
        <v>74</v>
      </c>
      <c r="B35" t="s">
        <v>75</v>
      </c>
      <c r="C35" s="32" t="s">
        <v>21</v>
      </c>
      <c r="D35" t="s">
        <v>78</v>
      </c>
      <c r="E35" s="13">
        <v>36709</v>
      </c>
      <c r="F35" s="13">
        <v>29260</v>
      </c>
      <c r="G35" s="13">
        <v>35866</v>
      </c>
      <c r="H35" s="13"/>
    </row>
    <row r="36" spans="1:8" x14ac:dyDescent="0.25">
      <c r="A36" t="s">
        <v>74</v>
      </c>
      <c r="B36" t="s">
        <v>75</v>
      </c>
      <c r="C36" s="32" t="s">
        <v>21</v>
      </c>
      <c r="D36" t="s">
        <v>79</v>
      </c>
      <c r="E36" s="13">
        <v>40649</v>
      </c>
      <c r="F36" s="13">
        <v>47642</v>
      </c>
      <c r="G36" s="13">
        <v>41973</v>
      </c>
      <c r="H36" s="13"/>
    </row>
    <row r="37" spans="1:8" x14ac:dyDescent="0.25">
      <c r="A37" t="s">
        <v>74</v>
      </c>
      <c r="B37" t="s">
        <v>80</v>
      </c>
      <c r="C37" s="32" t="s">
        <v>20</v>
      </c>
      <c r="D37" t="s">
        <v>81</v>
      </c>
      <c r="E37" s="13">
        <v>40467</v>
      </c>
      <c r="F37" s="13">
        <v>45088</v>
      </c>
      <c r="G37" s="13">
        <v>47224</v>
      </c>
      <c r="H37" s="13"/>
    </row>
    <row r="38" spans="1:8" x14ac:dyDescent="0.25">
      <c r="A38" t="s">
        <v>74</v>
      </c>
      <c r="B38" t="s">
        <v>80</v>
      </c>
      <c r="C38" s="32" t="s">
        <v>20</v>
      </c>
      <c r="D38" t="s">
        <v>82</v>
      </c>
      <c r="E38" s="13">
        <v>27590</v>
      </c>
      <c r="F38" s="13">
        <v>46649</v>
      </c>
      <c r="G38" s="13">
        <v>32466</v>
      </c>
      <c r="H38" s="13"/>
    </row>
    <row r="39" spans="1:8" x14ac:dyDescent="0.25">
      <c r="A39" t="s">
        <v>74</v>
      </c>
      <c r="B39" t="s">
        <v>80</v>
      </c>
      <c r="C39" s="32" t="s">
        <v>23</v>
      </c>
      <c r="D39" t="s">
        <v>83</v>
      </c>
      <c r="E39" s="13">
        <v>33760</v>
      </c>
      <c r="F39" s="13">
        <v>26746</v>
      </c>
      <c r="G39" s="13">
        <v>31309</v>
      </c>
      <c r="H39" s="13"/>
    </row>
    <row r="40" spans="1:8" x14ac:dyDescent="0.25">
      <c r="A40" t="s">
        <v>74</v>
      </c>
      <c r="B40" t="s">
        <v>80</v>
      </c>
      <c r="C40" s="32" t="s">
        <v>23</v>
      </c>
      <c r="D40" t="s">
        <v>84</v>
      </c>
      <c r="E40" s="13">
        <v>27905</v>
      </c>
      <c r="F40" s="13">
        <v>40944</v>
      </c>
      <c r="G40" s="13">
        <v>38350</v>
      </c>
      <c r="H40" s="13"/>
    </row>
    <row r="41" spans="1:8" x14ac:dyDescent="0.25">
      <c r="A41" t="s">
        <v>74</v>
      </c>
      <c r="B41" t="s">
        <v>80</v>
      </c>
      <c r="C41" s="32" t="s">
        <v>21</v>
      </c>
      <c r="D41" t="s">
        <v>85</v>
      </c>
      <c r="E41" s="13">
        <v>26548</v>
      </c>
      <c r="F41" s="13">
        <v>40321</v>
      </c>
      <c r="G41" s="13">
        <v>44200</v>
      </c>
      <c r="H41" s="13"/>
    </row>
    <row r="42" spans="1:8" x14ac:dyDescent="0.25">
      <c r="A42" t="s">
        <v>37</v>
      </c>
      <c r="B42" t="s">
        <v>86</v>
      </c>
      <c r="C42" s="32" t="s">
        <v>21</v>
      </c>
      <c r="D42" t="s">
        <v>87</v>
      </c>
      <c r="E42" s="13">
        <v>45239</v>
      </c>
      <c r="F42" s="13">
        <v>30053</v>
      </c>
      <c r="G42" s="13">
        <v>45842</v>
      </c>
      <c r="H42" s="13"/>
    </row>
    <row r="43" spans="1:8" x14ac:dyDescent="0.25">
      <c r="A43" t="s">
        <v>37</v>
      </c>
      <c r="B43" t="s">
        <v>86</v>
      </c>
      <c r="C43" s="32" t="s">
        <v>23</v>
      </c>
      <c r="D43" t="s">
        <v>87</v>
      </c>
      <c r="E43" s="13">
        <v>44492</v>
      </c>
      <c r="F43" s="13">
        <v>46392</v>
      </c>
      <c r="G43" s="13">
        <v>31952</v>
      </c>
      <c r="H43" s="13"/>
    </row>
    <row r="44" spans="1:8" x14ac:dyDescent="0.25">
      <c r="A44" t="s">
        <v>37</v>
      </c>
      <c r="B44" t="s">
        <v>86</v>
      </c>
      <c r="C44" s="32" t="s">
        <v>23</v>
      </c>
      <c r="D44" t="s">
        <v>88</v>
      </c>
      <c r="E44" s="13">
        <v>36494</v>
      </c>
      <c r="F44" s="13">
        <v>39702</v>
      </c>
      <c r="G44" s="13">
        <v>46468</v>
      </c>
      <c r="H44" s="13"/>
    </row>
    <row r="45" spans="1:8" x14ac:dyDescent="0.25">
      <c r="A45" t="s">
        <v>37</v>
      </c>
      <c r="B45" t="s">
        <v>86</v>
      </c>
      <c r="C45" s="32" t="s">
        <v>19</v>
      </c>
      <c r="D45" t="s">
        <v>88</v>
      </c>
      <c r="E45" s="13">
        <v>32826</v>
      </c>
      <c r="F45" s="13">
        <v>28401</v>
      </c>
      <c r="G45" s="13">
        <v>28709</v>
      </c>
      <c r="H45" s="13"/>
    </row>
    <row r="46" spans="1:8" x14ac:dyDescent="0.25">
      <c r="A46" t="s">
        <v>37</v>
      </c>
      <c r="B46" t="s">
        <v>86</v>
      </c>
      <c r="C46" s="32" t="s">
        <v>19</v>
      </c>
      <c r="D46" t="s">
        <v>89</v>
      </c>
      <c r="E46" s="13">
        <v>31280</v>
      </c>
      <c r="F46" s="13">
        <v>34737</v>
      </c>
      <c r="G46" s="13">
        <v>34132</v>
      </c>
      <c r="H46" s="13"/>
    </row>
    <row r="47" spans="1:8" x14ac:dyDescent="0.25">
      <c r="A47" t="s">
        <v>37</v>
      </c>
      <c r="B47" t="s">
        <v>86</v>
      </c>
      <c r="C47" s="32" t="s">
        <v>20</v>
      </c>
      <c r="D47" t="s">
        <v>89</v>
      </c>
      <c r="E47" s="13">
        <v>43836</v>
      </c>
      <c r="F47" s="13">
        <v>25224</v>
      </c>
      <c r="G47" s="13">
        <v>30926</v>
      </c>
      <c r="H47" s="13"/>
    </row>
    <row r="48" spans="1:8" x14ac:dyDescent="0.25">
      <c r="A48" t="s">
        <v>37</v>
      </c>
      <c r="B48" t="s">
        <v>86</v>
      </c>
      <c r="C48" s="32" t="s">
        <v>21</v>
      </c>
      <c r="D48" t="s">
        <v>90</v>
      </c>
      <c r="E48" s="13">
        <v>35954</v>
      </c>
      <c r="F48" s="13">
        <v>36033</v>
      </c>
      <c r="G48" s="13">
        <v>32273</v>
      </c>
      <c r="H48" s="13"/>
    </row>
    <row r="49" spans="1:8" x14ac:dyDescent="0.25">
      <c r="A49" t="s">
        <v>37</v>
      </c>
      <c r="B49" t="s">
        <v>86</v>
      </c>
      <c r="C49" s="32" t="s">
        <v>23</v>
      </c>
      <c r="D49" t="s">
        <v>90</v>
      </c>
      <c r="E49" s="13">
        <v>34409</v>
      </c>
      <c r="F49" s="13">
        <v>25585</v>
      </c>
      <c r="G49" s="13">
        <v>40467</v>
      </c>
      <c r="H49" s="13"/>
    </row>
    <row r="50" spans="1:8" x14ac:dyDescent="0.25">
      <c r="A50" t="s">
        <v>37</v>
      </c>
      <c r="B50" t="s">
        <v>86</v>
      </c>
      <c r="C50" s="32" t="s">
        <v>23</v>
      </c>
      <c r="D50" t="s">
        <v>91</v>
      </c>
      <c r="E50" s="13">
        <v>26336</v>
      </c>
      <c r="F50" s="13">
        <v>33011</v>
      </c>
      <c r="G50" s="13">
        <v>47136</v>
      </c>
      <c r="H50" s="13"/>
    </row>
    <row r="51" spans="1:8" x14ac:dyDescent="0.25">
      <c r="A51" t="s">
        <v>37</v>
      </c>
      <c r="B51" t="s">
        <v>86</v>
      </c>
      <c r="C51" s="32" t="s">
        <v>23</v>
      </c>
      <c r="D51" t="s">
        <v>91</v>
      </c>
      <c r="E51" s="13">
        <v>42283</v>
      </c>
      <c r="F51" s="13">
        <v>39866</v>
      </c>
      <c r="G51" s="13">
        <v>43322</v>
      </c>
      <c r="H51" s="13"/>
    </row>
    <row r="52" spans="1:8" x14ac:dyDescent="0.25">
      <c r="A52" t="s">
        <v>37</v>
      </c>
      <c r="B52" t="s">
        <v>92</v>
      </c>
      <c r="C52" s="32" t="s">
        <v>19</v>
      </c>
      <c r="D52" t="s">
        <v>93</v>
      </c>
      <c r="E52" s="13">
        <v>44960</v>
      </c>
      <c r="F52" s="13">
        <v>28661</v>
      </c>
      <c r="G52" s="13">
        <v>28270</v>
      </c>
      <c r="H52" s="13"/>
    </row>
    <row r="53" spans="1:8" x14ac:dyDescent="0.25">
      <c r="A53" t="s">
        <v>37</v>
      </c>
      <c r="B53" t="s">
        <v>92</v>
      </c>
      <c r="C53" s="32" t="s">
        <v>23</v>
      </c>
      <c r="D53" t="s">
        <v>93</v>
      </c>
      <c r="E53" s="13">
        <v>32051</v>
      </c>
      <c r="F53" s="13">
        <v>37983</v>
      </c>
      <c r="G53" s="13">
        <v>48006</v>
      </c>
      <c r="H53" s="13"/>
    </row>
    <row r="54" spans="1:8" x14ac:dyDescent="0.25">
      <c r="A54" t="s">
        <v>37</v>
      </c>
      <c r="B54" t="s">
        <v>92</v>
      </c>
      <c r="C54" s="32" t="s">
        <v>23</v>
      </c>
      <c r="D54" t="s">
        <v>94</v>
      </c>
      <c r="E54" s="13">
        <v>39975</v>
      </c>
      <c r="F54" s="13">
        <v>41073</v>
      </c>
      <c r="G54" s="13">
        <v>45247</v>
      </c>
      <c r="H54" s="13"/>
    </row>
    <row r="55" spans="1:8" x14ac:dyDescent="0.25">
      <c r="A55" t="s">
        <v>37</v>
      </c>
      <c r="B55" t="s">
        <v>92</v>
      </c>
      <c r="C55" s="32" t="s">
        <v>20</v>
      </c>
      <c r="D55" t="s">
        <v>94</v>
      </c>
      <c r="E55" s="13">
        <v>32601</v>
      </c>
      <c r="F55" s="13">
        <v>42061</v>
      </c>
      <c r="G55" s="13">
        <v>40411</v>
      </c>
      <c r="H55" s="13"/>
    </row>
    <row r="56" spans="1:8" x14ac:dyDescent="0.25">
      <c r="A56" t="s">
        <v>37</v>
      </c>
      <c r="B56" t="s">
        <v>92</v>
      </c>
      <c r="C56" s="32" t="s">
        <v>23</v>
      </c>
      <c r="D56" t="s">
        <v>95</v>
      </c>
      <c r="E56" s="13">
        <v>30458</v>
      </c>
      <c r="F56" s="13">
        <v>46516</v>
      </c>
      <c r="G56" s="13">
        <v>43095</v>
      </c>
      <c r="H56" s="13"/>
    </row>
    <row r="57" spans="1:8" x14ac:dyDescent="0.25">
      <c r="A57" t="s">
        <v>37</v>
      </c>
      <c r="B57" t="s">
        <v>92</v>
      </c>
      <c r="C57" s="32" t="s">
        <v>23</v>
      </c>
      <c r="D57" t="s">
        <v>95</v>
      </c>
      <c r="E57" s="13">
        <v>39900</v>
      </c>
      <c r="F57" s="13">
        <v>27722</v>
      </c>
      <c r="G57" s="13">
        <v>46113</v>
      </c>
      <c r="H57" s="13"/>
    </row>
    <row r="58" spans="1:8" x14ac:dyDescent="0.25">
      <c r="A58" t="s">
        <v>37</v>
      </c>
      <c r="B58" t="s">
        <v>96</v>
      </c>
      <c r="C58" s="32" t="s">
        <v>19</v>
      </c>
      <c r="D58" t="s">
        <v>97</v>
      </c>
      <c r="E58" s="13">
        <v>33227</v>
      </c>
      <c r="F58" s="13">
        <v>35297</v>
      </c>
      <c r="G58" s="13">
        <v>29016</v>
      </c>
      <c r="H58" s="13"/>
    </row>
    <row r="59" spans="1:8" x14ac:dyDescent="0.25">
      <c r="A59" t="s">
        <v>37</v>
      </c>
      <c r="B59" t="s">
        <v>96</v>
      </c>
      <c r="C59" s="32" t="s">
        <v>21</v>
      </c>
      <c r="D59" t="s">
        <v>97</v>
      </c>
      <c r="E59" s="13">
        <v>44001</v>
      </c>
      <c r="F59" s="13">
        <v>43904</v>
      </c>
      <c r="G59" s="13">
        <v>26028</v>
      </c>
      <c r="H59" s="13"/>
    </row>
    <row r="60" spans="1:8" x14ac:dyDescent="0.25">
      <c r="A60" t="s">
        <v>37</v>
      </c>
      <c r="B60" t="s">
        <v>96</v>
      </c>
      <c r="C60" s="32" t="s">
        <v>21</v>
      </c>
      <c r="D60" t="s">
        <v>98</v>
      </c>
      <c r="E60" s="13">
        <v>36117</v>
      </c>
      <c r="F60" s="13">
        <v>41591</v>
      </c>
      <c r="G60" s="13">
        <v>45788</v>
      </c>
      <c r="H60" s="13"/>
    </row>
    <row r="61" spans="1:8" x14ac:dyDescent="0.25">
      <c r="A61" t="s">
        <v>37</v>
      </c>
      <c r="B61" t="s">
        <v>96</v>
      </c>
      <c r="C61" s="32" t="s">
        <v>21</v>
      </c>
      <c r="D61" t="s">
        <v>98</v>
      </c>
      <c r="E61" s="13">
        <v>32478</v>
      </c>
      <c r="F61" s="13">
        <v>36539</v>
      </c>
      <c r="G61" s="13">
        <v>32656</v>
      </c>
      <c r="H61" s="13"/>
    </row>
    <row r="62" spans="1:8" x14ac:dyDescent="0.25">
      <c r="A62" t="s">
        <v>37</v>
      </c>
      <c r="B62" t="s">
        <v>96</v>
      </c>
      <c r="C62" s="32" t="s">
        <v>20</v>
      </c>
      <c r="D62" t="s">
        <v>99</v>
      </c>
      <c r="E62" s="13">
        <v>31991</v>
      </c>
      <c r="F62" s="13">
        <v>39760</v>
      </c>
      <c r="G62" s="13">
        <v>43603</v>
      </c>
      <c r="H62" s="13"/>
    </row>
    <row r="63" spans="1:8" x14ac:dyDescent="0.25">
      <c r="A63" t="s">
        <v>37</v>
      </c>
      <c r="B63" t="s">
        <v>96</v>
      </c>
      <c r="C63" s="32" t="s">
        <v>20</v>
      </c>
      <c r="D63" t="s">
        <v>99</v>
      </c>
      <c r="E63" s="13">
        <v>47374</v>
      </c>
      <c r="F63" s="13">
        <v>33458</v>
      </c>
      <c r="G63" s="13">
        <v>44502</v>
      </c>
      <c r="H63" s="13"/>
    </row>
    <row r="64" spans="1:8" x14ac:dyDescent="0.25">
      <c r="A64" t="s">
        <v>37</v>
      </c>
      <c r="B64" t="s">
        <v>96</v>
      </c>
      <c r="C64" s="32" t="s">
        <v>23</v>
      </c>
      <c r="D64" t="s">
        <v>100</v>
      </c>
      <c r="E64" s="13">
        <v>30217</v>
      </c>
      <c r="F64" s="13">
        <v>42424</v>
      </c>
      <c r="G64" s="13">
        <v>43324</v>
      </c>
      <c r="H64" s="13"/>
    </row>
    <row r="65" spans="1:8" x14ac:dyDescent="0.25">
      <c r="A65" t="s">
        <v>37</v>
      </c>
      <c r="B65" t="s">
        <v>96</v>
      </c>
      <c r="C65" s="32" t="s">
        <v>23</v>
      </c>
      <c r="D65" t="s">
        <v>100</v>
      </c>
      <c r="E65" s="13">
        <v>30874</v>
      </c>
      <c r="F65" s="13">
        <v>33435</v>
      </c>
      <c r="G65" s="13">
        <v>31533</v>
      </c>
      <c r="H65" s="13"/>
    </row>
    <row r="66" spans="1:8" x14ac:dyDescent="0.25">
      <c r="A66" t="s">
        <v>37</v>
      </c>
      <c r="B66" t="s">
        <v>96</v>
      </c>
      <c r="C66" s="32" t="s">
        <v>21</v>
      </c>
      <c r="D66" t="s">
        <v>101</v>
      </c>
      <c r="E66" s="13">
        <v>34539</v>
      </c>
      <c r="F66" s="13">
        <v>37165</v>
      </c>
      <c r="G66" s="13">
        <v>27589</v>
      </c>
      <c r="H66" s="13"/>
    </row>
    <row r="67" spans="1:8" x14ac:dyDescent="0.25">
      <c r="A67" t="s">
        <v>37</v>
      </c>
      <c r="B67" t="s">
        <v>96</v>
      </c>
      <c r="C67" s="32" t="s">
        <v>21</v>
      </c>
      <c r="D67" t="s">
        <v>101</v>
      </c>
      <c r="E67" s="13">
        <v>43467</v>
      </c>
      <c r="F67" s="13">
        <v>45224</v>
      </c>
      <c r="G67" s="13">
        <v>28012</v>
      </c>
      <c r="H67" s="13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6"/>
  <sheetViews>
    <sheetView topLeftCell="M1" workbookViewId="0">
      <selection activeCell="M9" sqref="M9"/>
    </sheetView>
  </sheetViews>
  <sheetFormatPr defaultRowHeight="15" x14ac:dyDescent="0.25"/>
  <cols>
    <col min="1" max="1" width="10.140625" bestFit="1" customWidth="1"/>
    <col min="2" max="2" width="20.7109375" bestFit="1" customWidth="1"/>
    <col min="3" max="3" width="17.7109375" bestFit="1" customWidth="1"/>
    <col min="4" max="4" width="19" bestFit="1" customWidth="1"/>
    <col min="5" max="5" width="12.42578125" bestFit="1" customWidth="1"/>
    <col min="6" max="7" width="13.28515625" bestFit="1" customWidth="1"/>
    <col min="13" max="13" width="18" bestFit="1" customWidth="1"/>
    <col min="14" max="14" width="16.42578125" customWidth="1"/>
    <col min="15" max="15" width="17.85546875" bestFit="1" customWidth="1"/>
  </cols>
  <sheetData>
    <row r="1" spans="1:15" x14ac:dyDescent="0.25">
      <c r="A1" s="20" t="s">
        <v>102</v>
      </c>
      <c r="B1" s="20" t="s">
        <v>103</v>
      </c>
      <c r="C1" s="20" t="s">
        <v>104</v>
      </c>
      <c r="D1" s="20" t="s">
        <v>30</v>
      </c>
      <c r="E1" s="20" t="s">
        <v>0</v>
      </c>
      <c r="F1" s="20" t="s">
        <v>105</v>
      </c>
      <c r="G1" s="20" t="s">
        <v>106</v>
      </c>
      <c r="M1" s="34" t="s">
        <v>104</v>
      </c>
      <c r="N1" t="s">
        <v>211</v>
      </c>
    </row>
    <row r="2" spans="1:15" x14ac:dyDescent="0.25">
      <c r="A2" s="21">
        <v>41438</v>
      </c>
      <c r="B2" t="s">
        <v>107</v>
      </c>
      <c r="C2" s="20" t="s">
        <v>108</v>
      </c>
      <c r="D2" s="22" t="s">
        <v>109</v>
      </c>
      <c r="E2" s="22" t="s">
        <v>110</v>
      </c>
      <c r="F2" s="23">
        <v>5805.26</v>
      </c>
      <c r="G2" s="23">
        <v>10148.558571428572</v>
      </c>
    </row>
    <row r="3" spans="1:15" x14ac:dyDescent="0.25">
      <c r="A3" s="21">
        <v>41514</v>
      </c>
      <c r="B3" t="s">
        <v>111</v>
      </c>
      <c r="C3" s="20" t="s">
        <v>112</v>
      </c>
      <c r="D3" s="20" t="s">
        <v>113</v>
      </c>
      <c r="E3" s="22" t="s">
        <v>110</v>
      </c>
      <c r="F3" s="23">
        <v>1894.6885714285713</v>
      </c>
      <c r="G3" s="23">
        <v>6333.9614285714288</v>
      </c>
      <c r="M3" s="34" t="s">
        <v>208</v>
      </c>
      <c r="N3" t="s">
        <v>209</v>
      </c>
      <c r="O3" t="s">
        <v>210</v>
      </c>
    </row>
    <row r="4" spans="1:15" x14ac:dyDescent="0.25">
      <c r="A4" s="21">
        <v>41313</v>
      </c>
      <c r="B4" t="s">
        <v>114</v>
      </c>
      <c r="C4" s="20" t="s">
        <v>205</v>
      </c>
      <c r="D4" s="20" t="s">
        <v>61</v>
      </c>
      <c r="E4" s="22" t="s">
        <v>110</v>
      </c>
      <c r="F4" s="23">
        <v>7896.0899999999992</v>
      </c>
      <c r="G4" s="23">
        <v>5543.9814285714292</v>
      </c>
      <c r="M4" s="31" t="s">
        <v>126</v>
      </c>
      <c r="N4">
        <v>82270.977142857155</v>
      </c>
      <c r="O4">
        <v>73313.525714285715</v>
      </c>
    </row>
    <row r="5" spans="1:15" x14ac:dyDescent="0.25">
      <c r="A5" s="21">
        <v>42122</v>
      </c>
      <c r="B5" t="s">
        <v>115</v>
      </c>
      <c r="C5" s="20" t="s">
        <v>207</v>
      </c>
      <c r="D5" s="22" t="s">
        <v>69</v>
      </c>
      <c r="E5" s="22" t="s">
        <v>110</v>
      </c>
      <c r="F5" s="23">
        <v>11023.664285714285</v>
      </c>
      <c r="G5" s="23">
        <v>7066.1057142857144</v>
      </c>
      <c r="M5" s="31" t="s">
        <v>110</v>
      </c>
      <c r="N5">
        <v>111291.14285714284</v>
      </c>
      <c r="O5">
        <v>107119.08285714286</v>
      </c>
    </row>
    <row r="6" spans="1:15" x14ac:dyDescent="0.25">
      <c r="A6" s="21">
        <v>41484</v>
      </c>
      <c r="B6" t="s">
        <v>116</v>
      </c>
      <c r="C6" s="20" t="s">
        <v>117</v>
      </c>
      <c r="D6" s="22" t="s">
        <v>88</v>
      </c>
      <c r="E6" s="22" t="s">
        <v>110</v>
      </c>
      <c r="F6" s="23">
        <v>1967.8728571428571</v>
      </c>
      <c r="G6" s="23">
        <v>6122.744285714286</v>
      </c>
      <c r="M6" s="31" t="s">
        <v>206</v>
      </c>
      <c r="N6">
        <v>193562.12</v>
      </c>
      <c r="O6">
        <v>180432.60857142857</v>
      </c>
    </row>
    <row r="7" spans="1:15" x14ac:dyDescent="0.25">
      <c r="A7" s="21">
        <v>41516</v>
      </c>
      <c r="B7" t="s">
        <v>118</v>
      </c>
      <c r="C7" s="20" t="s">
        <v>119</v>
      </c>
      <c r="D7" s="22" t="s">
        <v>99</v>
      </c>
      <c r="E7" s="22" t="s">
        <v>110</v>
      </c>
      <c r="F7" s="23">
        <v>6319.7085714285713</v>
      </c>
      <c r="G7" s="23">
        <v>10071.145714285714</v>
      </c>
    </row>
    <row r="8" spans="1:15" x14ac:dyDescent="0.25">
      <c r="A8" s="21">
        <v>41946</v>
      </c>
      <c r="B8" t="s">
        <v>107</v>
      </c>
      <c r="C8" s="20" t="s">
        <v>120</v>
      </c>
      <c r="D8" s="22" t="s">
        <v>66</v>
      </c>
      <c r="E8" s="22" t="s">
        <v>110</v>
      </c>
      <c r="F8" s="23">
        <v>3948.9314285714286</v>
      </c>
      <c r="G8" s="23">
        <v>12386.27</v>
      </c>
    </row>
    <row r="9" spans="1:15" x14ac:dyDescent="0.25">
      <c r="A9" s="21">
        <v>42036</v>
      </c>
      <c r="B9" t="s">
        <v>111</v>
      </c>
      <c r="C9" s="20" t="s">
        <v>121</v>
      </c>
      <c r="D9" s="22" t="s">
        <v>122</v>
      </c>
      <c r="E9" s="22" t="s">
        <v>110</v>
      </c>
      <c r="F9" s="23">
        <v>11236.477142857142</v>
      </c>
      <c r="G9" s="23">
        <v>6398.5685714285719</v>
      </c>
    </row>
    <row r="10" spans="1:15" x14ac:dyDescent="0.25">
      <c r="A10" s="21">
        <v>41666</v>
      </c>
      <c r="B10" t="s">
        <v>114</v>
      </c>
      <c r="C10" s="20" t="s">
        <v>123</v>
      </c>
      <c r="D10" s="22" t="s">
        <v>124</v>
      </c>
      <c r="E10" s="22" t="s">
        <v>110</v>
      </c>
      <c r="F10" s="23">
        <v>12907.135714285714</v>
      </c>
      <c r="G10" s="23">
        <v>11984.207142857142</v>
      </c>
    </row>
    <row r="11" spans="1:15" x14ac:dyDescent="0.25">
      <c r="A11" s="21">
        <v>42144</v>
      </c>
      <c r="B11" t="s">
        <v>115</v>
      </c>
      <c r="C11" s="20" t="s">
        <v>125</v>
      </c>
      <c r="D11" s="20" t="s">
        <v>78</v>
      </c>
      <c r="E11" s="22" t="s">
        <v>110</v>
      </c>
      <c r="F11" s="23">
        <v>8783.9157142857148</v>
      </c>
      <c r="G11" s="23">
        <v>13432.954285714284</v>
      </c>
    </row>
    <row r="12" spans="1:15" x14ac:dyDescent="0.25">
      <c r="A12" s="21">
        <v>41464</v>
      </c>
      <c r="B12" t="s">
        <v>116</v>
      </c>
      <c r="C12" s="20" t="s">
        <v>108</v>
      </c>
      <c r="D12" s="20" t="s">
        <v>85</v>
      </c>
      <c r="E12" s="22" t="s">
        <v>110</v>
      </c>
      <c r="F12" s="23">
        <v>13981.787142857142</v>
      </c>
      <c r="G12" s="23">
        <v>2202.8228571428572</v>
      </c>
    </row>
    <row r="13" spans="1:15" x14ac:dyDescent="0.25">
      <c r="A13" s="21">
        <v>42261</v>
      </c>
      <c r="B13" t="s">
        <v>118</v>
      </c>
      <c r="C13" s="20" t="s">
        <v>112</v>
      </c>
      <c r="D13" s="22" t="s">
        <v>109</v>
      </c>
      <c r="E13" s="22" t="s">
        <v>110</v>
      </c>
      <c r="F13" s="23">
        <v>11835.787142857142</v>
      </c>
      <c r="G13" s="23">
        <v>9870.75</v>
      </c>
    </row>
    <row r="14" spans="1:15" x14ac:dyDescent="0.25">
      <c r="A14" s="21">
        <v>41716</v>
      </c>
      <c r="B14" t="s">
        <v>107</v>
      </c>
      <c r="C14" s="20" t="s">
        <v>205</v>
      </c>
      <c r="D14" s="20" t="s">
        <v>113</v>
      </c>
      <c r="E14" s="22" t="s">
        <v>110</v>
      </c>
      <c r="F14" s="23">
        <v>1635.5657142857142</v>
      </c>
      <c r="G14" s="23">
        <v>6230.1857142857143</v>
      </c>
    </row>
    <row r="15" spans="1:15" x14ac:dyDescent="0.25">
      <c r="A15" s="21">
        <v>41309</v>
      </c>
      <c r="B15" t="s">
        <v>111</v>
      </c>
      <c r="C15" s="20" t="s">
        <v>207</v>
      </c>
      <c r="D15" s="20" t="s">
        <v>61</v>
      </c>
      <c r="E15" s="22" t="s">
        <v>110</v>
      </c>
      <c r="F15" s="23">
        <v>6108.3399999999992</v>
      </c>
      <c r="G15" s="23">
        <v>8925.7057142857138</v>
      </c>
    </row>
    <row r="16" spans="1:15" x14ac:dyDescent="0.25">
      <c r="A16" s="21">
        <v>42304</v>
      </c>
      <c r="B16" t="s">
        <v>114</v>
      </c>
      <c r="C16" s="20" t="s">
        <v>117</v>
      </c>
      <c r="D16" s="22" t="s">
        <v>69</v>
      </c>
      <c r="E16" s="22" t="s">
        <v>110</v>
      </c>
      <c r="F16" s="23">
        <v>11607.888571428572</v>
      </c>
      <c r="G16" s="23">
        <v>5977.3499999999995</v>
      </c>
    </row>
    <row r="17" spans="1:7" x14ac:dyDescent="0.25">
      <c r="A17" s="21">
        <v>41432</v>
      </c>
      <c r="B17" t="s">
        <v>115</v>
      </c>
      <c r="C17" s="20" t="s">
        <v>119</v>
      </c>
      <c r="D17" s="22" t="s">
        <v>88</v>
      </c>
      <c r="E17" s="22" t="s">
        <v>126</v>
      </c>
      <c r="F17" s="23">
        <v>7465.4214285714279</v>
      </c>
      <c r="G17" s="23">
        <v>13513.902857142859</v>
      </c>
    </row>
    <row r="18" spans="1:7" x14ac:dyDescent="0.25">
      <c r="A18" s="21">
        <v>41609</v>
      </c>
      <c r="B18" t="s">
        <v>116</v>
      </c>
      <c r="C18" s="20" t="s">
        <v>120</v>
      </c>
      <c r="D18" s="22" t="s">
        <v>99</v>
      </c>
      <c r="E18" s="22" t="s">
        <v>126</v>
      </c>
      <c r="F18" s="23">
        <v>10225.984285714285</v>
      </c>
      <c r="G18" s="23">
        <v>14119.531428571428</v>
      </c>
    </row>
    <row r="19" spans="1:7" x14ac:dyDescent="0.25">
      <c r="A19" s="21">
        <v>41366</v>
      </c>
      <c r="B19" t="s">
        <v>118</v>
      </c>
      <c r="C19" s="20" t="s">
        <v>121</v>
      </c>
      <c r="D19" s="22" t="s">
        <v>66</v>
      </c>
      <c r="E19" s="22" t="s">
        <v>126</v>
      </c>
      <c r="F19" s="23">
        <v>7558.25</v>
      </c>
      <c r="G19" s="23">
        <v>7217.0414285714287</v>
      </c>
    </row>
    <row r="20" spans="1:7" x14ac:dyDescent="0.25">
      <c r="A20" s="21">
        <v>41421</v>
      </c>
      <c r="B20" t="s">
        <v>107</v>
      </c>
      <c r="C20" s="20" t="s">
        <v>123</v>
      </c>
      <c r="D20" s="22" t="s">
        <v>122</v>
      </c>
      <c r="E20" s="22" t="s">
        <v>126</v>
      </c>
      <c r="F20" s="23">
        <v>13659.634285714286</v>
      </c>
      <c r="G20" s="23">
        <v>7999.5628571428579</v>
      </c>
    </row>
    <row r="21" spans="1:7" x14ac:dyDescent="0.25">
      <c r="A21" s="21">
        <v>41785</v>
      </c>
      <c r="B21" t="s">
        <v>111</v>
      </c>
      <c r="C21" s="20" t="s">
        <v>125</v>
      </c>
      <c r="D21" s="22" t="s">
        <v>124</v>
      </c>
      <c r="E21" s="22" t="s">
        <v>126</v>
      </c>
      <c r="F21" s="23">
        <v>7809.0314285714285</v>
      </c>
      <c r="G21" s="23">
        <v>9992.8814285714288</v>
      </c>
    </row>
    <row r="22" spans="1:7" x14ac:dyDescent="0.25">
      <c r="A22" s="21">
        <v>42352</v>
      </c>
      <c r="B22" t="s">
        <v>114</v>
      </c>
      <c r="C22" s="20" t="s">
        <v>108</v>
      </c>
      <c r="D22" s="20" t="s">
        <v>78</v>
      </c>
      <c r="E22" s="22" t="s">
        <v>126</v>
      </c>
      <c r="F22" s="23">
        <v>5770.8914285714282</v>
      </c>
      <c r="G22" s="23">
        <v>12936.034285714286</v>
      </c>
    </row>
    <row r="23" spans="1:7" x14ac:dyDescent="0.25">
      <c r="A23" s="21">
        <v>41980</v>
      </c>
      <c r="B23" t="s">
        <v>115</v>
      </c>
      <c r="C23" s="20" t="s">
        <v>112</v>
      </c>
      <c r="D23" s="20" t="s">
        <v>85</v>
      </c>
      <c r="E23" s="22" t="s">
        <v>126</v>
      </c>
      <c r="F23" s="23">
        <v>7927.0842857142852</v>
      </c>
      <c r="G23" s="23">
        <v>5718.2471428571434</v>
      </c>
    </row>
    <row r="24" spans="1:7" x14ac:dyDescent="0.25">
      <c r="A24" s="21">
        <v>42278</v>
      </c>
      <c r="B24" t="s">
        <v>116</v>
      </c>
      <c r="C24" s="20" t="s">
        <v>205</v>
      </c>
      <c r="D24" s="22" t="s">
        <v>109</v>
      </c>
      <c r="E24" s="22" t="s">
        <v>126</v>
      </c>
      <c r="F24" s="23">
        <v>9544.8485714285725</v>
      </c>
      <c r="G24" s="23">
        <v>8293.387142857142</v>
      </c>
    </row>
    <row r="25" spans="1:7" x14ac:dyDescent="0.25">
      <c r="A25" s="21">
        <v>41340</v>
      </c>
      <c r="B25" t="s">
        <v>118</v>
      </c>
      <c r="C25" s="20" t="s">
        <v>207</v>
      </c>
      <c r="D25" s="20" t="s">
        <v>113</v>
      </c>
      <c r="E25" s="22" t="s">
        <v>126</v>
      </c>
      <c r="F25" s="23">
        <v>2987.4557142857143</v>
      </c>
      <c r="G25" s="23">
        <v>10823.794285714286</v>
      </c>
    </row>
    <row r="26" spans="1:7" x14ac:dyDescent="0.25">
      <c r="A26" s="21">
        <v>41915</v>
      </c>
      <c r="B26" t="s">
        <v>107</v>
      </c>
      <c r="C26" s="20" t="s">
        <v>117</v>
      </c>
      <c r="D26" s="20" t="s">
        <v>61</v>
      </c>
      <c r="E26" s="22" t="s">
        <v>126</v>
      </c>
      <c r="F26" s="23">
        <v>11835.635714285714</v>
      </c>
      <c r="G26" s="23">
        <v>4222.0728571428572</v>
      </c>
    </row>
    <row r="27" spans="1:7" x14ac:dyDescent="0.25">
      <c r="A27" s="21">
        <v>41529</v>
      </c>
      <c r="B27" t="s">
        <v>111</v>
      </c>
      <c r="C27" s="20" t="s">
        <v>119</v>
      </c>
      <c r="D27" s="22" t="s">
        <v>69</v>
      </c>
      <c r="E27" s="22" t="s">
        <v>126</v>
      </c>
      <c r="F27" s="23">
        <v>13182.26</v>
      </c>
      <c r="G27" s="23">
        <v>8947.5814285714278</v>
      </c>
    </row>
    <row r="28" spans="1:7" x14ac:dyDescent="0.25">
      <c r="A28" s="21">
        <v>41958</v>
      </c>
      <c r="B28" t="s">
        <v>114</v>
      </c>
      <c r="C28" s="20" t="s">
        <v>120</v>
      </c>
      <c r="D28" s="22" t="s">
        <v>88</v>
      </c>
      <c r="E28" s="22" t="s">
        <v>126</v>
      </c>
      <c r="F28" s="23">
        <v>12731.808571428572</v>
      </c>
      <c r="G28" s="23">
        <v>7420.2642857142855</v>
      </c>
    </row>
    <row r="29" spans="1:7" x14ac:dyDescent="0.25">
      <c r="A29" s="21">
        <v>41424</v>
      </c>
      <c r="B29" t="s">
        <v>115</v>
      </c>
      <c r="C29" s="20" t="s">
        <v>121</v>
      </c>
      <c r="D29" s="22" t="s">
        <v>99</v>
      </c>
      <c r="E29" s="22" t="s">
        <v>110</v>
      </c>
      <c r="F29" s="23">
        <v>4095.5185714285717</v>
      </c>
      <c r="G29" s="23">
        <v>11499.912857142857</v>
      </c>
    </row>
    <row r="30" spans="1:7" x14ac:dyDescent="0.25">
      <c r="A30" s="21">
        <v>42062</v>
      </c>
      <c r="B30" t="s">
        <v>116</v>
      </c>
      <c r="C30" s="20" t="s">
        <v>123</v>
      </c>
      <c r="D30" s="22" t="s">
        <v>66</v>
      </c>
      <c r="E30" s="22" t="s">
        <v>126</v>
      </c>
      <c r="F30" s="23">
        <v>12186.928571428571</v>
      </c>
      <c r="G30" s="23">
        <v>13799.907142857144</v>
      </c>
    </row>
    <row r="31" spans="1:7" x14ac:dyDescent="0.25">
      <c r="A31" s="21">
        <v>41545</v>
      </c>
      <c r="B31" t="s">
        <v>118</v>
      </c>
      <c r="C31" s="20" t="s">
        <v>125</v>
      </c>
      <c r="D31" s="22" t="s">
        <v>122</v>
      </c>
      <c r="E31" s="22" t="s">
        <v>110</v>
      </c>
      <c r="F31" s="23">
        <v>7654.8685714285721</v>
      </c>
      <c r="G31" s="23">
        <v>12527.582857142857</v>
      </c>
    </row>
    <row r="32" spans="1:7" x14ac:dyDescent="0.25">
      <c r="A32" s="21">
        <v>42151</v>
      </c>
      <c r="B32" t="s">
        <v>107</v>
      </c>
      <c r="C32" s="20" t="s">
        <v>108</v>
      </c>
      <c r="D32" s="22" t="s">
        <v>124</v>
      </c>
      <c r="E32" s="22" t="s">
        <v>126</v>
      </c>
      <c r="F32" s="23">
        <v>11092.858571428571</v>
      </c>
      <c r="G32" s="23">
        <v>6563.4228571428566</v>
      </c>
    </row>
    <row r="33" spans="1:7" x14ac:dyDescent="0.25">
      <c r="A33" s="21">
        <v>42349</v>
      </c>
      <c r="B33" t="s">
        <v>111</v>
      </c>
      <c r="C33" s="20" t="s">
        <v>112</v>
      </c>
      <c r="D33" s="20" t="s">
        <v>78</v>
      </c>
      <c r="E33" s="22" t="s">
        <v>110</v>
      </c>
      <c r="F33" s="23">
        <v>11484.792857142858</v>
      </c>
      <c r="G33" s="23">
        <v>9910.3028571428567</v>
      </c>
    </row>
    <row r="34" spans="1:7" x14ac:dyDescent="0.25">
      <c r="A34" s="21">
        <v>42216</v>
      </c>
      <c r="B34" t="s">
        <v>114</v>
      </c>
      <c r="C34" s="20" t="s">
        <v>205</v>
      </c>
      <c r="D34" s="20" t="s">
        <v>85</v>
      </c>
      <c r="E34" s="22" t="s">
        <v>110</v>
      </c>
      <c r="F34" s="23">
        <v>6880.6942857142858</v>
      </c>
      <c r="G34" s="23">
        <v>5025.71</v>
      </c>
    </row>
    <row r="35" spans="1:7" x14ac:dyDescent="0.25">
      <c r="A35" s="21">
        <v>41704</v>
      </c>
      <c r="B35" t="s">
        <v>115</v>
      </c>
      <c r="C35" s="20" t="s">
        <v>207</v>
      </c>
      <c r="D35" s="22" t="s">
        <v>109</v>
      </c>
      <c r="E35" s="22" t="s">
        <v>110</v>
      </c>
      <c r="F35" s="23">
        <v>9648.982857142857</v>
      </c>
      <c r="G35" s="23">
        <v>9616.4214285714279</v>
      </c>
    </row>
    <row r="36" spans="1:7" x14ac:dyDescent="0.25">
      <c r="A36" s="21">
        <v>41437</v>
      </c>
      <c r="B36" t="s">
        <v>116</v>
      </c>
      <c r="C36" s="20" t="s">
        <v>117</v>
      </c>
      <c r="D36" s="20" t="s">
        <v>113</v>
      </c>
      <c r="E36" s="22" t="s">
        <v>110</v>
      </c>
      <c r="F36" s="23">
        <v>12906.972857142857</v>
      </c>
      <c r="G36" s="23">
        <v>2838.7457142857143</v>
      </c>
    </row>
    <row r="37" spans="1:7" x14ac:dyDescent="0.25">
      <c r="A37" s="21">
        <v>41656</v>
      </c>
      <c r="B37" t="s">
        <v>118</v>
      </c>
      <c r="C37" s="20" t="s">
        <v>119</v>
      </c>
      <c r="D37" s="20" t="s">
        <v>61</v>
      </c>
      <c r="E37" s="22" t="s">
        <v>110</v>
      </c>
      <c r="F37" s="23">
        <v>7644.5999999999995</v>
      </c>
      <c r="G37" s="23">
        <v>9189.5471428571436</v>
      </c>
    </row>
    <row r="38" spans="1:7" x14ac:dyDescent="0.25">
      <c r="A38" s="21">
        <v>41974</v>
      </c>
      <c r="B38" t="s">
        <v>107</v>
      </c>
      <c r="C38" s="20" t="s">
        <v>120</v>
      </c>
      <c r="D38" s="22" t="s">
        <v>69</v>
      </c>
      <c r="E38" s="22" t="s">
        <v>110</v>
      </c>
      <c r="F38" s="23">
        <v>12449.377142857144</v>
      </c>
      <c r="G38" s="23">
        <v>3878.2571428571428</v>
      </c>
    </row>
    <row r="39" spans="1:7" x14ac:dyDescent="0.25">
      <c r="A39" s="21">
        <v>42089</v>
      </c>
      <c r="B39" t="s">
        <v>111</v>
      </c>
      <c r="C39" s="20" t="s">
        <v>121</v>
      </c>
      <c r="D39" s="22" t="s">
        <v>88</v>
      </c>
      <c r="E39" s="22" t="s">
        <v>110</v>
      </c>
      <c r="F39" s="23">
        <v>11212.552857142857</v>
      </c>
      <c r="G39" s="23">
        <v>3800.1514285714288</v>
      </c>
    </row>
    <row r="40" spans="1:7" x14ac:dyDescent="0.25">
      <c r="A40" s="21">
        <v>41286</v>
      </c>
      <c r="B40" t="s">
        <v>114</v>
      </c>
      <c r="C40" s="20" t="s">
        <v>123</v>
      </c>
      <c r="D40" s="22" t="s">
        <v>99</v>
      </c>
      <c r="E40" s="22" t="s">
        <v>110</v>
      </c>
      <c r="F40" s="23">
        <v>11488.514285714287</v>
      </c>
      <c r="G40" s="23">
        <v>10087.619999999999</v>
      </c>
    </row>
    <row r="41" spans="1:7" x14ac:dyDescent="0.25">
      <c r="A41" s="21">
        <v>41896</v>
      </c>
      <c r="B41" t="s">
        <v>115</v>
      </c>
      <c r="C41" s="20" t="s">
        <v>125</v>
      </c>
      <c r="D41" s="22" t="s">
        <v>66</v>
      </c>
      <c r="E41" s="22" t="s">
        <v>110</v>
      </c>
      <c r="F41" s="23">
        <v>3182.252857142857</v>
      </c>
      <c r="G41" s="23">
        <v>13429.834285714285</v>
      </c>
    </row>
    <row r="42" spans="1:7" x14ac:dyDescent="0.25">
      <c r="A42" s="21">
        <v>41900</v>
      </c>
      <c r="B42" t="s">
        <v>116</v>
      </c>
      <c r="C42" s="20" t="s">
        <v>108</v>
      </c>
      <c r="D42" s="22" t="s">
        <v>122</v>
      </c>
      <c r="E42" s="22" t="s">
        <v>110</v>
      </c>
      <c r="F42" s="23">
        <v>9591.6471428571422</v>
      </c>
      <c r="G42" s="23">
        <v>11940.179999999998</v>
      </c>
    </row>
    <row r="43" spans="1:7" x14ac:dyDescent="0.25">
      <c r="A43" s="21">
        <v>41857</v>
      </c>
      <c r="B43" t="s">
        <v>118</v>
      </c>
      <c r="C43" s="20" t="s">
        <v>112</v>
      </c>
      <c r="D43" s="22" t="s">
        <v>124</v>
      </c>
      <c r="E43" s="22" t="s">
        <v>110</v>
      </c>
      <c r="F43" s="23">
        <v>5025.4585714285713</v>
      </c>
      <c r="G43" s="23">
        <v>11691.154285714287</v>
      </c>
    </row>
    <row r="44" spans="1:7" x14ac:dyDescent="0.25">
      <c r="A44" s="21">
        <v>41858</v>
      </c>
      <c r="B44" t="s">
        <v>107</v>
      </c>
      <c r="C44" s="20" t="s">
        <v>205</v>
      </c>
      <c r="D44" s="20" t="s">
        <v>78</v>
      </c>
      <c r="E44" s="22" t="s">
        <v>110</v>
      </c>
      <c r="F44" s="23">
        <v>1605.4971428571428</v>
      </c>
      <c r="G44" s="23">
        <v>6896.92</v>
      </c>
    </row>
    <row r="45" spans="1:7" x14ac:dyDescent="0.25">
      <c r="A45" s="21">
        <v>42264</v>
      </c>
      <c r="B45" t="s">
        <v>111</v>
      </c>
      <c r="C45" s="20" t="s">
        <v>207</v>
      </c>
      <c r="D45" s="20" t="s">
        <v>85</v>
      </c>
      <c r="E45" s="22" t="s">
        <v>110</v>
      </c>
      <c r="F45" s="23">
        <v>13844.595714285713</v>
      </c>
      <c r="G45" s="23">
        <v>2668.11</v>
      </c>
    </row>
    <row r="46" spans="1:7" x14ac:dyDescent="0.25">
      <c r="A46" s="21">
        <v>41763</v>
      </c>
      <c r="B46" t="s">
        <v>114</v>
      </c>
      <c r="C46" s="20" t="s">
        <v>117</v>
      </c>
      <c r="D46" s="22" t="s">
        <v>109</v>
      </c>
      <c r="E46" s="22" t="s">
        <v>126</v>
      </c>
      <c r="F46" s="23">
        <v>4721.7142857142853</v>
      </c>
      <c r="G46" s="23">
        <v>4324.7085714285713</v>
      </c>
    </row>
    <row r="47" spans="1:7" x14ac:dyDescent="0.25">
      <c r="A47" s="21">
        <v>41808</v>
      </c>
      <c r="B47" t="s">
        <v>115</v>
      </c>
      <c r="C47" s="20" t="s">
        <v>119</v>
      </c>
      <c r="D47" s="20" t="s">
        <v>113</v>
      </c>
      <c r="E47" s="22" t="s">
        <v>110</v>
      </c>
      <c r="F47" s="23">
        <v>9772.7142857142862</v>
      </c>
      <c r="G47" s="23">
        <v>12223.224285714286</v>
      </c>
    </row>
    <row r="48" spans="1:7" x14ac:dyDescent="0.25">
      <c r="A48" s="21">
        <v>41564</v>
      </c>
      <c r="B48" t="s">
        <v>116</v>
      </c>
      <c r="C48" s="20" t="s">
        <v>120</v>
      </c>
      <c r="D48" s="20" t="s">
        <v>61</v>
      </c>
      <c r="E48" s="22" t="s">
        <v>110</v>
      </c>
      <c r="F48" s="23">
        <v>4405.7828571428572</v>
      </c>
      <c r="G48" s="23">
        <v>4910.9685714285715</v>
      </c>
    </row>
    <row r="49" spans="1:7" x14ac:dyDescent="0.25">
      <c r="A49" s="21">
        <v>41919</v>
      </c>
      <c r="B49" t="s">
        <v>118</v>
      </c>
      <c r="C49" s="20" t="s">
        <v>121</v>
      </c>
      <c r="D49" s="22" t="s">
        <v>69</v>
      </c>
      <c r="E49" s="22" t="s">
        <v>126</v>
      </c>
      <c r="F49" s="23">
        <v>11654.358571428571</v>
      </c>
      <c r="G49" s="23">
        <v>10678.58142857143</v>
      </c>
    </row>
    <row r="50" spans="1:7" x14ac:dyDescent="0.25">
      <c r="A50" s="21">
        <v>42057</v>
      </c>
      <c r="B50" t="s">
        <v>107</v>
      </c>
      <c r="C50" s="20" t="s">
        <v>123</v>
      </c>
      <c r="D50" s="22" t="s">
        <v>88</v>
      </c>
      <c r="E50" s="22" t="s">
        <v>126</v>
      </c>
      <c r="F50" s="23">
        <v>8089.61</v>
      </c>
      <c r="G50" s="23">
        <v>12549.422857142858</v>
      </c>
    </row>
    <row r="51" spans="1:7" x14ac:dyDescent="0.25">
      <c r="A51" s="21">
        <v>41431</v>
      </c>
      <c r="B51" t="s">
        <v>111</v>
      </c>
      <c r="C51" s="20" t="s">
        <v>125</v>
      </c>
      <c r="D51" s="22" t="s">
        <v>99</v>
      </c>
      <c r="E51" s="22" t="s">
        <v>126</v>
      </c>
      <c r="F51" s="23">
        <v>9218.1642857142851</v>
      </c>
      <c r="G51" s="23">
        <v>6679.8499999999995</v>
      </c>
    </row>
    <row r="52" spans="1:7" x14ac:dyDescent="0.25">
      <c r="A52" s="21">
        <v>41438</v>
      </c>
      <c r="B52" t="s">
        <v>114</v>
      </c>
      <c r="C52" s="20" t="s">
        <v>108</v>
      </c>
      <c r="D52" s="22" t="s">
        <v>66</v>
      </c>
      <c r="E52" s="22" t="s">
        <v>126</v>
      </c>
      <c r="F52" s="23">
        <v>4593.6442857142856</v>
      </c>
      <c r="G52" s="23">
        <v>7925.755714285714</v>
      </c>
    </row>
    <row r="53" spans="1:7" x14ac:dyDescent="0.25">
      <c r="A53" s="21">
        <v>42078</v>
      </c>
      <c r="B53" t="s">
        <v>115</v>
      </c>
      <c r="C53" s="20" t="s">
        <v>112</v>
      </c>
      <c r="D53" s="22" t="s">
        <v>122</v>
      </c>
      <c r="E53" s="22" t="s">
        <v>126</v>
      </c>
      <c r="F53" s="23">
        <v>4843.6971428571424</v>
      </c>
      <c r="G53" s="23">
        <v>9440.6799999999985</v>
      </c>
    </row>
    <row r="54" spans="1:7" x14ac:dyDescent="0.25">
      <c r="A54" s="21">
        <v>42309</v>
      </c>
      <c r="B54" t="s">
        <v>116</v>
      </c>
      <c r="C54" s="20" t="s">
        <v>205</v>
      </c>
      <c r="D54" s="22" t="s">
        <v>124</v>
      </c>
      <c r="E54" s="22" t="s">
        <v>126</v>
      </c>
      <c r="F54" s="23">
        <v>12957.212857142858</v>
      </c>
      <c r="G54" s="23">
        <v>7162.2357142857145</v>
      </c>
    </row>
    <row r="55" spans="1:7" x14ac:dyDescent="0.25">
      <c r="A55" s="21">
        <v>41767</v>
      </c>
      <c r="B55" t="s">
        <v>118</v>
      </c>
      <c r="C55" s="20" t="s">
        <v>207</v>
      </c>
      <c r="D55" s="20" t="s">
        <v>78</v>
      </c>
      <c r="E55" s="22" t="s">
        <v>126</v>
      </c>
      <c r="F55" s="23">
        <v>14192.492857142857</v>
      </c>
      <c r="G55" s="23">
        <v>8710.6885714285709</v>
      </c>
    </row>
    <row r="56" spans="1:7" x14ac:dyDescent="0.25">
      <c r="A56" s="21">
        <v>41626</v>
      </c>
      <c r="B56" t="s">
        <v>107</v>
      </c>
      <c r="C56" s="20" t="s">
        <v>117</v>
      </c>
      <c r="D56" s="20" t="s">
        <v>85</v>
      </c>
      <c r="E56" s="22" t="s">
        <v>126</v>
      </c>
      <c r="F56" s="23">
        <v>10367.41</v>
      </c>
      <c r="G56" s="23">
        <v>7588.9785714285708</v>
      </c>
    </row>
    <row r="57" spans="1:7" x14ac:dyDescent="0.25">
      <c r="A57" s="21">
        <v>42094</v>
      </c>
      <c r="B57" t="s">
        <v>111</v>
      </c>
      <c r="C57" s="20" t="s">
        <v>119</v>
      </c>
      <c r="D57" s="22" t="s">
        <v>109</v>
      </c>
      <c r="E57" s="22" t="s">
        <v>126</v>
      </c>
      <c r="F57" s="23">
        <v>7720.4371428571421</v>
      </c>
      <c r="G57" s="23">
        <v>10513.785714285714</v>
      </c>
    </row>
    <row r="58" spans="1:7" x14ac:dyDescent="0.25">
      <c r="A58" s="21">
        <v>41781</v>
      </c>
      <c r="B58" t="s">
        <v>114</v>
      </c>
      <c r="C58" s="20" t="s">
        <v>120</v>
      </c>
      <c r="D58" s="20" t="s">
        <v>113</v>
      </c>
      <c r="E58" s="22" t="s">
        <v>126</v>
      </c>
      <c r="F58" s="23">
        <v>6441.7014285714295</v>
      </c>
      <c r="G58" s="23">
        <v>9818.5257142857135</v>
      </c>
    </row>
    <row r="59" spans="1:7" x14ac:dyDescent="0.25">
      <c r="A59" s="21">
        <v>42106</v>
      </c>
      <c r="B59" t="s">
        <v>115</v>
      </c>
      <c r="C59" s="20" t="s">
        <v>121</v>
      </c>
      <c r="D59" s="20" t="s">
        <v>61</v>
      </c>
      <c r="E59" s="22" t="s">
        <v>126</v>
      </c>
      <c r="F59" s="23">
        <v>7008.2242857142855</v>
      </c>
      <c r="G59" s="23">
        <v>7002.2699999999995</v>
      </c>
    </row>
    <row r="60" spans="1:7" x14ac:dyDescent="0.25">
      <c r="A60" s="21">
        <v>42125</v>
      </c>
      <c r="B60" t="s">
        <v>116</v>
      </c>
      <c r="C60" s="20" t="s">
        <v>123</v>
      </c>
      <c r="D60" s="22" t="s">
        <v>69</v>
      </c>
      <c r="E60" s="22" t="s">
        <v>110</v>
      </c>
      <c r="F60" s="23">
        <v>13058.998571428572</v>
      </c>
      <c r="G60" s="23">
        <v>5490.824285714285</v>
      </c>
    </row>
    <row r="61" spans="1:7" x14ac:dyDescent="0.25">
      <c r="A61" s="21">
        <v>41891</v>
      </c>
      <c r="B61" t="s">
        <v>118</v>
      </c>
      <c r="C61" s="20" t="s">
        <v>125</v>
      </c>
      <c r="D61" s="22" t="s">
        <v>88</v>
      </c>
      <c r="E61" s="22" t="s">
        <v>126</v>
      </c>
      <c r="F61" s="23">
        <v>8537.0371428571434</v>
      </c>
      <c r="G61" s="23">
        <v>12983.664285714285</v>
      </c>
    </row>
    <row r="62" spans="1:7" x14ac:dyDescent="0.25">
      <c r="A62" s="21">
        <v>41807</v>
      </c>
      <c r="B62" t="s">
        <v>107</v>
      </c>
      <c r="C62" s="20" t="s">
        <v>108</v>
      </c>
      <c r="D62" s="22" t="s">
        <v>99</v>
      </c>
      <c r="E62" s="22" t="s">
        <v>126</v>
      </c>
      <c r="F62" s="23">
        <v>8900.0271428571432</v>
      </c>
      <c r="G62" s="23">
        <v>9771.7957142857158</v>
      </c>
    </row>
    <row r="63" spans="1:7" x14ac:dyDescent="0.25">
      <c r="A63" s="21">
        <v>42149</v>
      </c>
      <c r="B63" t="s">
        <v>111</v>
      </c>
      <c r="C63" s="20" t="s">
        <v>112</v>
      </c>
      <c r="D63" s="22" t="s">
        <v>66</v>
      </c>
      <c r="E63" s="22" t="s">
        <v>110</v>
      </c>
      <c r="F63" s="23">
        <v>5663.3671428571424</v>
      </c>
      <c r="G63" s="23">
        <v>6842.517142857143</v>
      </c>
    </row>
    <row r="64" spans="1:7" x14ac:dyDescent="0.25">
      <c r="A64" s="21">
        <v>41667</v>
      </c>
      <c r="B64" t="s">
        <v>114</v>
      </c>
      <c r="C64" s="20" t="s">
        <v>205</v>
      </c>
      <c r="D64" s="22" t="s">
        <v>122</v>
      </c>
      <c r="E64" s="22" t="s">
        <v>110</v>
      </c>
      <c r="F64" s="23">
        <v>9901.7485714285722</v>
      </c>
      <c r="G64" s="23">
        <v>12515.83</v>
      </c>
    </row>
    <row r="65" spans="1:7" x14ac:dyDescent="0.25">
      <c r="A65" s="21">
        <v>41651</v>
      </c>
      <c r="B65" t="s">
        <v>115</v>
      </c>
      <c r="C65" s="20" t="s">
        <v>207</v>
      </c>
      <c r="D65" s="22" t="s">
        <v>124</v>
      </c>
      <c r="E65" s="22" t="s">
        <v>110</v>
      </c>
      <c r="F65" s="23">
        <v>9801.1814285714299</v>
      </c>
      <c r="G65" s="23">
        <v>9257.8614285714284</v>
      </c>
    </row>
    <row r="66" spans="1:7" x14ac:dyDescent="0.25">
      <c r="A66" s="21">
        <v>41667</v>
      </c>
      <c r="B66" t="s">
        <v>116</v>
      </c>
      <c r="C66" s="20" t="s">
        <v>117</v>
      </c>
      <c r="D66" s="20" t="s">
        <v>78</v>
      </c>
      <c r="E66" s="22" t="s">
        <v>110</v>
      </c>
      <c r="F66" s="23">
        <v>3501.41</v>
      </c>
      <c r="G66" s="23">
        <v>2857.1014285714286</v>
      </c>
    </row>
    <row r="67" spans="1:7" x14ac:dyDescent="0.25">
      <c r="A67" s="21">
        <v>41508</v>
      </c>
      <c r="B67" t="s">
        <v>118</v>
      </c>
      <c r="C67" s="20" t="s">
        <v>119</v>
      </c>
      <c r="D67" s="20" t="s">
        <v>85</v>
      </c>
      <c r="E67" s="22" t="s">
        <v>110</v>
      </c>
      <c r="F67" s="23">
        <v>6395.7428571428563</v>
      </c>
      <c r="G67" s="23">
        <v>10952.58</v>
      </c>
    </row>
    <row r="68" spans="1:7" x14ac:dyDescent="0.25">
      <c r="A68" s="21">
        <v>42143</v>
      </c>
      <c r="B68" t="s">
        <v>107</v>
      </c>
      <c r="C68" s="20" t="s">
        <v>120</v>
      </c>
      <c r="D68" s="22" t="s">
        <v>109</v>
      </c>
      <c r="E68" s="22" t="s">
        <v>110</v>
      </c>
      <c r="F68" s="23">
        <v>4072.2599999999998</v>
      </c>
      <c r="G68" s="23">
        <v>7346.6742857142863</v>
      </c>
    </row>
    <row r="69" spans="1:7" x14ac:dyDescent="0.25">
      <c r="A69" s="21">
        <v>41707</v>
      </c>
      <c r="B69" t="s">
        <v>111</v>
      </c>
      <c r="C69" s="20" t="s">
        <v>121</v>
      </c>
      <c r="D69" s="20" t="s">
        <v>113</v>
      </c>
      <c r="E69" s="22" t="s">
        <v>110</v>
      </c>
      <c r="F69" s="23">
        <v>3497.2328571428575</v>
      </c>
      <c r="G69" s="23">
        <v>3149.8842857142854</v>
      </c>
    </row>
    <row r="70" spans="1:7" x14ac:dyDescent="0.25">
      <c r="A70" s="21">
        <v>42216</v>
      </c>
      <c r="B70" t="s">
        <v>114</v>
      </c>
      <c r="C70" s="20" t="s">
        <v>123</v>
      </c>
      <c r="D70" s="20" t="s">
        <v>61</v>
      </c>
      <c r="E70" s="22" t="s">
        <v>110</v>
      </c>
      <c r="F70" s="23">
        <v>6973.6271428571426</v>
      </c>
      <c r="G70" s="23">
        <v>3070.6171428571429</v>
      </c>
    </row>
    <row r="71" spans="1:7" x14ac:dyDescent="0.25">
      <c r="A71" s="21">
        <v>41612</v>
      </c>
      <c r="B71" t="s">
        <v>115</v>
      </c>
      <c r="C71" s="20" t="s">
        <v>125</v>
      </c>
      <c r="D71" s="22" t="s">
        <v>69</v>
      </c>
      <c r="E71" s="22" t="s">
        <v>110</v>
      </c>
      <c r="F71" s="23">
        <v>4941.482857142857</v>
      </c>
      <c r="G71" s="23">
        <v>8484.5571428571438</v>
      </c>
    </row>
    <row r="72" spans="1:7" x14ac:dyDescent="0.25">
      <c r="A72" s="21">
        <v>41614</v>
      </c>
      <c r="B72" t="s">
        <v>116</v>
      </c>
      <c r="C72" s="20" t="s">
        <v>108</v>
      </c>
      <c r="D72" s="22" t="s">
        <v>88</v>
      </c>
      <c r="E72" s="22" t="s">
        <v>110</v>
      </c>
      <c r="F72" s="23">
        <v>9387.5300000000007</v>
      </c>
      <c r="G72" s="23">
        <v>8090.261428571429</v>
      </c>
    </row>
    <row r="73" spans="1:7" x14ac:dyDescent="0.25">
      <c r="A73" s="21">
        <v>41951</v>
      </c>
      <c r="B73" t="s">
        <v>118</v>
      </c>
      <c r="C73" s="20" t="s">
        <v>112</v>
      </c>
      <c r="D73" s="22" t="s">
        <v>99</v>
      </c>
      <c r="E73" s="22" t="s">
        <v>110</v>
      </c>
      <c r="F73" s="23">
        <v>3533.6514285714288</v>
      </c>
      <c r="G73" s="23">
        <v>6737.5214285714292</v>
      </c>
    </row>
    <row r="74" spans="1:7" x14ac:dyDescent="0.25">
      <c r="A74" s="21">
        <v>41798</v>
      </c>
      <c r="B74" t="s">
        <v>107</v>
      </c>
      <c r="C74" s="20" t="s">
        <v>205</v>
      </c>
      <c r="D74" s="22" t="s">
        <v>66</v>
      </c>
      <c r="E74" s="22" t="s">
        <v>110</v>
      </c>
      <c r="F74" s="23">
        <v>4103.0771428571434</v>
      </c>
      <c r="G74" s="23">
        <v>5304.1428571428569</v>
      </c>
    </row>
    <row r="75" spans="1:7" x14ac:dyDescent="0.25">
      <c r="A75" s="21">
        <v>42002</v>
      </c>
      <c r="B75" t="s">
        <v>111</v>
      </c>
      <c r="C75" s="20" t="s">
        <v>207</v>
      </c>
      <c r="D75" s="22" t="s">
        <v>122</v>
      </c>
      <c r="E75" s="22" t="s">
        <v>110</v>
      </c>
      <c r="F75" s="23">
        <v>14215.852857142858</v>
      </c>
      <c r="G75" s="23">
        <v>4264.4442857142858</v>
      </c>
    </row>
    <row r="76" spans="1:7" x14ac:dyDescent="0.25">
      <c r="A76" s="21">
        <v>41899</v>
      </c>
      <c r="B76" t="s">
        <v>114</v>
      </c>
      <c r="C76" s="20" t="s">
        <v>117</v>
      </c>
      <c r="D76" s="22" t="s">
        <v>124</v>
      </c>
      <c r="E76" s="22" t="s">
        <v>126</v>
      </c>
      <c r="F76" s="23">
        <v>13832.514285714287</v>
      </c>
      <c r="G76" s="23">
        <v>4115.795714285714</v>
      </c>
    </row>
    <row r="77" spans="1:7" x14ac:dyDescent="0.25">
      <c r="A77" s="21">
        <v>42104</v>
      </c>
      <c r="B77" t="s">
        <v>115</v>
      </c>
      <c r="C77" s="20" t="s">
        <v>119</v>
      </c>
      <c r="D77" s="20" t="s">
        <v>78</v>
      </c>
      <c r="E77" s="22" t="s">
        <v>126</v>
      </c>
      <c r="F77" s="23">
        <v>3514.4514285714286</v>
      </c>
      <c r="G77" s="23">
        <v>12598.824285714287</v>
      </c>
    </row>
    <row r="78" spans="1:7" x14ac:dyDescent="0.25">
      <c r="A78" s="21">
        <v>42003</v>
      </c>
      <c r="B78" t="s">
        <v>116</v>
      </c>
      <c r="C78" s="20" t="s">
        <v>120</v>
      </c>
      <c r="D78" s="20" t="s">
        <v>85</v>
      </c>
      <c r="E78" s="22" t="s">
        <v>126</v>
      </c>
      <c r="F78" s="23">
        <v>13154.679999999998</v>
      </c>
      <c r="G78" s="23">
        <v>13702.814285714285</v>
      </c>
    </row>
    <row r="79" spans="1:7" x14ac:dyDescent="0.25">
      <c r="A79" s="21">
        <v>41883</v>
      </c>
      <c r="B79" t="s">
        <v>118</v>
      </c>
      <c r="C79" s="20" t="s">
        <v>121</v>
      </c>
      <c r="D79" s="22" t="s">
        <v>109</v>
      </c>
      <c r="E79" s="22" t="s">
        <v>110</v>
      </c>
      <c r="F79" s="23">
        <v>13859.198571428571</v>
      </c>
      <c r="G79" s="23">
        <v>5927.7971428571427</v>
      </c>
    </row>
    <row r="80" spans="1:7" x14ac:dyDescent="0.25">
      <c r="A80" s="21">
        <v>42365</v>
      </c>
      <c r="B80" t="s">
        <v>107</v>
      </c>
      <c r="C80" s="20" t="s">
        <v>123</v>
      </c>
      <c r="D80" s="20" t="s">
        <v>113</v>
      </c>
      <c r="E80" s="22" t="s">
        <v>126</v>
      </c>
      <c r="F80" s="23">
        <v>13846.300000000001</v>
      </c>
      <c r="G80" s="23">
        <v>8792.3085714285717</v>
      </c>
    </row>
    <row r="81" spans="1:7" x14ac:dyDescent="0.25">
      <c r="A81" s="21">
        <v>41535</v>
      </c>
      <c r="B81" t="s">
        <v>111</v>
      </c>
      <c r="C81" s="20" t="s">
        <v>125</v>
      </c>
      <c r="D81" s="20" t="s">
        <v>61</v>
      </c>
      <c r="E81" s="22" t="s">
        <v>126</v>
      </c>
      <c r="F81" s="23">
        <v>11521.464285714286</v>
      </c>
      <c r="G81" s="23">
        <v>11540.205714285714</v>
      </c>
    </row>
    <row r="82" spans="1:7" x14ac:dyDescent="0.25">
      <c r="A82" s="21">
        <v>42224</v>
      </c>
      <c r="B82" t="s">
        <v>114</v>
      </c>
      <c r="C82" s="20" t="s">
        <v>108</v>
      </c>
      <c r="D82" s="22" t="s">
        <v>69</v>
      </c>
      <c r="E82" s="22" t="s">
        <v>126</v>
      </c>
      <c r="F82" s="23">
        <v>10986.192857142858</v>
      </c>
      <c r="G82" s="23">
        <v>3150.1742857142858</v>
      </c>
    </row>
    <row r="83" spans="1:7" x14ac:dyDescent="0.25">
      <c r="A83" s="21">
        <v>41367</v>
      </c>
      <c r="B83" t="s">
        <v>115</v>
      </c>
      <c r="C83" s="20" t="s">
        <v>112</v>
      </c>
      <c r="D83" s="22" t="s">
        <v>88</v>
      </c>
      <c r="E83" s="22" t="s">
        <v>126</v>
      </c>
      <c r="F83" s="23">
        <v>3852.2971428571432</v>
      </c>
      <c r="G83" s="23">
        <v>6040.24</v>
      </c>
    </row>
    <row r="84" spans="1:7" x14ac:dyDescent="0.25">
      <c r="A84" s="21">
        <v>41983</v>
      </c>
      <c r="B84" t="s">
        <v>116</v>
      </c>
      <c r="C84" s="20" t="s">
        <v>205</v>
      </c>
      <c r="D84" s="22" t="s">
        <v>99</v>
      </c>
      <c r="E84" s="22" t="s">
        <v>126</v>
      </c>
      <c r="F84" s="23">
        <v>11416.49</v>
      </c>
      <c r="G84" s="23">
        <v>9397.7971428571436</v>
      </c>
    </row>
    <row r="85" spans="1:7" x14ac:dyDescent="0.25">
      <c r="A85" s="21">
        <v>42276</v>
      </c>
      <c r="B85" t="s">
        <v>118</v>
      </c>
      <c r="C85" s="20" t="s">
        <v>207</v>
      </c>
      <c r="D85" s="22" t="s">
        <v>66</v>
      </c>
      <c r="E85" s="22" t="s">
        <v>126</v>
      </c>
      <c r="F85" s="23">
        <v>2485.2742857142853</v>
      </c>
      <c r="G85" s="23">
        <v>2688.2671428571425</v>
      </c>
    </row>
    <row r="86" spans="1:7" x14ac:dyDescent="0.25">
      <c r="A86" s="21">
        <v>41768</v>
      </c>
      <c r="B86" t="s">
        <v>107</v>
      </c>
      <c r="C86" s="20" t="s">
        <v>117</v>
      </c>
      <c r="D86" s="22" t="s">
        <v>122</v>
      </c>
      <c r="E86" s="22" t="s">
        <v>126</v>
      </c>
      <c r="F86" s="23">
        <v>9117.0428571428583</v>
      </c>
      <c r="G86" s="23">
        <v>5532.8257142857137</v>
      </c>
    </row>
    <row r="87" spans="1:7" x14ac:dyDescent="0.25">
      <c r="A87" s="21">
        <v>41919</v>
      </c>
      <c r="B87" t="s">
        <v>111</v>
      </c>
      <c r="C87" s="20" t="s">
        <v>119</v>
      </c>
      <c r="D87" s="22" t="s">
        <v>124</v>
      </c>
      <c r="E87" s="22" t="s">
        <v>126</v>
      </c>
      <c r="F87" s="23">
        <v>3741.9814285714283</v>
      </c>
      <c r="G87" s="23">
        <v>7469.0199999999995</v>
      </c>
    </row>
    <row r="88" spans="1:7" x14ac:dyDescent="0.25">
      <c r="A88" s="21">
        <v>41682</v>
      </c>
      <c r="B88" t="s">
        <v>114</v>
      </c>
      <c r="C88" s="20" t="s">
        <v>120</v>
      </c>
      <c r="D88" s="20" t="s">
        <v>78</v>
      </c>
      <c r="E88" s="22" t="s">
        <v>126</v>
      </c>
      <c r="F88" s="23">
        <v>6822.8499999999995</v>
      </c>
      <c r="G88" s="23">
        <v>8693.07</v>
      </c>
    </row>
    <row r="89" spans="1:7" x14ac:dyDescent="0.25">
      <c r="A89" s="21">
        <v>41657</v>
      </c>
      <c r="B89" t="s">
        <v>115</v>
      </c>
      <c r="C89" s="20" t="s">
        <v>121</v>
      </c>
      <c r="D89" s="20" t="s">
        <v>85</v>
      </c>
      <c r="E89" s="22" t="s">
        <v>126</v>
      </c>
      <c r="F89" s="23">
        <v>13482.338571428571</v>
      </c>
      <c r="G89" s="23">
        <v>6813.3985714285718</v>
      </c>
    </row>
    <row r="90" spans="1:7" x14ac:dyDescent="0.25">
      <c r="A90" s="21">
        <v>42035</v>
      </c>
      <c r="B90" t="s">
        <v>116</v>
      </c>
      <c r="C90" s="20" t="s">
        <v>123</v>
      </c>
      <c r="D90" s="22" t="s">
        <v>109</v>
      </c>
      <c r="E90" s="22" t="s">
        <v>126</v>
      </c>
      <c r="F90" s="23">
        <v>12797.868571428571</v>
      </c>
      <c r="G90" s="23">
        <v>5629.6528571428571</v>
      </c>
    </row>
    <row r="91" spans="1:7" x14ac:dyDescent="0.25">
      <c r="A91" s="21">
        <v>42049</v>
      </c>
      <c r="B91" t="s">
        <v>118</v>
      </c>
      <c r="C91" s="20" t="s">
        <v>125</v>
      </c>
      <c r="D91" s="20" t="s">
        <v>113</v>
      </c>
      <c r="E91" s="22" t="s">
        <v>126</v>
      </c>
      <c r="F91" s="23">
        <v>11663.674285714285</v>
      </c>
      <c r="G91" s="23">
        <v>12512.104285714286</v>
      </c>
    </row>
    <row r="92" spans="1:7" x14ac:dyDescent="0.25">
      <c r="A92" s="21">
        <v>42206</v>
      </c>
      <c r="B92" t="s">
        <v>107</v>
      </c>
      <c r="C92" s="20" t="s">
        <v>108</v>
      </c>
      <c r="D92" s="20" t="s">
        <v>61</v>
      </c>
      <c r="E92" s="22" t="s">
        <v>126</v>
      </c>
      <c r="F92" s="23">
        <v>13314.904285714287</v>
      </c>
      <c r="G92" s="23">
        <v>6633.5142857142855</v>
      </c>
    </row>
    <row r="93" spans="1:7" x14ac:dyDescent="0.25">
      <c r="A93" s="21">
        <v>42332</v>
      </c>
      <c r="B93" t="s">
        <v>111</v>
      </c>
      <c r="C93" s="20" t="s">
        <v>112</v>
      </c>
      <c r="D93" s="22" t="s">
        <v>69</v>
      </c>
      <c r="E93" s="22" t="s">
        <v>126</v>
      </c>
      <c r="F93" s="23">
        <v>2752.5314285714289</v>
      </c>
      <c r="G93" s="23">
        <v>10467.134285714286</v>
      </c>
    </row>
    <row r="94" spans="1:7" x14ac:dyDescent="0.25">
      <c r="A94" s="21">
        <v>42144</v>
      </c>
      <c r="B94" t="s">
        <v>114</v>
      </c>
      <c r="C94" s="20" t="s">
        <v>205</v>
      </c>
      <c r="D94" s="22" t="s">
        <v>88</v>
      </c>
      <c r="E94" s="22" t="s">
        <v>126</v>
      </c>
      <c r="F94" s="23">
        <v>11933.210000000001</v>
      </c>
      <c r="G94" s="23">
        <v>11738.075714285715</v>
      </c>
    </row>
    <row r="95" spans="1:7" x14ac:dyDescent="0.25">
      <c r="A95" s="21">
        <v>42133</v>
      </c>
      <c r="B95" t="s">
        <v>115</v>
      </c>
      <c r="C95" s="20" t="s">
        <v>207</v>
      </c>
      <c r="D95" s="22" t="s">
        <v>99</v>
      </c>
      <c r="E95" s="22" t="s">
        <v>126</v>
      </c>
      <c r="F95" s="23">
        <v>11490.58</v>
      </c>
      <c r="G95" s="23">
        <v>2175.1514285714284</v>
      </c>
    </row>
    <row r="96" spans="1:7" x14ac:dyDescent="0.25">
      <c r="A96" s="21">
        <v>41543</v>
      </c>
      <c r="B96" t="s">
        <v>116</v>
      </c>
      <c r="C96" s="20" t="s">
        <v>117</v>
      </c>
      <c r="D96" s="22" t="s">
        <v>66</v>
      </c>
      <c r="E96" s="22" t="s">
        <v>110</v>
      </c>
      <c r="F96" s="23">
        <v>13171.285714285714</v>
      </c>
      <c r="G96" s="23">
        <v>11462.512857142856</v>
      </c>
    </row>
    <row r="97" spans="1:7" x14ac:dyDescent="0.25">
      <c r="A97" s="21">
        <v>42205</v>
      </c>
      <c r="B97" t="s">
        <v>118</v>
      </c>
      <c r="C97" s="20" t="s">
        <v>119</v>
      </c>
      <c r="D97" s="22" t="s">
        <v>122</v>
      </c>
      <c r="E97" s="22" t="s">
        <v>110</v>
      </c>
      <c r="F97" s="23">
        <v>3816.3228571428567</v>
      </c>
      <c r="G97" s="23">
        <v>12769.802857142857</v>
      </c>
    </row>
    <row r="98" spans="1:7" x14ac:dyDescent="0.25">
      <c r="A98" s="21">
        <v>41407</v>
      </c>
      <c r="B98" t="s">
        <v>107</v>
      </c>
      <c r="C98" s="20" t="s">
        <v>120</v>
      </c>
      <c r="D98" s="22" t="s">
        <v>124</v>
      </c>
      <c r="E98" s="22" t="s">
        <v>110</v>
      </c>
      <c r="F98" s="23">
        <v>11781.158571428572</v>
      </c>
      <c r="G98" s="23">
        <v>12141.338571428571</v>
      </c>
    </row>
    <row r="99" spans="1:7" x14ac:dyDescent="0.25">
      <c r="A99" s="21">
        <v>41316</v>
      </c>
      <c r="B99" t="s">
        <v>111</v>
      </c>
      <c r="C99" s="20" t="s">
        <v>121</v>
      </c>
      <c r="D99" s="20" t="s">
        <v>78</v>
      </c>
      <c r="E99" s="22" t="s">
        <v>110</v>
      </c>
      <c r="F99" s="23">
        <v>11139.002857142857</v>
      </c>
      <c r="G99" s="23">
        <v>14231.367142857143</v>
      </c>
    </row>
    <row r="100" spans="1:7" x14ac:dyDescent="0.25">
      <c r="A100" s="21">
        <v>42357</v>
      </c>
      <c r="B100" t="s">
        <v>114</v>
      </c>
      <c r="C100" s="20" t="s">
        <v>123</v>
      </c>
      <c r="D100" s="20" t="s">
        <v>85</v>
      </c>
      <c r="E100" s="22" t="s">
        <v>110</v>
      </c>
      <c r="F100" s="23">
        <v>8023.3257142857137</v>
      </c>
      <c r="G100" s="23">
        <v>5389.9671428571428</v>
      </c>
    </row>
    <row r="101" spans="1:7" x14ac:dyDescent="0.25">
      <c r="A101" s="21">
        <v>41989</v>
      </c>
      <c r="B101" t="s">
        <v>115</v>
      </c>
      <c r="C101" s="20" t="s">
        <v>125</v>
      </c>
      <c r="D101" s="22" t="s">
        <v>109</v>
      </c>
      <c r="E101" s="22" t="s">
        <v>110</v>
      </c>
      <c r="F101" s="23">
        <v>2222.482857142857</v>
      </c>
      <c r="G101" s="23">
        <v>7857.3257142857137</v>
      </c>
    </row>
    <row r="102" spans="1:7" x14ac:dyDescent="0.25">
      <c r="A102" s="21">
        <v>41400</v>
      </c>
      <c r="B102" t="s">
        <v>116</v>
      </c>
      <c r="C102" s="20" t="s">
        <v>108</v>
      </c>
      <c r="D102" s="20" t="s">
        <v>113</v>
      </c>
      <c r="E102" s="22" t="s">
        <v>110</v>
      </c>
      <c r="F102" s="23">
        <v>2488.23</v>
      </c>
      <c r="G102" s="23">
        <v>12724.827142857142</v>
      </c>
    </row>
    <row r="103" spans="1:7" x14ac:dyDescent="0.25">
      <c r="A103" s="21">
        <v>41921</v>
      </c>
      <c r="B103" t="s">
        <v>118</v>
      </c>
      <c r="C103" s="20" t="s">
        <v>112</v>
      </c>
      <c r="D103" s="20" t="s">
        <v>61</v>
      </c>
      <c r="E103" s="22" t="s">
        <v>110</v>
      </c>
      <c r="F103" s="23">
        <v>13962.951428571429</v>
      </c>
      <c r="G103" s="23">
        <v>3960.1371428571429</v>
      </c>
    </row>
    <row r="104" spans="1:7" x14ac:dyDescent="0.25">
      <c r="A104" s="21">
        <v>41801</v>
      </c>
      <c r="B104" t="s">
        <v>107</v>
      </c>
      <c r="C104" s="20" t="s">
        <v>205</v>
      </c>
      <c r="D104" s="22" t="s">
        <v>69</v>
      </c>
      <c r="E104" s="22" t="s">
        <v>110</v>
      </c>
      <c r="F104" s="23">
        <v>4625.8528571428569</v>
      </c>
      <c r="G104" s="23">
        <v>3803.6642857142861</v>
      </c>
    </row>
    <row r="105" spans="1:7" x14ac:dyDescent="0.25">
      <c r="A105" s="21">
        <v>41320</v>
      </c>
      <c r="B105" t="s">
        <v>111</v>
      </c>
      <c r="C105" s="20" t="s">
        <v>207</v>
      </c>
      <c r="D105" s="22" t="s">
        <v>88</v>
      </c>
      <c r="E105" s="22" t="s">
        <v>126</v>
      </c>
      <c r="F105" s="23">
        <v>5263.4128571428573</v>
      </c>
      <c r="G105" s="23">
        <v>12324.128571428571</v>
      </c>
    </row>
    <row r="106" spans="1:7" x14ac:dyDescent="0.25">
      <c r="A106" s="21">
        <v>41572</v>
      </c>
      <c r="B106" s="22" t="s">
        <v>127</v>
      </c>
      <c r="C106" s="22" t="s">
        <v>205</v>
      </c>
      <c r="D106" s="22" t="s">
        <v>85</v>
      </c>
      <c r="E106" s="22" t="s">
        <v>110</v>
      </c>
      <c r="F106" s="24">
        <v>10000</v>
      </c>
      <c r="G106" s="24">
        <v>20000</v>
      </c>
    </row>
  </sheetData>
  <pageMargins left="0.511811024" right="0.511811024" top="0.78740157499999996" bottom="0.78740157499999996" header="0.31496062000000002" footer="0.31496062000000002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tabSelected="1" workbookViewId="0">
      <selection activeCell="D2" sqref="D2"/>
    </sheetView>
  </sheetViews>
  <sheetFormatPr defaultRowHeight="15" x14ac:dyDescent="0.25"/>
  <cols>
    <col min="1" max="1" width="31.85546875" bestFit="1" customWidth="1"/>
    <col min="2" max="2" width="27.85546875" bestFit="1" customWidth="1"/>
  </cols>
  <sheetData>
    <row r="1" spans="1:2" x14ac:dyDescent="0.25">
      <c r="A1" s="34" t="s">
        <v>208</v>
      </c>
      <c r="B1" t="s">
        <v>212</v>
      </c>
    </row>
    <row r="2" spans="1:2" x14ac:dyDescent="0.25">
      <c r="A2" s="31" t="s">
        <v>144</v>
      </c>
      <c r="B2">
        <v>0</v>
      </c>
    </row>
    <row r="3" spans="1:2" x14ac:dyDescent="0.25">
      <c r="A3" s="31" t="s">
        <v>130</v>
      </c>
      <c r="B3">
        <v>13</v>
      </c>
    </row>
    <row r="4" spans="1:2" x14ac:dyDescent="0.25">
      <c r="A4" s="31" t="s">
        <v>167</v>
      </c>
      <c r="B4">
        <v>123</v>
      </c>
    </row>
    <row r="5" spans="1:2" x14ac:dyDescent="0.25">
      <c r="A5" s="31" t="s">
        <v>187</v>
      </c>
      <c r="B5">
        <v>19</v>
      </c>
    </row>
    <row r="6" spans="1:2" x14ac:dyDescent="0.25">
      <c r="A6" s="31" t="s">
        <v>145</v>
      </c>
      <c r="B6">
        <v>42</v>
      </c>
    </row>
    <row r="7" spans="1:2" x14ac:dyDescent="0.25">
      <c r="A7" s="31" t="s">
        <v>128</v>
      </c>
      <c r="B7">
        <v>39</v>
      </c>
    </row>
    <row r="8" spans="1:2" x14ac:dyDescent="0.25">
      <c r="A8" s="31" t="s">
        <v>129</v>
      </c>
      <c r="B8">
        <v>17</v>
      </c>
    </row>
    <row r="9" spans="1:2" x14ac:dyDescent="0.25">
      <c r="A9" s="31" t="s">
        <v>166</v>
      </c>
      <c r="B9">
        <v>69</v>
      </c>
    </row>
    <row r="10" spans="1:2" x14ac:dyDescent="0.25">
      <c r="A10" s="31" t="s">
        <v>131</v>
      </c>
      <c r="B10">
        <v>53</v>
      </c>
    </row>
    <row r="11" spans="1:2" x14ac:dyDescent="0.25">
      <c r="A11" s="31" t="s">
        <v>132</v>
      </c>
      <c r="B11">
        <v>0</v>
      </c>
    </row>
    <row r="12" spans="1:2" x14ac:dyDescent="0.25">
      <c r="A12" s="31" t="s">
        <v>175</v>
      </c>
      <c r="B12">
        <v>15</v>
      </c>
    </row>
    <row r="13" spans="1:2" x14ac:dyDescent="0.25">
      <c r="A13" s="31" t="s">
        <v>165</v>
      </c>
      <c r="B13">
        <v>17</v>
      </c>
    </row>
    <row r="14" spans="1:2" x14ac:dyDescent="0.25">
      <c r="A14" s="31" t="s">
        <v>185</v>
      </c>
      <c r="B14">
        <v>62</v>
      </c>
    </row>
    <row r="15" spans="1:2" x14ac:dyDescent="0.25">
      <c r="A15" s="31" t="s">
        <v>179</v>
      </c>
      <c r="B15">
        <v>38</v>
      </c>
    </row>
    <row r="16" spans="1:2" x14ac:dyDescent="0.25">
      <c r="A16" s="31" t="s">
        <v>198</v>
      </c>
      <c r="B16">
        <v>26</v>
      </c>
    </row>
    <row r="17" spans="1:2" x14ac:dyDescent="0.25">
      <c r="A17" s="31" t="s">
        <v>160</v>
      </c>
      <c r="B17">
        <v>112</v>
      </c>
    </row>
    <row r="18" spans="1:2" x14ac:dyDescent="0.25">
      <c r="A18" s="31" t="s">
        <v>142</v>
      </c>
      <c r="B18">
        <v>39</v>
      </c>
    </row>
    <row r="19" spans="1:2" x14ac:dyDescent="0.25">
      <c r="A19" s="31" t="s">
        <v>183</v>
      </c>
      <c r="B19">
        <v>21</v>
      </c>
    </row>
    <row r="20" spans="1:2" x14ac:dyDescent="0.25">
      <c r="A20" s="31" t="s">
        <v>158</v>
      </c>
      <c r="B20">
        <v>0</v>
      </c>
    </row>
    <row r="21" spans="1:2" x14ac:dyDescent="0.25">
      <c r="A21" s="31" t="s">
        <v>133</v>
      </c>
      <c r="B21">
        <v>120</v>
      </c>
    </row>
    <row r="22" spans="1:2" x14ac:dyDescent="0.25">
      <c r="A22" s="31" t="s">
        <v>164</v>
      </c>
      <c r="B22">
        <v>11</v>
      </c>
    </row>
    <row r="23" spans="1:2" x14ac:dyDescent="0.25">
      <c r="A23" s="31" t="s">
        <v>151</v>
      </c>
      <c r="B23">
        <v>20</v>
      </c>
    </row>
    <row r="24" spans="1:2" x14ac:dyDescent="0.25">
      <c r="A24" s="31" t="s">
        <v>196</v>
      </c>
      <c r="B24">
        <v>26</v>
      </c>
    </row>
    <row r="25" spans="1:2" x14ac:dyDescent="0.25">
      <c r="A25" s="31" t="s">
        <v>171</v>
      </c>
      <c r="B25">
        <v>27</v>
      </c>
    </row>
    <row r="26" spans="1:2" x14ac:dyDescent="0.25">
      <c r="A26" s="31" t="s">
        <v>153</v>
      </c>
      <c r="B26">
        <v>15</v>
      </c>
    </row>
    <row r="27" spans="1:2" x14ac:dyDescent="0.25">
      <c r="A27" s="31" t="s">
        <v>149</v>
      </c>
      <c r="B27">
        <v>104</v>
      </c>
    </row>
    <row r="28" spans="1:2" x14ac:dyDescent="0.25">
      <c r="A28" s="31" t="s">
        <v>137</v>
      </c>
      <c r="B28">
        <v>31</v>
      </c>
    </row>
    <row r="29" spans="1:2" x14ac:dyDescent="0.25">
      <c r="A29" s="31" t="s">
        <v>163</v>
      </c>
      <c r="B29">
        <v>112</v>
      </c>
    </row>
    <row r="30" spans="1:2" x14ac:dyDescent="0.25">
      <c r="A30" s="31" t="s">
        <v>170</v>
      </c>
      <c r="B30">
        <v>17</v>
      </c>
    </row>
    <row r="31" spans="1:2" x14ac:dyDescent="0.25">
      <c r="A31" s="31" t="s">
        <v>168</v>
      </c>
      <c r="B31">
        <v>85</v>
      </c>
    </row>
    <row r="32" spans="1:2" x14ac:dyDescent="0.25">
      <c r="A32" s="31" t="s">
        <v>140</v>
      </c>
      <c r="B32">
        <v>24</v>
      </c>
    </row>
    <row r="33" spans="1:2" x14ac:dyDescent="0.25">
      <c r="A33" s="31" t="s">
        <v>203</v>
      </c>
      <c r="B33">
        <v>57</v>
      </c>
    </row>
    <row r="34" spans="1:2" x14ac:dyDescent="0.25">
      <c r="A34" s="31" t="s">
        <v>194</v>
      </c>
      <c r="B34">
        <v>52</v>
      </c>
    </row>
    <row r="35" spans="1:2" x14ac:dyDescent="0.25">
      <c r="A35" s="31" t="s">
        <v>201</v>
      </c>
      <c r="B35">
        <v>4</v>
      </c>
    </row>
    <row r="36" spans="1:2" x14ac:dyDescent="0.25">
      <c r="A36" s="31" t="s">
        <v>192</v>
      </c>
      <c r="B36">
        <v>76</v>
      </c>
    </row>
    <row r="37" spans="1:2" x14ac:dyDescent="0.25">
      <c r="A37" s="31" t="s">
        <v>193</v>
      </c>
      <c r="B37">
        <v>4</v>
      </c>
    </row>
    <row r="38" spans="1:2" x14ac:dyDescent="0.25">
      <c r="A38" s="31" t="s">
        <v>178</v>
      </c>
      <c r="B38">
        <v>20</v>
      </c>
    </row>
    <row r="39" spans="1:2" x14ac:dyDescent="0.25">
      <c r="A39" s="31" t="s">
        <v>159</v>
      </c>
      <c r="B39">
        <v>9</v>
      </c>
    </row>
    <row r="40" spans="1:2" x14ac:dyDescent="0.25">
      <c r="A40" s="31" t="s">
        <v>176</v>
      </c>
      <c r="B40">
        <v>10</v>
      </c>
    </row>
    <row r="41" spans="1:2" x14ac:dyDescent="0.25">
      <c r="A41" s="31" t="s">
        <v>136</v>
      </c>
      <c r="B41">
        <v>29</v>
      </c>
    </row>
    <row r="42" spans="1:2" x14ac:dyDescent="0.25">
      <c r="A42" s="31" t="s">
        <v>199</v>
      </c>
      <c r="B42">
        <v>14</v>
      </c>
    </row>
    <row r="43" spans="1:2" x14ac:dyDescent="0.25">
      <c r="A43" s="31" t="s">
        <v>157</v>
      </c>
      <c r="B43">
        <v>10</v>
      </c>
    </row>
    <row r="44" spans="1:2" x14ac:dyDescent="0.25">
      <c r="A44" s="31" t="s">
        <v>135</v>
      </c>
      <c r="B44">
        <v>6</v>
      </c>
    </row>
    <row r="45" spans="1:2" x14ac:dyDescent="0.25">
      <c r="A45" s="31" t="s">
        <v>152</v>
      </c>
      <c r="B45">
        <v>76</v>
      </c>
    </row>
    <row r="46" spans="1:2" x14ac:dyDescent="0.25">
      <c r="A46" s="31" t="s">
        <v>204</v>
      </c>
      <c r="B46">
        <v>32</v>
      </c>
    </row>
    <row r="47" spans="1:2" x14ac:dyDescent="0.25">
      <c r="A47" s="31" t="s">
        <v>197</v>
      </c>
      <c r="B47">
        <v>15</v>
      </c>
    </row>
    <row r="48" spans="1:2" x14ac:dyDescent="0.25">
      <c r="A48" s="31" t="s">
        <v>182</v>
      </c>
      <c r="B48">
        <v>115</v>
      </c>
    </row>
    <row r="49" spans="1:2" x14ac:dyDescent="0.25">
      <c r="A49" s="31" t="s">
        <v>143</v>
      </c>
      <c r="B49">
        <v>29</v>
      </c>
    </row>
    <row r="50" spans="1:2" x14ac:dyDescent="0.25">
      <c r="A50" s="31" t="s">
        <v>180</v>
      </c>
      <c r="B50">
        <v>0</v>
      </c>
    </row>
    <row r="51" spans="1:2" x14ac:dyDescent="0.25">
      <c r="A51" s="31" t="s">
        <v>138</v>
      </c>
      <c r="B51">
        <v>22</v>
      </c>
    </row>
    <row r="52" spans="1:2" x14ac:dyDescent="0.25">
      <c r="A52" s="31" t="s">
        <v>139</v>
      </c>
      <c r="B52">
        <v>86</v>
      </c>
    </row>
    <row r="53" spans="1:2" x14ac:dyDescent="0.25">
      <c r="A53" s="31" t="s">
        <v>186</v>
      </c>
      <c r="B53">
        <v>79</v>
      </c>
    </row>
    <row r="54" spans="1:2" x14ac:dyDescent="0.25">
      <c r="A54" s="31" t="s">
        <v>184</v>
      </c>
      <c r="B54">
        <v>36</v>
      </c>
    </row>
    <row r="55" spans="1:2" x14ac:dyDescent="0.25">
      <c r="A55" s="31" t="s">
        <v>202</v>
      </c>
      <c r="B55">
        <v>125</v>
      </c>
    </row>
    <row r="56" spans="1:2" x14ac:dyDescent="0.25">
      <c r="A56" s="31" t="s">
        <v>200</v>
      </c>
      <c r="B56">
        <v>101</v>
      </c>
    </row>
    <row r="57" spans="1:2" x14ac:dyDescent="0.25">
      <c r="A57" s="31" t="s">
        <v>172</v>
      </c>
      <c r="B57">
        <v>5</v>
      </c>
    </row>
    <row r="58" spans="1:2" x14ac:dyDescent="0.25">
      <c r="A58" s="31" t="s">
        <v>155</v>
      </c>
      <c r="B58">
        <v>26</v>
      </c>
    </row>
    <row r="59" spans="1:2" x14ac:dyDescent="0.25">
      <c r="A59" s="31" t="s">
        <v>161</v>
      </c>
      <c r="B59">
        <v>111</v>
      </c>
    </row>
    <row r="60" spans="1:2" x14ac:dyDescent="0.25">
      <c r="A60" s="31" t="s">
        <v>154</v>
      </c>
      <c r="B60">
        <v>49</v>
      </c>
    </row>
    <row r="61" spans="1:2" x14ac:dyDescent="0.25">
      <c r="A61" s="31" t="s">
        <v>195</v>
      </c>
      <c r="B61">
        <v>6</v>
      </c>
    </row>
    <row r="62" spans="1:2" x14ac:dyDescent="0.25">
      <c r="A62" s="31" t="s">
        <v>169</v>
      </c>
      <c r="B62">
        <v>26</v>
      </c>
    </row>
    <row r="63" spans="1:2" x14ac:dyDescent="0.25">
      <c r="A63" s="31" t="s">
        <v>147</v>
      </c>
      <c r="B63">
        <v>40</v>
      </c>
    </row>
    <row r="64" spans="1:2" x14ac:dyDescent="0.25">
      <c r="A64" s="31" t="s">
        <v>148</v>
      </c>
      <c r="B64">
        <v>3</v>
      </c>
    </row>
    <row r="65" spans="1:2" x14ac:dyDescent="0.25">
      <c r="A65" s="31" t="s">
        <v>188</v>
      </c>
      <c r="B65">
        <v>113</v>
      </c>
    </row>
    <row r="66" spans="1:2" x14ac:dyDescent="0.25">
      <c r="A66" s="31" t="s">
        <v>173</v>
      </c>
      <c r="B66">
        <v>95</v>
      </c>
    </row>
    <row r="67" spans="1:2" x14ac:dyDescent="0.25">
      <c r="A67" s="31" t="s">
        <v>162</v>
      </c>
      <c r="B67">
        <v>20</v>
      </c>
    </row>
    <row r="68" spans="1:2" x14ac:dyDescent="0.25">
      <c r="A68" s="31" t="s">
        <v>189</v>
      </c>
      <c r="B68">
        <v>17</v>
      </c>
    </row>
    <row r="69" spans="1:2" x14ac:dyDescent="0.25">
      <c r="A69" s="31" t="s">
        <v>146</v>
      </c>
      <c r="B69">
        <v>25</v>
      </c>
    </row>
    <row r="70" spans="1:2" x14ac:dyDescent="0.25">
      <c r="A70" s="31" t="s">
        <v>156</v>
      </c>
      <c r="B70">
        <v>0</v>
      </c>
    </row>
    <row r="71" spans="1:2" x14ac:dyDescent="0.25">
      <c r="A71" s="31" t="s">
        <v>141</v>
      </c>
      <c r="B71">
        <v>35</v>
      </c>
    </row>
    <row r="72" spans="1:2" x14ac:dyDescent="0.25">
      <c r="A72" s="31" t="s">
        <v>181</v>
      </c>
      <c r="B72">
        <v>21</v>
      </c>
    </row>
    <row r="73" spans="1:2" x14ac:dyDescent="0.25">
      <c r="A73" s="31" t="s">
        <v>150</v>
      </c>
      <c r="B73">
        <v>61</v>
      </c>
    </row>
    <row r="74" spans="1:2" x14ac:dyDescent="0.25">
      <c r="A74" s="31" t="s">
        <v>134</v>
      </c>
      <c r="B74">
        <v>15</v>
      </c>
    </row>
    <row r="75" spans="1:2" x14ac:dyDescent="0.25">
      <c r="A75" s="31" t="s">
        <v>177</v>
      </c>
      <c r="B75">
        <v>65</v>
      </c>
    </row>
    <row r="76" spans="1:2" x14ac:dyDescent="0.25">
      <c r="A76" s="31" t="s">
        <v>190</v>
      </c>
      <c r="B76">
        <v>24</v>
      </c>
    </row>
    <row r="77" spans="1:2" x14ac:dyDescent="0.25">
      <c r="A77" s="31" t="s">
        <v>191</v>
      </c>
      <c r="B77">
        <v>22</v>
      </c>
    </row>
    <row r="78" spans="1:2" x14ac:dyDescent="0.25">
      <c r="A78" s="31" t="s">
        <v>174</v>
      </c>
      <c r="B78">
        <v>36</v>
      </c>
    </row>
    <row r="79" spans="1:2" x14ac:dyDescent="0.25">
      <c r="A79" s="31" t="s">
        <v>206</v>
      </c>
      <c r="B79">
        <v>3119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6</vt:i4>
      </vt:variant>
    </vt:vector>
  </HeadingPairs>
  <TitlesOfParts>
    <vt:vector size="11" baseType="lpstr">
      <vt:lpstr>1. Trabalhando com Nomes</vt:lpstr>
      <vt:lpstr>2. SUBTOTAIS</vt:lpstr>
      <vt:lpstr>3. FILTROS</vt:lpstr>
      <vt:lpstr>4. TABELA DINÂMICA</vt:lpstr>
      <vt:lpstr>4.3 TAB.DIN - DADOS EXTERNOS</vt:lpstr>
      <vt:lpstr>_Doleta</vt:lpstr>
      <vt:lpstr>_Real</vt:lpstr>
      <vt:lpstr>'3. FILTROS'!Area_de_extracao</vt:lpstr>
      <vt:lpstr>Cotação</vt:lpstr>
      <vt:lpstr>'3. FILTROS'!Criterios</vt:lpstr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JULIA AMBROZIO</cp:lastModifiedBy>
  <dcterms:created xsi:type="dcterms:W3CDTF">2015-04-20T19:00:12Z</dcterms:created>
  <dcterms:modified xsi:type="dcterms:W3CDTF">2024-08-08T16:55:16Z</dcterms:modified>
</cp:coreProperties>
</file>