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8520" yWindow="-120" windowWidth="38640" windowHeight="21240" tabRatio="600" firstSheet="0" activeTab="0" autoFilterDateGrouping="1"/>
  </bookViews>
  <sheets>
    <sheet xmlns:r="http://schemas.openxmlformats.org/officeDocument/2006/relationships" name="Master Data Sheet" sheetId="1" state="visible" r:id="rId1"/>
  </sheets>
  <definedNames>
    <definedName name="_xlnm._FilterDatabase" localSheetId="0" hidden="1">'Master Data Sheet'!$A$4:$CL$18</definedName>
  </definedNames>
  <calcPr calcId="191029" fullCalcOnLoad="1"/>
</workbook>
</file>

<file path=xl/styles.xml><?xml version="1.0" encoding="utf-8"?>
<styleSheet xmlns="http://schemas.openxmlformats.org/spreadsheetml/2006/main">
  <numFmts count="16">
    <numFmt numFmtId="164" formatCode="0.0%"/>
    <numFmt numFmtId="165" formatCode="\$#,##0.00_);[Red]\(\$#,##0.00\)"/>
    <numFmt numFmtId="166" formatCode="_(&quot;$&quot;* #,##0.00_);_(&quot;$&quot;* \(#,##0.00\);_(&quot;$&quot;* &quot;-&quot;??_);_(@_)"/>
    <numFmt numFmtId="167" formatCode="[Color10]0.0%;[Red]\(0.0%\);0.0%"/>
    <numFmt numFmtId="168" formatCode="0.00_);[Red]\(0.00\)"/>
    <numFmt numFmtId="169" formatCode="[Color10]\$#,##0.00_);[Red]\(\$#,##0.00\);\$#,##0.00_)"/>
    <numFmt numFmtId="170" formatCode="0.0%;[Red]\(0.0%\)"/>
    <numFmt numFmtId="171" formatCode="[Red]0.00_);[Color10]\(0.00\);0.0"/>
    <numFmt numFmtId="172" formatCode="yyyy\-mm\-dd"/>
    <numFmt numFmtId="173" formatCode="m/d/yyyy"/>
    <numFmt numFmtId="174" formatCode="$#,##0.00_);[Red]($#,##0.00)"/>
    <numFmt numFmtId="175" formatCode="[Color10]$#,##0.00_);[Red]($#,##0.00);$#,##0.00_)"/>
    <numFmt numFmtId="176" formatCode="0.0%;[Red](0.0%)"/>
    <numFmt numFmtId="177" formatCode="[Color10]0.0%;[Red](0.0%);0.0%"/>
    <numFmt numFmtId="178" formatCode="0.00_);[Red](0.00)"/>
    <numFmt numFmtId="179" formatCode="[Red]0.00_);[Color10](0.00);0.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24"/>
      <scheme val="minor"/>
    </font>
    <font>
      <name val="Calibri"/>
      <family val="2"/>
      <b val="1"/>
      <color theme="1"/>
      <sz val="15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2" fillId="0" borderId="0"/>
    <xf numFmtId="0" fontId="1" fillId="0" borderId="1"/>
    <xf numFmtId="0" fontId="2" fillId="0" borderId="0"/>
    <xf numFmtId="0" fontId="2" fillId="0" borderId="0"/>
    <xf numFmtId="0" fontId="3" fillId="0" borderId="3"/>
    <xf numFmtId="0" fontId="7" fillId="0" borderId="0"/>
  </cellStyleXfs>
  <cellXfs count="191">
    <xf numFmtId="0" fontId="0" fillId="0" borderId="0" pivotButton="0" quotePrefix="0" xfId="0"/>
    <xf numFmtId="0" fontId="0" fillId="2" borderId="2" pivotButton="0" quotePrefix="0" xfId="0"/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3">
      <alignment horizontal="center" vertical="center"/>
    </xf>
    <xf numFmtId="0" fontId="0" fillId="2" borderId="8" applyAlignment="1" pivotButton="0" quotePrefix="0" xfId="0">
      <alignment horizontal="center" vertical="center"/>
    </xf>
    <xf numFmtId="0" fontId="0" fillId="0" borderId="10" pivotButton="0" quotePrefix="0" xfId="0"/>
    <xf numFmtId="0" fontId="0" fillId="2" borderId="10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0" fillId="2" borderId="9" pivotButton="0" quotePrefix="0" xfId="0"/>
    <xf numFmtId="164" fontId="0" fillId="2" borderId="10" applyAlignment="1" pivotButton="0" quotePrefix="0" xfId="3">
      <alignment horizontal="center" vertical="center"/>
    </xf>
    <xf numFmtId="164" fontId="0" fillId="2" borderId="11" applyAlignment="1" pivotButton="0" quotePrefix="0" xfId="3">
      <alignment horizontal="center" vertical="center"/>
    </xf>
    <xf numFmtId="0" fontId="0" fillId="2" borderId="12" applyAlignment="1" pivotButton="0" quotePrefix="0" xfId="0">
      <alignment horizontal="center" vertical="center"/>
    </xf>
    <xf numFmtId="0" fontId="0" fillId="0" borderId="11" pivotButton="0" quotePrefix="0" xfId="0"/>
    <xf numFmtId="0" fontId="0" fillId="2" borderId="10" pivotButton="0" quotePrefix="0" xfId="0"/>
    <xf numFmtId="0" fontId="0" fillId="2" borderId="11" pivotButton="0" quotePrefix="0" xfId="0"/>
    <xf numFmtId="0" fontId="0" fillId="2" borderId="13" applyAlignment="1" pivotButton="0" quotePrefix="0" xfId="0">
      <alignment horizontal="center" vertical="center"/>
    </xf>
    <xf numFmtId="0" fontId="0" fillId="2" borderId="14" pivotButton="0" quotePrefix="0" xfId="0"/>
    <xf numFmtId="0" fontId="0" fillId="2" borderId="15" pivotButton="0" quotePrefix="0" xfId="0"/>
    <xf numFmtId="0" fontId="0" fillId="2" borderId="13" pivotButton="0" quotePrefix="0" xfId="0"/>
    <xf numFmtId="0" fontId="0" fillId="2" borderId="5" pivotButton="0" quotePrefix="0" xfId="0"/>
    <xf numFmtId="0" fontId="0" fillId="2" borderId="4" pivotButton="0" quotePrefix="0" xfId="0"/>
    <xf numFmtId="0" fontId="0" fillId="0" borderId="7" pivotButton="0" quotePrefix="0" xfId="0"/>
    <xf numFmtId="0" fontId="0" fillId="0" borderId="19" pivotButton="0" quotePrefix="0" xfId="0"/>
    <xf numFmtId="0" fontId="0" fillId="2" borderId="6" pivotButton="0" quotePrefix="0" xfId="0"/>
    <xf numFmtId="0" fontId="0" fillId="2" borderId="18" pivotButton="0" quotePrefix="0" xfId="0"/>
    <xf numFmtId="0" fontId="0" fillId="2" borderId="14" applyAlignment="1" pivotButton="0" quotePrefix="0" xfId="0">
      <alignment horizontal="center" vertical="center"/>
    </xf>
    <xf numFmtId="0" fontId="0" fillId="2" borderId="15" applyAlignment="1" pivotButton="0" quotePrefix="0" xfId="0">
      <alignment horizontal="center" vertical="center"/>
    </xf>
    <xf numFmtId="0" fontId="0" fillId="2" borderId="24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2" pivotButton="0" quotePrefix="0" xfId="0"/>
    <xf numFmtId="0" fontId="3" fillId="3" borderId="25" applyAlignment="1" pivotButton="0" quotePrefix="0" xfId="4">
      <alignment vertical="center"/>
    </xf>
    <xf numFmtId="0" fontId="0" fillId="3" borderId="23" pivotButton="0" quotePrefix="0" xfId="0"/>
    <xf numFmtId="0" fontId="0" fillId="3" borderId="21" pivotButton="0" quotePrefix="0" xfId="0"/>
    <xf numFmtId="164" fontId="0" fillId="0" borderId="11" applyAlignment="1" pivotButton="0" quotePrefix="0" xfId="3">
      <alignment horizontal="center" vertical="center"/>
    </xf>
    <xf numFmtId="0" fontId="0" fillId="2" borderId="9" applyAlignment="1" pivotButton="0" quotePrefix="0" xfId="0">
      <alignment horizontal="center" vertical="center"/>
    </xf>
    <xf numFmtId="0" fontId="7" fillId="0" borderId="0" pivotButton="0" quotePrefix="0" xfId="5"/>
    <xf numFmtId="0" fontId="0" fillId="0" borderId="2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0" fillId="0" borderId="25" applyAlignment="1" pivotButton="0" quotePrefix="0" xfId="0">
      <alignment horizontal="left" vertical="center" wrapText="1"/>
    </xf>
    <xf numFmtId="0" fontId="0" fillId="0" borderId="25" applyAlignment="1" pivotButton="0" quotePrefix="0" xfId="0">
      <alignment horizontal="center" vertical="center" wrapText="1"/>
    </xf>
    <xf numFmtId="164" fontId="0" fillId="0" borderId="25" applyAlignment="1" pivotButton="0" quotePrefix="0" xfId="3">
      <alignment horizontal="center" vertical="center" wrapText="1"/>
    </xf>
    <xf numFmtId="165" fontId="0" fillId="0" borderId="25" applyAlignment="1" pivotButton="0" quotePrefix="0" xfId="0">
      <alignment horizontal="center"/>
    </xf>
    <xf numFmtId="166" fontId="0" fillId="2" borderId="10" applyAlignment="1" pivotButton="0" quotePrefix="0" xfId="2">
      <alignment horizontal="center" vertical="center"/>
    </xf>
    <xf numFmtId="166" fontId="0" fillId="2" borderId="2" applyAlignment="1" pivotButton="0" quotePrefix="0" xfId="2">
      <alignment horizontal="center" vertical="center"/>
    </xf>
    <xf numFmtId="166" fontId="0" fillId="2" borderId="11" applyAlignment="1" pivotButton="0" quotePrefix="0" xfId="2">
      <alignment horizontal="center" vertical="center"/>
    </xf>
    <xf numFmtId="167" fontId="0" fillId="0" borderId="25" applyAlignment="1" pivotButton="0" quotePrefix="0" xfId="3">
      <alignment horizontal="center" vertical="center" wrapText="1"/>
    </xf>
    <xf numFmtId="168" fontId="0" fillId="0" borderId="25" applyAlignment="1" pivotButton="0" quotePrefix="0" xfId="0">
      <alignment horizontal="center" vertical="center" wrapText="1"/>
    </xf>
    <xf numFmtId="14" fontId="0" fillId="0" borderId="18" applyAlignment="1" pivotButton="0" quotePrefix="0" xfId="0">
      <alignment horizontal="center"/>
    </xf>
    <xf numFmtId="14" fontId="0" fillId="0" borderId="17" applyAlignment="1" pivotButton="0" quotePrefix="0" xfId="0">
      <alignment horizontal="center"/>
    </xf>
    <xf numFmtId="165" fontId="0" fillId="0" borderId="7" applyAlignment="1" pivotButton="0" quotePrefix="0" xfId="0">
      <alignment horizontal="center"/>
    </xf>
    <xf numFmtId="165" fontId="0" fillId="0" borderId="18" applyAlignment="1" pivotButton="0" quotePrefix="0" xfId="0">
      <alignment horizontal="center"/>
    </xf>
    <xf numFmtId="169" fontId="0" fillId="0" borderId="19" applyAlignment="1" pivotButton="0" quotePrefix="0" xfId="0">
      <alignment horizontal="center"/>
    </xf>
    <xf numFmtId="170" fontId="0" fillId="0" borderId="6" applyAlignment="1" pivotButton="0" quotePrefix="0" xfId="0">
      <alignment horizontal="center"/>
    </xf>
    <xf numFmtId="170" fontId="0" fillId="0" borderId="18" applyAlignment="1" pivotButton="0" quotePrefix="0" xfId="0">
      <alignment horizontal="center"/>
    </xf>
    <xf numFmtId="167" fontId="0" fillId="0" borderId="19" applyAlignment="1" pivotButton="0" quotePrefix="0" xfId="0">
      <alignment horizontal="center"/>
    </xf>
    <xf numFmtId="170" fontId="0" fillId="0" borderId="7" applyAlignment="1" pivotButton="0" quotePrefix="0" xfId="0">
      <alignment horizontal="center"/>
    </xf>
    <xf numFmtId="168" fontId="0" fillId="0" borderId="7" applyAlignment="1" pivotButton="0" quotePrefix="0" xfId="0">
      <alignment horizontal="center"/>
    </xf>
    <xf numFmtId="168" fontId="0" fillId="0" borderId="18" applyAlignment="1" pivotButton="0" quotePrefix="0" xfId="0">
      <alignment horizontal="center"/>
    </xf>
    <xf numFmtId="171" fontId="0" fillId="0" borderId="19" applyAlignment="1" pivotButton="0" quotePrefix="0" xfId="0">
      <alignment horizontal="center"/>
    </xf>
    <xf numFmtId="168" fontId="0" fillId="0" borderId="27" applyAlignment="1" pivotButton="0" quotePrefix="0" xfId="0">
      <alignment horizontal="center"/>
    </xf>
    <xf numFmtId="172" fontId="0" fillId="0" borderId="18" pivotButton="0" quotePrefix="0" xfId="0"/>
    <xf numFmtId="14" fontId="0" fillId="0" borderId="2" applyAlignment="1" pivotButton="0" quotePrefix="0" xfId="0">
      <alignment horizontal="center"/>
    </xf>
    <xf numFmtId="14" fontId="0" fillId="0" borderId="8" applyAlignment="1" pivotButton="0" quotePrefix="0" xfId="0">
      <alignment horizontal="center"/>
    </xf>
    <xf numFmtId="165" fontId="0" fillId="0" borderId="10" applyAlignment="1" pivotButton="0" quotePrefix="0" xfId="0">
      <alignment horizontal="center"/>
    </xf>
    <xf numFmtId="165" fontId="0" fillId="0" borderId="2" applyAlignment="1" pivotButton="0" quotePrefix="0" xfId="0">
      <alignment horizontal="center"/>
    </xf>
    <xf numFmtId="169" fontId="0" fillId="0" borderId="11" applyAlignment="1" pivotButton="0" quotePrefix="0" xfId="0">
      <alignment horizontal="center"/>
    </xf>
    <xf numFmtId="170" fontId="0" fillId="0" borderId="9" applyAlignment="1" pivotButton="0" quotePrefix="0" xfId="0">
      <alignment horizontal="center"/>
    </xf>
    <xf numFmtId="170" fontId="0" fillId="0" borderId="2" applyAlignment="1" pivotButton="0" quotePrefix="0" xfId="0">
      <alignment horizontal="center"/>
    </xf>
    <xf numFmtId="167" fontId="0" fillId="0" borderId="11" applyAlignment="1" pivotButton="0" quotePrefix="0" xfId="0">
      <alignment horizontal="center"/>
    </xf>
    <xf numFmtId="170" fontId="0" fillId="0" borderId="10" applyAlignment="1" pivotButton="0" quotePrefix="0" xfId="0">
      <alignment horizontal="center"/>
    </xf>
    <xf numFmtId="168" fontId="0" fillId="0" borderId="10" applyAlignment="1" pivotButton="0" quotePrefix="0" xfId="0">
      <alignment horizontal="center"/>
    </xf>
    <xf numFmtId="168" fontId="0" fillId="0" borderId="2" applyAlignment="1" pivotButton="0" quotePrefix="0" xfId="0">
      <alignment horizontal="center"/>
    </xf>
    <xf numFmtId="171" fontId="0" fillId="0" borderId="11" applyAlignment="1" pivotButton="0" quotePrefix="0" xfId="0">
      <alignment horizontal="center"/>
    </xf>
    <xf numFmtId="168" fontId="0" fillId="0" borderId="12" applyAlignment="1" pivotButton="0" quotePrefix="0" xfId="0">
      <alignment horizontal="center"/>
    </xf>
    <xf numFmtId="172" fontId="0" fillId="0" borderId="2" pivotButton="0" quotePrefix="0" xfId="0"/>
    <xf numFmtId="14" fontId="0" fillId="2" borderId="8" applyAlignment="1" pivotButton="0" quotePrefix="0" xfId="0">
      <alignment horizontal="center"/>
    </xf>
    <xf numFmtId="165" fontId="0" fillId="2" borderId="10" applyAlignment="1" pivotButton="0" quotePrefix="0" xfId="2">
      <alignment horizontal="center"/>
    </xf>
    <xf numFmtId="170" fontId="0" fillId="2" borderId="10" applyAlignment="1" pivotButton="0" quotePrefix="0" xfId="3">
      <alignment horizontal="center"/>
    </xf>
    <xf numFmtId="170" fontId="0" fillId="2" borderId="10" applyAlignment="1" pivotButton="0" quotePrefix="0" xfId="0">
      <alignment horizontal="center"/>
    </xf>
    <xf numFmtId="168" fontId="0" fillId="2" borderId="10" applyAlignment="1" pivotButton="0" quotePrefix="0" xfId="0">
      <alignment horizontal="center"/>
    </xf>
    <xf numFmtId="165" fontId="0" fillId="0" borderId="11" applyAlignment="1" pivotButton="0" quotePrefix="0" xfId="0">
      <alignment horizontal="center"/>
    </xf>
    <xf numFmtId="14" fontId="0" fillId="2" borderId="2" applyAlignment="1" pivotButton="0" quotePrefix="0" xfId="0">
      <alignment horizontal="center"/>
    </xf>
    <xf numFmtId="0" fontId="0" fillId="0" borderId="18" applyAlignment="1" pivotButton="0" quotePrefix="0" xfId="0">
      <alignment wrapText="1"/>
    </xf>
    <xf numFmtId="0" fontId="0" fillId="2" borderId="25" applyAlignment="1" pivotButton="0" quotePrefix="0" xfId="0">
      <alignment horizontal="center" vertical="center" wrapText="1"/>
    </xf>
    <xf numFmtId="0" fontId="0" fillId="2" borderId="23" applyAlignment="1" pivotButton="0" quotePrefix="0" xfId="0">
      <alignment horizontal="center" vertical="center" wrapText="1"/>
    </xf>
    <xf numFmtId="0" fontId="0" fillId="2" borderId="21" applyAlignment="1" pivotButton="0" quotePrefix="0" xfId="0">
      <alignment horizontal="center" vertical="center" wrapText="1"/>
    </xf>
    <xf numFmtId="0" fontId="0" fillId="2" borderId="30" applyAlignment="1" pivotButton="0" quotePrefix="0" xfId="0">
      <alignment horizontal="center" vertical="center" wrapText="1"/>
    </xf>
    <xf numFmtId="166" fontId="0" fillId="2" borderId="20" applyAlignment="1" pivotButton="0" quotePrefix="0" xfId="2">
      <alignment horizontal="center" vertical="center" wrapText="1"/>
    </xf>
    <xf numFmtId="166" fontId="0" fillId="2" borderId="21" applyAlignment="1" pivotButton="0" quotePrefix="0" xfId="2">
      <alignment horizontal="center" vertical="center" wrapText="1"/>
    </xf>
    <xf numFmtId="166" fontId="0" fillId="2" borderId="31" applyAlignment="1" pivotButton="0" quotePrefix="0" xfId="2">
      <alignment horizontal="center" vertical="center" wrapText="1"/>
    </xf>
    <xf numFmtId="164" fontId="0" fillId="2" borderId="21" applyAlignment="1" pivotButton="0" quotePrefix="0" xfId="3">
      <alignment horizontal="center" vertical="center" wrapText="1"/>
    </xf>
    <xf numFmtId="164" fontId="0" fillId="2" borderId="31" applyAlignment="1" pivotButton="0" quotePrefix="0" xfId="3">
      <alignment horizontal="center" vertical="center" wrapText="1"/>
    </xf>
    <xf numFmtId="164" fontId="0" fillId="2" borderId="20" applyAlignment="1" pivotButton="0" quotePrefix="0" xfId="3">
      <alignment horizontal="center" vertical="center" wrapText="1"/>
    </xf>
    <xf numFmtId="164" fontId="0" fillId="0" borderId="31" applyAlignment="1" pivotButton="0" quotePrefix="0" xfId="3">
      <alignment horizontal="center" vertical="center" wrapText="1"/>
    </xf>
    <xf numFmtId="0" fontId="0" fillId="2" borderId="20" applyAlignment="1" pivotButton="0" quotePrefix="0" xfId="0">
      <alignment horizontal="center" vertical="center" wrapText="1"/>
    </xf>
    <xf numFmtId="0" fontId="0" fillId="2" borderId="31" applyAlignment="1" pivotButton="0" quotePrefix="0" xfId="0">
      <alignment horizontal="center" vertical="center" wrapText="1"/>
    </xf>
    <xf numFmtId="164" fontId="6" fillId="0" borderId="20" applyAlignment="1" pivotButton="0" quotePrefix="0" xfId="3">
      <alignment horizontal="center" vertical="center" wrapText="1"/>
    </xf>
    <xf numFmtId="164" fontId="6" fillId="0" borderId="21" applyAlignment="1" pivotButton="0" quotePrefix="0" xfId="3">
      <alignment horizontal="center" vertical="center" wrapText="1"/>
    </xf>
    <xf numFmtId="164" fontId="6" fillId="0" borderId="31" applyAlignment="1" pivotButton="0" quotePrefix="0" xfId="3">
      <alignment horizontal="center" vertical="center" wrapText="1"/>
    </xf>
    <xf numFmtId="0" fontId="0" fillId="2" borderId="23" applyAlignment="1" pivotButton="0" quotePrefix="0" xfId="0">
      <alignment wrapText="1"/>
    </xf>
    <xf numFmtId="0" fontId="0" fillId="2" borderId="21" applyAlignment="1" pivotButton="0" quotePrefix="0" xfId="0">
      <alignment wrapText="1"/>
    </xf>
    <xf numFmtId="0" fontId="0" fillId="0" borderId="29" applyAlignment="1" pivotButton="0" quotePrefix="0" xfId="0">
      <alignment horizontal="left" vertical="center" wrapText="1"/>
    </xf>
    <xf numFmtId="0" fontId="0" fillId="2" borderId="29" applyAlignment="1" pivotButton="0" quotePrefix="0" xfId="0">
      <alignment horizontal="center" vertical="center" wrapText="1"/>
    </xf>
    <xf numFmtId="0" fontId="7" fillId="0" borderId="17" pivotButton="0" quotePrefix="0" xfId="5"/>
    <xf numFmtId="0" fontId="7" fillId="0" borderId="32" pivotButton="0" quotePrefix="0" xfId="5"/>
    <xf numFmtId="0" fontId="7" fillId="0" borderId="33" pivotButton="0" quotePrefix="0" xfId="5"/>
    <xf numFmtId="0" fontId="7" fillId="0" borderId="8" pivotButton="0" quotePrefix="0" xfId="5"/>
    <xf numFmtId="0" fontId="0" fillId="2" borderId="8" pivotButton="0" quotePrefix="0" xfId="0"/>
    <xf numFmtId="0" fontId="0" fillId="2" borderId="33" pivotButton="0" quotePrefix="0" xfId="0"/>
    <xf numFmtId="164" fontId="0" fillId="2" borderId="30" applyAlignment="1" pivotButton="0" quotePrefix="0" xfId="3">
      <alignment horizontal="center" vertical="center" wrapText="1"/>
    </xf>
    <xf numFmtId="167" fontId="0" fillId="0" borderId="17" applyAlignment="1" pivotButton="0" quotePrefix="0" xfId="0">
      <alignment horizontal="center"/>
    </xf>
    <xf numFmtId="167" fontId="0" fillId="0" borderId="8" applyAlignment="1" pivotButton="0" quotePrefix="0" xfId="0">
      <alignment horizontal="center"/>
    </xf>
    <xf numFmtId="164" fontId="0" fillId="2" borderId="8" applyAlignment="1" pivotButton="0" quotePrefix="0" xfId="3">
      <alignment horizontal="center" vertical="center"/>
    </xf>
    <xf numFmtId="164" fontId="0" fillId="0" borderId="29" applyAlignment="1" pivotButton="0" quotePrefix="0" xfId="3">
      <alignment horizontal="center" vertical="center" wrapText="1"/>
    </xf>
    <xf numFmtId="0" fontId="0" fillId="0" borderId="29" applyAlignment="1" pivotButton="0" quotePrefix="0" xfId="0">
      <alignment horizontal="center" vertical="center" wrapText="1"/>
    </xf>
    <xf numFmtId="0" fontId="0" fillId="0" borderId="26" applyAlignment="1" pivotButton="0" quotePrefix="0" xfId="0">
      <alignment horizontal="center" vertical="center" wrapText="1"/>
    </xf>
    <xf numFmtId="170" fontId="0" fillId="2" borderId="9" applyAlignment="1" pivotButton="0" quotePrefix="0" xfId="0">
      <alignment horizontal="center"/>
    </xf>
    <xf numFmtId="165" fontId="0" fillId="0" borderId="19" applyAlignment="1" pivotButton="0" quotePrefix="0" xfId="0">
      <alignment horizontal="center"/>
    </xf>
    <xf numFmtId="165" fontId="0" fillId="2" borderId="11" applyAlignment="1" pivotButton="0" quotePrefix="0" xfId="0">
      <alignment horizontal="center"/>
    </xf>
    <xf numFmtId="0" fontId="0" fillId="0" borderId="34" applyAlignment="1" pivotButton="0" quotePrefix="0" xfId="0">
      <alignment wrapText="1"/>
    </xf>
    <xf numFmtId="0" fontId="0" fillId="2" borderId="34" pivotButton="0" quotePrefix="0" xfId="0"/>
    <xf numFmtId="0" fontId="0" fillId="2" borderId="28" pivotButton="0" quotePrefix="1" xfId="0"/>
    <xf numFmtId="0" fontId="0" fillId="3" borderId="22" pivotButton="0" quotePrefix="0" xfId="0"/>
    <xf numFmtId="0" fontId="0" fillId="2" borderId="22" applyAlignment="1" pivotButton="0" quotePrefix="0" xfId="0">
      <alignment wrapText="1"/>
    </xf>
    <xf numFmtId="0" fontId="0" fillId="2" borderId="35" pivotButton="0" quotePrefix="0" xfId="0"/>
    <xf numFmtId="164" fontId="0" fillId="0" borderId="36" applyAlignment="1" pivotButton="0" quotePrefix="0" xfId="3">
      <alignment horizontal="center" vertical="center"/>
    </xf>
    <xf numFmtId="168" fontId="0" fillId="2" borderId="12" applyAlignment="1" pivotButton="0" quotePrefix="0" xfId="0">
      <alignment horizontal="center"/>
    </xf>
    <xf numFmtId="164" fontId="6" fillId="0" borderId="10" applyAlignment="1" pivotButton="0" quotePrefix="0" xfId="3">
      <alignment horizontal="center" vertical="center" wrapText="1"/>
    </xf>
    <xf numFmtId="164" fontId="6" fillId="0" borderId="0" applyAlignment="1" pivotButton="0" quotePrefix="0" xfId="3">
      <alignment horizontal="center" vertical="center" wrapText="1"/>
    </xf>
    <xf numFmtId="164" fontId="6" fillId="0" borderId="11" applyAlignment="1" pivotButton="0" quotePrefix="0" xfId="3">
      <alignment horizontal="center" vertical="center" wrapText="1"/>
    </xf>
    <xf numFmtId="164" fontId="0" fillId="0" borderId="19" applyAlignment="1" pivotButton="0" quotePrefix="0" xfId="3">
      <alignment horizontal="center" vertical="center"/>
    </xf>
    <xf numFmtId="0" fontId="3" fillId="3" borderId="20" applyAlignment="1" pivotButton="0" quotePrefix="0" xfId="4">
      <alignment horizontal="center" vertical="center"/>
    </xf>
    <xf numFmtId="0" fontId="0" fillId="0" borderId="22" pivotButton="0" quotePrefix="0" xfId="0"/>
    <xf numFmtId="0" fontId="0" fillId="0" borderId="26" pivotButton="0" quotePrefix="0" xfId="0"/>
    <xf numFmtId="0" fontId="5" fillId="3" borderId="20" applyAlignment="1" pivotButton="0" quotePrefix="0" xfId="0">
      <alignment horizontal="center"/>
    </xf>
    <xf numFmtId="0" fontId="4" fillId="2" borderId="4" applyAlignment="1" pivotButton="0" quotePrefix="0" xfId="1">
      <alignment horizontal="center" vertical="center"/>
    </xf>
    <xf numFmtId="0" fontId="0" fillId="0" borderId="16" pivotButton="0" quotePrefix="0" xfId="0"/>
    <xf numFmtId="0" fontId="0" fillId="0" borderId="15" pivotButton="0" quotePrefix="0" xfId="0"/>
    <xf numFmtId="0" fontId="1" fillId="3" borderId="25" applyAlignment="1" pivotButton="0" quotePrefix="0" xfId="1">
      <alignment horizontal="center" vertical="center"/>
    </xf>
    <xf numFmtId="166" fontId="3" fillId="3" borderId="20" applyAlignment="1" pivotButton="0" quotePrefix="0" xfId="2">
      <alignment horizontal="center" vertical="center"/>
    </xf>
    <xf numFmtId="164" fontId="3" fillId="3" borderId="20" applyAlignment="1" pivotButton="0" quotePrefix="0" xfId="3">
      <alignment horizontal="center" vertical="center"/>
    </xf>
    <xf numFmtId="166" fontId="0" fillId="2" borderId="10" applyAlignment="1" pivotButton="0" quotePrefix="0" xfId="2">
      <alignment horizontal="center" vertical="center"/>
    </xf>
    <xf numFmtId="166" fontId="0" fillId="2" borderId="2" applyAlignment="1" pivotButton="0" quotePrefix="0" xfId="2">
      <alignment horizontal="center" vertical="center"/>
    </xf>
    <xf numFmtId="166" fontId="0" fillId="2" borderId="11" applyAlignment="1" pivotButton="0" quotePrefix="0" xfId="2">
      <alignment horizontal="center" vertical="center"/>
    </xf>
    <xf numFmtId="0" fontId="0" fillId="0" borderId="5" pivotButton="0" quotePrefix="0" xfId="0"/>
    <xf numFmtId="166" fontId="3" fillId="3" borderId="20" applyAlignment="1" pivotButton="0" quotePrefix="0" xfId="2">
      <alignment horizontal="center" vertical="center"/>
    </xf>
    <xf numFmtId="0" fontId="0" fillId="0" borderId="23" pivotButton="0" quotePrefix="0" xfId="0"/>
    <xf numFmtId="166" fontId="0" fillId="2" borderId="20" applyAlignment="1" pivotButton="0" quotePrefix="0" xfId="2">
      <alignment horizontal="center" vertical="center" wrapText="1"/>
    </xf>
    <xf numFmtId="166" fontId="0" fillId="2" borderId="21" applyAlignment="1" pivotButton="0" quotePrefix="0" xfId="2">
      <alignment horizontal="center" vertical="center" wrapText="1"/>
    </xf>
    <xf numFmtId="166" fontId="0" fillId="2" borderId="31" applyAlignment="1" pivotButton="0" quotePrefix="0" xfId="2">
      <alignment horizontal="center" vertical="center" wrapText="1"/>
    </xf>
    <xf numFmtId="173" fontId="0" fillId="0" borderId="18" applyAlignment="1" pivotButton="0" quotePrefix="0" xfId="0">
      <alignment horizontal="center"/>
    </xf>
    <xf numFmtId="174" fontId="0" fillId="0" borderId="19" applyAlignment="1" pivotButton="0" quotePrefix="0" xfId="0">
      <alignment horizontal="center"/>
    </xf>
    <xf numFmtId="174" fontId="0" fillId="0" borderId="7" applyAlignment="1" pivotButton="0" quotePrefix="0" xfId="0">
      <alignment horizontal="center"/>
    </xf>
    <xf numFmtId="174" fontId="0" fillId="0" borderId="18" applyAlignment="1" pivotButton="0" quotePrefix="0" xfId="0">
      <alignment horizontal="center"/>
    </xf>
    <xf numFmtId="175" fontId="0" fillId="0" borderId="19" applyAlignment="1" pivotButton="0" quotePrefix="0" xfId="0">
      <alignment horizontal="center"/>
    </xf>
    <xf numFmtId="176" fontId="0" fillId="0" borderId="7" applyAlignment="1" pivotButton="0" quotePrefix="0" xfId="0">
      <alignment horizontal="center"/>
    </xf>
    <xf numFmtId="176" fontId="0" fillId="0" borderId="18" applyAlignment="1" pivotButton="0" quotePrefix="0" xfId="0">
      <alignment horizontal="center"/>
    </xf>
    <xf numFmtId="177" fontId="0" fillId="0" borderId="19" applyAlignment="1" pivotButton="0" quotePrefix="0" xfId="0">
      <alignment horizontal="center"/>
    </xf>
    <xf numFmtId="177" fontId="0" fillId="0" borderId="17" applyAlignment="1" pivotButton="0" quotePrefix="0" xfId="0">
      <alignment horizontal="center"/>
    </xf>
    <xf numFmtId="176" fontId="0" fillId="0" borderId="6" applyAlignment="1" pivotButton="0" quotePrefix="0" xfId="0">
      <alignment horizontal="center"/>
    </xf>
    <xf numFmtId="178" fontId="0" fillId="0" borderId="7" applyAlignment="1" pivotButton="0" quotePrefix="0" xfId="0">
      <alignment horizontal="center"/>
    </xf>
    <xf numFmtId="178" fontId="0" fillId="0" borderId="18" applyAlignment="1" pivotButton="0" quotePrefix="0" xfId="0">
      <alignment horizontal="center"/>
    </xf>
    <xf numFmtId="179" fontId="0" fillId="0" borderId="19" applyAlignment="1" pivotButton="0" quotePrefix="0" xfId="0">
      <alignment horizontal="center"/>
    </xf>
    <xf numFmtId="178" fontId="0" fillId="0" borderId="27" applyAlignment="1" pivotButton="0" quotePrefix="0" xfId="0">
      <alignment horizontal="center"/>
    </xf>
    <xf numFmtId="172" fontId="0" fillId="0" borderId="18" pivotButton="0" quotePrefix="0" xfId="0"/>
    <xf numFmtId="173" fontId="0" fillId="0" borderId="17" applyAlignment="1" pivotButton="0" quotePrefix="0" xfId="0">
      <alignment horizontal="center"/>
    </xf>
    <xf numFmtId="173" fontId="0" fillId="0" borderId="2" applyAlignment="1" pivotButton="0" quotePrefix="0" xfId="0">
      <alignment horizontal="center"/>
    </xf>
    <xf numFmtId="173" fontId="0" fillId="0" borderId="8" applyAlignment="1" pivotButton="0" quotePrefix="0" xfId="0">
      <alignment horizontal="center"/>
    </xf>
    <xf numFmtId="174" fontId="0" fillId="0" borderId="11" applyAlignment="1" pivotButton="0" quotePrefix="0" xfId="0">
      <alignment horizontal="center"/>
    </xf>
    <xf numFmtId="174" fontId="0" fillId="0" borderId="10" applyAlignment="1" pivotButton="0" quotePrefix="0" xfId="0">
      <alignment horizontal="center"/>
    </xf>
    <xf numFmtId="174" fontId="0" fillId="0" borderId="2" applyAlignment="1" pivotButton="0" quotePrefix="0" xfId="0">
      <alignment horizontal="center"/>
    </xf>
    <xf numFmtId="175" fontId="0" fillId="0" borderId="11" applyAlignment="1" pivotButton="0" quotePrefix="0" xfId="0">
      <alignment horizontal="center"/>
    </xf>
    <xf numFmtId="176" fontId="0" fillId="0" borderId="10" applyAlignment="1" pivotButton="0" quotePrefix="0" xfId="0">
      <alignment horizontal="center"/>
    </xf>
    <xf numFmtId="176" fontId="0" fillId="0" borderId="2" applyAlignment="1" pivotButton="0" quotePrefix="0" xfId="0">
      <alignment horizontal="center"/>
    </xf>
    <xf numFmtId="177" fontId="0" fillId="0" borderId="11" applyAlignment="1" pivotButton="0" quotePrefix="0" xfId="0">
      <alignment horizontal="center"/>
    </xf>
    <xf numFmtId="177" fontId="0" fillId="0" borderId="8" applyAlignment="1" pivotButton="0" quotePrefix="0" xfId="0">
      <alignment horizontal="center"/>
    </xf>
    <xf numFmtId="176" fontId="0" fillId="0" borderId="9" applyAlignment="1" pivotButton="0" quotePrefix="0" xfId="0">
      <alignment horizontal="center"/>
    </xf>
    <xf numFmtId="178" fontId="0" fillId="0" borderId="10" applyAlignment="1" pivotButton="0" quotePrefix="0" xfId="0">
      <alignment horizontal="center"/>
    </xf>
    <xf numFmtId="178" fontId="0" fillId="0" borderId="2" applyAlignment="1" pivotButton="0" quotePrefix="0" xfId="0">
      <alignment horizontal="center"/>
    </xf>
    <xf numFmtId="179" fontId="0" fillId="0" borderId="11" applyAlignment="1" pivotButton="0" quotePrefix="0" xfId="0">
      <alignment horizontal="center"/>
    </xf>
    <xf numFmtId="178" fontId="0" fillId="0" borderId="12" applyAlignment="1" pivotButton="0" quotePrefix="0" xfId="0">
      <alignment horizontal="center"/>
    </xf>
    <xf numFmtId="172" fontId="0" fillId="0" borderId="2" pivotButton="0" quotePrefix="0" xfId="0"/>
    <xf numFmtId="173" fontId="0" fillId="2" borderId="8" applyAlignment="1" pivotButton="0" quotePrefix="0" xfId="0">
      <alignment horizontal="center"/>
    </xf>
    <xf numFmtId="174" fontId="0" fillId="2" borderId="11" applyAlignment="1" pivotButton="0" quotePrefix="0" xfId="0">
      <alignment horizontal="center"/>
    </xf>
    <xf numFmtId="174" fontId="0" fillId="2" borderId="10" applyAlignment="1" pivotButton="0" quotePrefix="0" xfId="2">
      <alignment horizontal="center"/>
    </xf>
    <xf numFmtId="176" fontId="0" fillId="2" borderId="10" applyAlignment="1" pivotButton="0" quotePrefix="0" xfId="3">
      <alignment horizontal="center"/>
    </xf>
    <xf numFmtId="176" fontId="0" fillId="2" borderId="9" applyAlignment="1" pivotButton="0" quotePrefix="0" xfId="0">
      <alignment horizontal="center"/>
    </xf>
    <xf numFmtId="176" fontId="0" fillId="2" borderId="10" applyAlignment="1" pivotButton="0" quotePrefix="0" xfId="0">
      <alignment horizontal="center"/>
    </xf>
    <xf numFmtId="178" fontId="0" fillId="2" borderId="10" applyAlignment="1" pivotButton="0" quotePrefix="0" xfId="0">
      <alignment horizontal="center"/>
    </xf>
    <xf numFmtId="178" fontId="0" fillId="2" borderId="12" applyAlignment="1" pivotButton="0" quotePrefix="0" xfId="0">
      <alignment horizontal="center"/>
    </xf>
    <xf numFmtId="173" fontId="0" fillId="2" borderId="2" applyAlignment="1" pivotButton="0" quotePrefix="0" xfId="0">
      <alignment horizontal="center"/>
    </xf>
  </cellXfs>
  <cellStyles count="6">
    <cellStyle name="Normal" xfId="0" builtinId="0"/>
    <cellStyle name="Heading 1" xfId="1" builtinId="16"/>
    <cellStyle name="Currency" xfId="2" builtinId="4"/>
    <cellStyle name="Percent" xfId="3" builtinId="5"/>
    <cellStyle name="Heading 2" xfId="4" builtinId="17"/>
    <cellStyle name="Hyperlink" xfId="5" builtinId="8"/>
  </cellStyles>
  <dxfs count="5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F0F5FF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avinc.sharepoint.com/SAV%20Central/Departments/Accounting/Job%20Costing/Lown%20Ranch/Lown%20Bull%20Ranch%20Job%20Costing.xlsm" TargetMode="External" Id="rId1"/><Relationship Type="http://schemas.openxmlformats.org/officeDocument/2006/relationships/hyperlink" Target="https://savinc.sharepoint.com/SAV%20Central/Departments/Accounting/Job%20Costing/YC%20Core%20Condos/Condo%202303%20Carey/Carey%202303%20Job%20Costing.xlsx" TargetMode="External" Id="rId2"/><Relationship Type="http://schemas.openxmlformats.org/officeDocument/2006/relationships/hyperlink" Target="https://savinc.sharepoint.com/SAV%20Central/Departments/Accounting/Job%20Costing/YC%20Lot%2030/YC%20Lot%2030%20Job%20Costing.xlsx" TargetMode="External" Id="rId3"/><Relationship Type="http://schemas.openxmlformats.org/officeDocument/2006/relationships/hyperlink" Target="https://savinc.sharepoint.com/SAV%20Central/Departments/Accounting/Job%20Costing/YC%20Core%20Condos/Condo%202203%20Bruder/Bruder_Job%20Costing.xlsm" TargetMode="External" Id="rId4"/><Relationship Type="http://schemas.openxmlformats.org/officeDocument/2006/relationships/hyperlink" Target="https://savinc.sharepoint.com/SAV%20Central/Departments/Accounting/Job%20Costing/Riley/Riley_Job%20Costing.xlsm" TargetMode="External" Id="rId5"/><Relationship Type="http://schemas.openxmlformats.org/officeDocument/2006/relationships/hyperlink" Target="https://savinc.sharepoint.com/SAV%20Central/Departments/Accounting/Job%20Costing/Kayden_YC%20717/Kayden%20YC%20717%20Job%20Costing%20Dashboard.xlsx" TargetMode="External" Id="rId6"/><Relationship Type="http://schemas.openxmlformats.org/officeDocument/2006/relationships/hyperlink" Target="https://savinc.sharepoint.com/SAV%20Central/Departments/Accounting/Job%20Costing/Vassilatos_Chalet%2015/Vassilatos_Chalet%2015%20Job%20Costing%20Dashboard.xlsm" TargetMode="External" Id="rId7"/><Relationship Type="http://schemas.openxmlformats.org/officeDocument/2006/relationships/hyperlink" Target="https://savinc.sharepoint.com/SAV%20Central/Departments/Accounting/Job%20Costing/YC%20Core%20Condos/Condo%204402%20Maxwell-Lyons/Maxwell%20Lyons%204402%20Job%20Costing.xlsm" TargetMode="External" Id="rId8"/><Relationship Type="http://schemas.openxmlformats.org/officeDocument/2006/relationships/hyperlink" Target="https://savinc.sharepoint.com/SAV%20Central/Departments/Accounting/Job%20Costing/Tharaldson_River%20Homestead%203B/Tharaldson_RH3B%20Job%20Costing%20Dashboard.xlsm" TargetMode="External" Id="rId9"/><Relationship Type="http://schemas.openxmlformats.org/officeDocument/2006/relationships/hyperlink" Target="https://savinc.sharepoint.com/SAV%20Central/Departments/Accounting/Job%20Costing/Bramley-Don_YC_Lot_422/Bramley%20YC%20422%20Job%20Costing%20Dashboard.xlsm" TargetMode="External" Id="rId10"/><Relationship Type="http://schemas.openxmlformats.org/officeDocument/2006/relationships/hyperlink" Target="https://savinc.sharepoint.com/SAV%20Central/Departments/Accounting/Job%20Costing/Stahl%20YC%20720/Stahl%20YC%20720%20Dashboard.xlsm" TargetMode="External" Id="rId11"/><Relationship Type="http://schemas.openxmlformats.org/officeDocument/2006/relationships/hyperlink" Target="https://savinc.sharepoint.com/SAV%20Central/Departments/Accounting/Job%20Costing/Highlands%20Cabins%20Lot%2017/Highlands%20Cabins%20Lot%2017%20Dashboard.xlsm" TargetMode="External" Id="rId12"/><Relationship Type="http://schemas.openxmlformats.org/officeDocument/2006/relationships/hyperlink" Target="https://savinc.sharepoint.com/SAV%20Central/Departments/Accounting/Job%20Costing/Hilzinger_YC%20Lot%2099/Hillzinger_Job%20Costing.xlsx" TargetMode="External" Id="rId13"/><Relationship Type="http://schemas.openxmlformats.org/officeDocument/2006/relationships/hyperlink" Target="https://savinc.sharepoint.com/SAV%20Central/Departments/Accounting/Job%20Costing/Myrhvold_AS%20872/Myrhvold_AS872%20Job%20Costing%20Dashboard.xlsx" TargetMode="External" Id="rId1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32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P34" sqref="P34"/>
    </sheetView>
  </sheetViews>
  <sheetFormatPr baseColWidth="8" defaultColWidth="9.140625" defaultRowHeight="15"/>
  <cols>
    <col width="28.42578125" customWidth="1" style="108" min="1" max="1"/>
    <col width="24.5703125" customWidth="1" style="6" min="2" max="2"/>
    <col width="16" bestFit="1" customWidth="1" style="2" min="3" max="3"/>
    <col width="16" customWidth="1" style="2" min="4" max="4"/>
    <col width="23" customWidth="1" style="2" min="5" max="5"/>
    <col width="17.5703125" customWidth="1" style="4" min="6" max="6"/>
    <col width="17.5703125" customWidth="1" style="7" min="7" max="7"/>
    <col width="15.42578125" bestFit="1" customWidth="1" style="141" min="8" max="8"/>
    <col width="16.42578125" customWidth="1" style="142" min="9" max="9"/>
    <col width="16.5703125" customWidth="1" style="143" min="10" max="10"/>
    <col width="16.140625" bestFit="1" customWidth="1" style="9" min="11" max="11"/>
    <col width="14.85546875" bestFit="1" customWidth="1" style="3" min="12" max="12"/>
    <col width="17.42578125" bestFit="1" customWidth="1" style="10" min="13" max="13"/>
    <col width="17.42578125" bestFit="1" customWidth="1" style="9" min="14" max="14"/>
    <col width="14.5703125" customWidth="1" style="3" min="15" max="15"/>
    <col width="17.5703125" bestFit="1" customWidth="1" style="112" min="16" max="16"/>
    <col width="15.140625" customWidth="1" style="9" min="17" max="17"/>
    <col width="14.85546875" bestFit="1" customWidth="1" style="3" min="18" max="18"/>
    <col width="16.42578125" bestFit="1" customWidth="1" style="33" min="19" max="19"/>
    <col width="16.5703125" customWidth="1" style="34" min="20" max="20"/>
    <col width="17.140625" customWidth="1" style="2" min="21" max="21"/>
    <col width="17.42578125" customWidth="1" style="7" min="22" max="22"/>
    <col width="15" customWidth="1" style="6" min="23" max="23"/>
    <col width="14.42578125" customWidth="1" style="2" min="24" max="24"/>
    <col width="17.42578125" customWidth="1" style="4" min="25" max="25"/>
    <col width="17.42578125" customWidth="1" style="6" min="26" max="26"/>
    <col width="15.5703125" customWidth="1" style="2" min="27" max="27"/>
    <col width="17" customWidth="1" style="7" min="28" max="28"/>
    <col width="16.42578125" customWidth="1" style="6" min="29" max="29"/>
    <col width="16.140625" customWidth="1" style="2" min="30" max="30"/>
    <col width="17" customWidth="1" style="7" min="31" max="31"/>
    <col width="15.140625" customWidth="1" style="6" min="32" max="32"/>
    <col width="12.42578125" customWidth="1" style="2" min="33" max="33"/>
    <col width="13" customWidth="1" style="7" min="34" max="34"/>
    <col width="17.140625" customWidth="1" style="6" min="35" max="35"/>
    <col width="17" customWidth="1" style="2" min="36" max="36"/>
    <col width="18.140625" customWidth="1" style="7" min="37" max="37"/>
    <col width="16.42578125" customWidth="1" style="6" min="38" max="38"/>
    <col width="17.140625" customWidth="1" style="2" min="39" max="39"/>
    <col width="18.85546875" customWidth="1" style="7" min="40" max="40"/>
    <col width="15" customWidth="1" style="6" min="41" max="41"/>
    <col width="14.42578125" customWidth="1" style="2" min="42" max="42"/>
    <col width="15.42578125" customWidth="1" style="7" min="43" max="43"/>
    <col width="28.42578125" customWidth="1" style="11" min="44" max="44"/>
    <col width="14.42578125" customWidth="1" style="6" min="45" max="45"/>
    <col width="17.42578125" customWidth="1" style="2" min="46" max="46"/>
    <col width="17.5703125" customWidth="1" style="14" min="47" max="47"/>
    <col width="9.140625" customWidth="1" style="120" min="48" max="48"/>
    <col width="14.5703125" customWidth="1" style="13" min="49" max="49"/>
    <col width="12.5703125" customWidth="1" style="1" min="50" max="50"/>
    <col width="9.140625" customWidth="1" style="14" min="51" max="51"/>
    <col width="9.140625" customWidth="1" style="8" min="52" max="52"/>
    <col width="9.140625" customWidth="1" style="1" min="53" max="99"/>
    <col width="9.140625" customWidth="1" style="1" min="100" max="16384"/>
  </cols>
  <sheetData>
    <row r="1" ht="38.25" customFormat="1" customHeight="1" s="20" thickBot="1">
      <c r="A1" s="135" t="inlineStr">
        <is>
          <t>Master Job Costing Sheet</t>
        </is>
      </c>
      <c r="B1" s="136" t="n"/>
      <c r="C1" s="136" t="n"/>
      <c r="D1" s="136" t="n"/>
      <c r="E1" s="136" t="n"/>
      <c r="F1" s="136" t="n"/>
      <c r="G1" s="136" t="n"/>
      <c r="H1" s="136" t="n"/>
      <c r="I1" s="136" t="n"/>
      <c r="J1" s="136" t="n"/>
      <c r="K1" s="136" t="n"/>
      <c r="L1" s="136" t="n"/>
      <c r="M1" s="136" t="n"/>
      <c r="N1" s="136" t="n"/>
      <c r="O1" s="136" t="n"/>
      <c r="P1" s="136" t="n"/>
      <c r="Q1" s="136" t="n"/>
      <c r="R1" s="136" t="n"/>
      <c r="S1" s="136" t="n"/>
      <c r="T1" s="136" t="n"/>
      <c r="U1" s="136" t="n"/>
      <c r="V1" s="136" t="n"/>
      <c r="W1" s="136" t="n"/>
      <c r="X1" s="136" t="n"/>
      <c r="Y1" s="136" t="n"/>
      <c r="Z1" s="144" t="n"/>
      <c r="AA1" s="15" t="n"/>
      <c r="AB1" s="25" t="n"/>
      <c r="AC1" s="26" t="n"/>
      <c r="AD1" s="15" t="n"/>
      <c r="AE1" s="25" t="n"/>
      <c r="AF1" s="26" t="n"/>
      <c r="AG1" s="15" t="n"/>
      <c r="AH1" s="25" t="n"/>
      <c r="AI1" s="26" t="n"/>
      <c r="AJ1" s="15" t="n"/>
      <c r="AK1" s="25" t="n"/>
      <c r="AL1" s="26" t="n"/>
      <c r="AM1" s="15" t="n"/>
      <c r="AN1" s="25" t="n"/>
      <c r="AO1" s="26" t="n"/>
      <c r="AP1" s="15" t="n"/>
      <c r="AQ1" s="25" t="n"/>
      <c r="AR1" s="27" t="n"/>
      <c r="AS1" s="26" t="n"/>
      <c r="AT1" s="15" t="n"/>
      <c r="AU1" s="16" t="n"/>
      <c r="AV1" s="121" t="n"/>
      <c r="AW1" s="17" t="n"/>
      <c r="AX1" s="18" t="n"/>
      <c r="AY1" s="16" t="n"/>
      <c r="AZ1" s="19" t="n"/>
    </row>
    <row r="2" ht="19.5" customFormat="1" customHeight="1" s="32" thickBot="1">
      <c r="A2" s="138" t="inlineStr">
        <is>
          <t xml:space="preserve">Project Information </t>
        </is>
      </c>
      <c r="B2" s="132" t="n"/>
      <c r="C2" s="132" t="n"/>
      <c r="D2" s="132" t="n"/>
      <c r="E2" s="132" t="n"/>
      <c r="F2" s="132" t="n"/>
      <c r="G2" s="133" t="n"/>
      <c r="H2" s="145" t="inlineStr">
        <is>
          <t>Total Gross Profit</t>
        </is>
      </c>
      <c r="I2" s="132" t="n"/>
      <c r="J2" s="146" t="n"/>
      <c r="K2" s="140" t="inlineStr">
        <is>
          <t>Total GPM</t>
        </is>
      </c>
      <c r="L2" s="132" t="n"/>
      <c r="M2" s="146" t="n"/>
      <c r="N2" s="140" t="inlineStr">
        <is>
          <t>Total Labor GPM</t>
        </is>
      </c>
      <c r="O2" s="132" t="n"/>
      <c r="P2" s="146" t="n"/>
      <c r="Q2" s="140" t="inlineStr">
        <is>
          <t>Total Product GPM</t>
        </is>
      </c>
      <c r="R2" s="132" t="n"/>
      <c r="S2" s="146" t="n"/>
      <c r="T2" s="131" t="inlineStr">
        <is>
          <t>Trim/Finish Total GPM</t>
        </is>
      </c>
      <c r="U2" s="132" t="n"/>
      <c r="V2" s="146" t="n"/>
      <c r="W2" s="131" t="inlineStr">
        <is>
          <t>Rough Total GPM</t>
        </is>
      </c>
      <c r="X2" s="132" t="n"/>
      <c r="Y2" s="146" t="n"/>
      <c r="Z2" s="131" t="inlineStr">
        <is>
          <t>Total Hours</t>
        </is>
      </c>
      <c r="AA2" s="132" t="n"/>
      <c r="AB2" s="146" t="n"/>
      <c r="AC2" s="131" t="inlineStr">
        <is>
          <t>Total PM Hours</t>
        </is>
      </c>
      <c r="AD2" s="132" t="n"/>
      <c r="AE2" s="146" t="n"/>
      <c r="AF2" s="131" t="inlineStr">
        <is>
          <t>Total Design Hours</t>
        </is>
      </c>
      <c r="AG2" s="132" t="n"/>
      <c r="AH2" s="146" t="n"/>
      <c r="AI2" s="131" t="inlineStr">
        <is>
          <t>Total Security Install Hours</t>
        </is>
      </c>
      <c r="AJ2" s="132" t="n"/>
      <c r="AK2" s="146" t="n"/>
      <c r="AL2" s="131" t="inlineStr">
        <is>
          <t>Total Trim/Finish Install Hours</t>
        </is>
      </c>
      <c r="AM2" s="132" t="n"/>
      <c r="AN2" s="146" t="n"/>
      <c r="AO2" s="131" t="inlineStr">
        <is>
          <t>Rough Total Install Hours</t>
        </is>
      </c>
      <c r="AP2" s="132" t="n"/>
      <c r="AQ2" s="146" t="n"/>
      <c r="AR2" s="30" t="inlineStr">
        <is>
          <t>Total Drive Time Hours</t>
        </is>
      </c>
      <c r="AS2" s="131" t="inlineStr">
        <is>
          <t xml:space="preserve">Total Wire Usage </t>
        </is>
      </c>
      <c r="AT2" s="132" t="n"/>
      <c r="AU2" s="146" t="n"/>
      <c r="AV2" s="122" t="n"/>
      <c r="AW2" s="134" t="inlineStr">
        <is>
          <t>Import Data</t>
        </is>
      </c>
      <c r="AX2" s="132" t="n"/>
      <c r="AY2" s="146" t="n"/>
      <c r="AZ2" s="31" t="n"/>
    </row>
    <row r="3" ht="15.75" customHeight="1" thickBot="1">
      <c r="A3" s="101" t="inlineStr">
        <is>
          <t>Summations</t>
        </is>
      </c>
      <c r="B3" s="38" t="n"/>
      <c r="C3" s="38" t="n"/>
      <c r="D3" s="38" t="n"/>
      <c r="E3" s="38" t="n"/>
      <c r="F3" s="38" t="n"/>
      <c r="G3" s="41">
        <f>SUM(G$5:G65536)</f>
        <v/>
      </c>
      <c r="H3" s="41">
        <f>SUM(H$5:H65536)</f>
        <v/>
      </c>
      <c r="I3" s="41">
        <f>SUM(I$5:I65536)</f>
        <v/>
      </c>
      <c r="J3" s="41">
        <f>SUM(J$5:J65536)</f>
        <v/>
      </c>
      <c r="K3" s="40">
        <f>H3/G3</f>
        <v/>
      </c>
      <c r="L3" s="40">
        <f>I3/G3</f>
        <v/>
      </c>
      <c r="M3" s="45">
        <f>L3-K3</f>
        <v/>
      </c>
      <c r="N3" s="40" t="n"/>
      <c r="O3" s="40" t="n"/>
      <c r="P3" s="113" t="n"/>
      <c r="Q3" s="40" t="n"/>
      <c r="R3" s="40" t="n"/>
      <c r="S3" s="40" t="n"/>
      <c r="T3" s="115" t="n"/>
      <c r="U3" s="39" t="n"/>
      <c r="V3" s="39" t="n"/>
      <c r="W3" s="39" t="n"/>
      <c r="X3" s="39" t="n"/>
      <c r="Y3" s="114" t="n"/>
      <c r="Z3" s="46">
        <f>SUM(Z$5:Z65536)</f>
        <v/>
      </c>
      <c r="AA3" s="46">
        <f>SUM(AA$5:AA65536)</f>
        <v/>
      </c>
      <c r="AB3" s="46">
        <f>SUM(AB$5:AB65536)</f>
        <v/>
      </c>
      <c r="AC3" s="46">
        <f>SUM(AC$5:AC65536)</f>
        <v/>
      </c>
      <c r="AD3" s="46">
        <f>SUM(AD$5:AD65536)</f>
        <v/>
      </c>
      <c r="AE3" s="46">
        <f>SUM(AE$5:AE65536)</f>
        <v/>
      </c>
      <c r="AF3" s="46">
        <f>SUM(AF$5:AF65536)</f>
        <v/>
      </c>
      <c r="AG3" s="46">
        <f>SUM(AG$5:AG65536)</f>
        <v/>
      </c>
      <c r="AH3" s="46">
        <f>SUM(AH$5:AH65536)</f>
        <v/>
      </c>
      <c r="AI3" s="46">
        <f>SUM(AI$5:AI65536)</f>
        <v/>
      </c>
      <c r="AJ3" s="46">
        <f>SUM(AJ$5:AJ65536)</f>
        <v/>
      </c>
      <c r="AK3" s="46">
        <f>SUM(AK$5:AK65536)</f>
        <v/>
      </c>
      <c r="AL3" s="46">
        <f>SUM(AL$5:AL65536)</f>
        <v/>
      </c>
      <c r="AM3" s="46">
        <f>SUM(AM$5:AM65536)</f>
        <v/>
      </c>
      <c r="AN3" s="46">
        <f>SUM(AN$5:AN65536)</f>
        <v/>
      </c>
      <c r="AO3" s="46">
        <f>SUM(AO$5:AO65536)</f>
        <v/>
      </c>
      <c r="AP3" s="46">
        <f>SUM(AP$5:AP65536)</f>
        <v/>
      </c>
      <c r="AQ3" s="46">
        <f>SUM(AQ$5:AQ65536)</f>
        <v/>
      </c>
      <c r="AR3" s="46">
        <f>SUM(AR$5:AR65536)</f>
        <v/>
      </c>
      <c r="AS3" s="46">
        <f>SUM(AS$5:AS65536)</f>
        <v/>
      </c>
      <c r="AT3" s="46">
        <f>SUM(AT$5:AT65536)</f>
        <v/>
      </c>
      <c r="AU3" s="46">
        <f>SUM(AU$5:AU65536)</f>
        <v/>
      </c>
      <c r="AV3" s="119" t="n"/>
      <c r="AW3" s="127" t="n"/>
      <c r="AX3" s="128" t="n"/>
      <c r="AY3" s="129" t="n"/>
      <c r="AZ3" s="37" t="n"/>
      <c r="BA3" s="36" t="n"/>
      <c r="BB3" s="36" t="n"/>
      <c r="BC3" s="36" t="n"/>
      <c r="BD3" s="36" t="n"/>
      <c r="BE3" s="36" t="n"/>
      <c r="BF3" s="36" t="n"/>
      <c r="BG3" s="36" t="n"/>
      <c r="BH3" s="36" t="n"/>
      <c r="BI3" s="36" t="n"/>
      <c r="BJ3" s="36" t="n"/>
      <c r="BK3" s="36" t="n"/>
      <c r="BL3" s="36" t="n"/>
      <c r="BM3" s="36" t="n"/>
      <c r="BN3" s="36" t="n"/>
      <c r="BO3" s="36" t="n"/>
      <c r="BP3" s="36" t="n"/>
      <c r="BQ3" s="36" t="n"/>
      <c r="BR3" s="36" t="n"/>
      <c r="BS3" s="36" t="n"/>
      <c r="BT3" s="36" t="n"/>
      <c r="BU3" s="36" t="n"/>
      <c r="BV3" s="36" t="n"/>
      <c r="BW3" s="36" t="n"/>
      <c r="BX3" s="36" t="n"/>
      <c r="BY3" s="36" t="n"/>
      <c r="BZ3" s="36" t="n"/>
      <c r="CA3" s="36" t="n"/>
      <c r="CB3" s="36" t="n"/>
      <c r="CC3" s="36" t="n"/>
      <c r="CD3" s="36" t="n"/>
      <c r="CE3" s="36" t="n"/>
      <c r="CF3" s="36" t="n"/>
      <c r="CG3" s="36" t="n"/>
      <c r="CH3" s="36" t="n"/>
      <c r="CI3" s="36" t="n"/>
      <c r="CJ3" s="36" t="n"/>
      <c r="CK3" s="36" t="n"/>
      <c r="CL3" s="36" t="n"/>
    </row>
    <row r="4" ht="45" customFormat="1" customHeight="1" s="100" thickBot="1">
      <c r="A4" s="102" t="inlineStr">
        <is>
          <t xml:space="preserve">Project Name </t>
        </is>
      </c>
      <c r="B4" s="94" t="inlineStr">
        <is>
          <t>Builder/Location</t>
        </is>
      </c>
      <c r="C4" s="85" t="inlineStr">
        <is>
          <t xml:space="preserve">Project Manager </t>
        </is>
      </c>
      <c r="D4" s="85" t="inlineStr">
        <is>
          <t xml:space="preserve">Department </t>
        </is>
      </c>
      <c r="E4" s="85" t="inlineStr">
        <is>
          <t>Rough-in Completion Date</t>
        </is>
      </c>
      <c r="F4" s="85" t="inlineStr">
        <is>
          <t xml:space="preserve">Finish Completion Date </t>
        </is>
      </c>
      <c r="G4" s="95" t="inlineStr">
        <is>
          <t>Total Contract Value</t>
        </is>
      </c>
      <c r="H4" s="147" t="inlineStr">
        <is>
          <t xml:space="preserve">Estimated Total Gross Profit </t>
        </is>
      </c>
      <c r="I4" s="148" t="inlineStr">
        <is>
          <t xml:space="preserve">Actual Total Gross Profit </t>
        </is>
      </c>
      <c r="J4" s="149" t="inlineStr">
        <is>
          <t xml:space="preserve">Total Gross Profit Difference </t>
        </is>
      </c>
      <c r="K4" s="92" t="inlineStr">
        <is>
          <t xml:space="preserve">Estimated Total GPM </t>
        </is>
      </c>
      <c r="L4" s="90" t="inlineStr">
        <is>
          <t xml:space="preserve">Actual Total GPM </t>
        </is>
      </c>
      <c r="M4" s="91" t="inlineStr">
        <is>
          <t xml:space="preserve">Total GPM Difference </t>
        </is>
      </c>
      <c r="N4" s="92" t="inlineStr">
        <is>
          <t>Estimated Total Labor GPM</t>
        </is>
      </c>
      <c r="O4" s="90" t="inlineStr">
        <is>
          <t>Actual Total Labor GPM</t>
        </is>
      </c>
      <c r="P4" s="109" t="inlineStr">
        <is>
          <t xml:space="preserve">Total Labor GPM Difference </t>
        </is>
      </c>
      <c r="Q4" s="92" t="inlineStr">
        <is>
          <t>Estimated Total Product GPM</t>
        </is>
      </c>
      <c r="R4" s="90" t="inlineStr">
        <is>
          <t>Actual Total Product GPM</t>
        </is>
      </c>
      <c r="S4" s="93" t="inlineStr">
        <is>
          <t xml:space="preserve">Total Product GPM Difference </t>
        </is>
      </c>
      <c r="T4" s="84" t="inlineStr">
        <is>
          <t xml:space="preserve">Estimated Final Total GPM </t>
        </is>
      </c>
      <c r="U4" s="85" t="inlineStr">
        <is>
          <t xml:space="preserve">Actual Final Total GPM </t>
        </is>
      </c>
      <c r="V4" s="95" t="inlineStr">
        <is>
          <t xml:space="preserve">Final Total GPM Difference </t>
        </is>
      </c>
      <c r="W4" s="94" t="inlineStr">
        <is>
          <t xml:space="preserve">Estimated Rough Total GPM </t>
        </is>
      </c>
      <c r="X4" s="85" t="inlineStr">
        <is>
          <t xml:space="preserve">Actual Rough Total GPM </t>
        </is>
      </c>
      <c r="Y4" s="86" t="inlineStr">
        <is>
          <t xml:space="preserve">Total Rough GPM Difference </t>
        </is>
      </c>
      <c r="Z4" s="94" t="inlineStr">
        <is>
          <t xml:space="preserve">Estimated Total Hours </t>
        </is>
      </c>
      <c r="AA4" s="85" t="inlineStr">
        <is>
          <t xml:space="preserve">Actual Total Hours </t>
        </is>
      </c>
      <c r="AB4" s="95" t="inlineStr">
        <is>
          <t xml:space="preserve">Total Hours Difference </t>
        </is>
      </c>
      <c r="AC4" s="94" t="inlineStr">
        <is>
          <t>Estimated Total PM Hours</t>
        </is>
      </c>
      <c r="AD4" s="85" t="inlineStr">
        <is>
          <t xml:space="preserve">Actual Total PM Hours </t>
        </is>
      </c>
      <c r="AE4" s="95" t="inlineStr">
        <is>
          <t xml:space="preserve">Total PM Hours Difference </t>
        </is>
      </c>
      <c r="AF4" s="94" t="inlineStr">
        <is>
          <t xml:space="preserve">Estimated Total Design Hours </t>
        </is>
      </c>
      <c r="AG4" s="85" t="inlineStr">
        <is>
          <t xml:space="preserve">Actual Total Design Hours </t>
        </is>
      </c>
      <c r="AH4" s="95" t="inlineStr">
        <is>
          <t xml:space="preserve">Total Design Hours Difference </t>
        </is>
      </c>
      <c r="AI4" s="94" t="inlineStr">
        <is>
          <t xml:space="preserve">Estimated Total Security Hours </t>
        </is>
      </c>
      <c r="AJ4" s="85" t="inlineStr">
        <is>
          <t>Actual Total Security Hours</t>
        </is>
      </c>
      <c r="AK4" s="95" t="inlineStr">
        <is>
          <t xml:space="preserve">Total Security Hours Difference </t>
        </is>
      </c>
      <c r="AL4" s="94" t="inlineStr">
        <is>
          <t xml:space="preserve">Estimated Total Finish Hours </t>
        </is>
      </c>
      <c r="AM4" s="85" t="inlineStr">
        <is>
          <t xml:space="preserve">Actual Total Finish Hours </t>
        </is>
      </c>
      <c r="AN4" s="95" t="inlineStr">
        <is>
          <t xml:space="preserve">Total Finish Hours Difference </t>
        </is>
      </c>
      <c r="AO4" s="94" t="inlineStr">
        <is>
          <t xml:space="preserve">Estimated Total Rough Hours </t>
        </is>
      </c>
      <c r="AP4" s="85" t="inlineStr">
        <is>
          <t xml:space="preserve">Actual Total Rough Hours </t>
        </is>
      </c>
      <c r="AQ4" s="95" t="inlineStr">
        <is>
          <t xml:space="preserve">Total Rough Hours Difference </t>
        </is>
      </c>
      <c r="AR4" s="83" t="inlineStr">
        <is>
          <t>Total Drive Time Hours</t>
        </is>
      </c>
      <c r="AS4" s="94" t="inlineStr">
        <is>
          <t xml:space="preserve">Estimated Total Wire Usage </t>
        </is>
      </c>
      <c r="AT4" s="85" t="inlineStr">
        <is>
          <t xml:space="preserve">Actual Total Wire Usage </t>
        </is>
      </c>
      <c r="AU4" s="95" t="inlineStr">
        <is>
          <t xml:space="preserve">Total Wire Usage Difference </t>
        </is>
      </c>
      <c r="AV4" s="123" t="n"/>
      <c r="AW4" s="96" t="inlineStr">
        <is>
          <t>Imported By</t>
        </is>
      </c>
      <c r="AX4" s="97" t="inlineStr">
        <is>
          <t>Imported Date</t>
        </is>
      </c>
      <c r="AY4" s="98" t="inlineStr">
        <is>
          <t>File Directory</t>
        </is>
      </c>
      <c r="AZ4" s="99" t="n"/>
    </row>
    <row r="5" ht="15.75" customFormat="1" customHeight="1" s="82">
      <c r="A5" s="103" t="inlineStr">
        <is>
          <t>Lown Bull Ranch</t>
        </is>
      </c>
      <c r="B5" s="21" t="inlineStr">
        <is>
          <t>OSM</t>
        </is>
      </c>
      <c r="C5" s="28" t="inlineStr">
        <is>
          <t>John Valiton</t>
        </is>
      </c>
      <c r="D5" s="28" t="inlineStr">
        <is>
          <t>Residential</t>
        </is>
      </c>
      <c r="E5" s="150" t="n">
        <v>43313</v>
      </c>
      <c r="F5" s="150" t="n">
        <v>43525</v>
      </c>
      <c r="G5" s="151" t="n">
        <v>242771.66</v>
      </c>
      <c r="H5" s="152" t="n">
        <v>110524.79</v>
      </c>
      <c r="I5" s="153" t="n">
        <v>131484.333</v>
      </c>
      <c r="J5" s="154" t="n">
        <v>20959.54299999998</v>
      </c>
      <c r="K5" s="155" t="n">
        <v>0.4552623234524162</v>
      </c>
      <c r="L5" s="156" t="n">
        <v>0.5415967127299783</v>
      </c>
      <c r="M5" s="157" t="n">
        <v>0.08633438927756215</v>
      </c>
      <c r="N5" s="155" t="n">
        <v>0.638374476957602</v>
      </c>
      <c r="O5" s="156" t="n">
        <v>0.6963207475391076</v>
      </c>
      <c r="P5" s="158" t="n">
        <v>0.05794627058150559</v>
      </c>
      <c r="Q5" s="155" t="n">
        <v>0.3016509544722567</v>
      </c>
      <c r="R5" s="156" t="n">
        <v>0.4452119058230807</v>
      </c>
      <c r="S5" s="157" t="n">
        <v>0.143560951350824</v>
      </c>
      <c r="T5" s="159" t="n">
        <v>0.4018614968848016</v>
      </c>
      <c r="U5" s="156" t="n">
        <v>0.4547574227370149</v>
      </c>
      <c r="V5" s="157" t="n">
        <v>0.05289592585221331</v>
      </c>
      <c r="W5" s="155" t="n">
        <v>0.6236936725283108</v>
      </c>
      <c r="X5" s="156" t="n">
        <v>0.7088039983009029</v>
      </c>
      <c r="Y5" s="158" t="n">
        <v>0.08511032577259214</v>
      </c>
      <c r="Z5" s="160" t="n">
        <v>1151.56</v>
      </c>
      <c r="AA5" s="161" t="n">
        <v>894.6400000000001</v>
      </c>
      <c r="AB5" s="162" t="n">
        <v>-256.9199999999998</v>
      </c>
      <c r="AC5" s="160" t="n">
        <v>147.025</v>
      </c>
      <c r="AD5" s="161" t="n">
        <v>191.5</v>
      </c>
      <c r="AE5" s="162" t="n">
        <v>44.47500000000002</v>
      </c>
      <c r="AF5" s="160" t="n">
        <v>104.089</v>
      </c>
      <c r="AG5" s="161" t="n">
        <v>47.67</v>
      </c>
      <c r="AH5" s="162" t="n">
        <v>-56.419</v>
      </c>
      <c r="AI5" s="160" t="n">
        <v>222.638</v>
      </c>
      <c r="AJ5" s="161" t="n">
        <v>200.46</v>
      </c>
      <c r="AK5" s="162" t="n">
        <v>-22.17799999999998</v>
      </c>
      <c r="AL5" s="160" t="n">
        <v>472.469</v>
      </c>
      <c r="AM5" s="161" t="n">
        <v>326.43</v>
      </c>
      <c r="AN5" s="162" t="n">
        <v>-146.039</v>
      </c>
      <c r="AO5" s="160" t="n">
        <v>196.339</v>
      </c>
      <c r="AP5" s="161" t="n">
        <v>119.81</v>
      </c>
      <c r="AQ5" s="162" t="n">
        <v>-76.529</v>
      </c>
      <c r="AR5" s="163" t="n">
        <v>112.63</v>
      </c>
      <c r="AS5" s="160" t="n">
        <v>23080</v>
      </c>
      <c r="AT5" s="161" t="n">
        <v>21256</v>
      </c>
      <c r="AU5" s="162" t="n">
        <v>-1824</v>
      </c>
      <c r="AV5" s="124" t="n"/>
      <c r="AW5" s="21" t="inlineStr">
        <is>
          <t>Julian.Kizanis</t>
        </is>
      </c>
      <c r="AX5" s="164" t="n">
        <v>43867</v>
      </c>
      <c r="AY5" s="22" t="inlineStr">
        <is>
          <t>C:\Users\{user}\SAV Digital Environments\SAV - Documents\Departments\Accounting\Job Costing\Lown Ranch\Lown Bull Ranch Job Costing Dashboard.xlsm</t>
        </is>
      </c>
      <c r="AZ5" s="23" t="n"/>
      <c r="BA5" s="24" t="n"/>
      <c r="BB5" s="24" t="n"/>
      <c r="BC5" s="24" t="n"/>
      <c r="BD5" s="24" t="n"/>
      <c r="BE5" s="24" t="n"/>
      <c r="BF5" s="24" t="n"/>
      <c r="BG5" s="24" t="n"/>
      <c r="BH5" s="24" t="n"/>
      <c r="BI5" s="24" t="n"/>
      <c r="BJ5" s="24" t="n"/>
      <c r="BK5" s="24" t="n"/>
      <c r="BL5" s="24" t="n"/>
      <c r="BM5" s="24" t="n"/>
      <c r="BN5" s="24" t="n"/>
      <c r="BO5" s="24" t="n"/>
      <c r="BP5" s="24" t="n"/>
      <c r="BQ5" s="24" t="n"/>
      <c r="BR5" s="24" t="n"/>
      <c r="BS5" s="24" t="n"/>
      <c r="BT5" s="24" t="n"/>
      <c r="BU5" s="24" t="n"/>
      <c r="BV5" s="24" t="n"/>
      <c r="BW5" s="24" t="n"/>
      <c r="BX5" s="24" t="n"/>
      <c r="BY5" s="24" t="n"/>
      <c r="BZ5" s="24" t="n"/>
      <c r="CA5" s="24" t="n"/>
      <c r="CB5" s="24" t="n"/>
      <c r="CC5" s="24" t="n"/>
      <c r="CD5" s="24" t="n"/>
      <c r="CE5" s="24" t="n"/>
      <c r="CF5" s="24" t="n"/>
      <c r="CG5" s="24" t="n"/>
      <c r="CH5" s="24" t="n"/>
      <c r="CI5" s="24" t="n"/>
      <c r="CJ5" s="24" t="n"/>
      <c r="CK5" s="24" t="n"/>
      <c r="CL5" s="24" t="n"/>
    </row>
    <row r="6" ht="15" customFormat="1" customHeight="1" s="24">
      <c r="A6" s="104" t="inlineStr">
        <is>
          <t>Carey - YCC 2303</t>
        </is>
      </c>
      <c r="B6" s="21" t="inlineStr">
        <is>
          <t>GE Johnson</t>
        </is>
      </c>
      <c r="C6" s="28" t="inlineStr">
        <is>
          <t>Cody Setzer</t>
        </is>
      </c>
      <c r="D6" s="28" t="inlineStr">
        <is>
          <t>Commercial</t>
        </is>
      </c>
      <c r="E6" s="150" t="inlineStr">
        <is>
          <t>N/A</t>
        </is>
      </c>
      <c r="F6" s="165" t="n">
        <v>43525</v>
      </c>
      <c r="G6" s="151" t="n">
        <v>107595.59</v>
      </c>
      <c r="H6" s="152" t="n">
        <v>52097.62</v>
      </c>
      <c r="I6" s="153" t="n">
        <v>43807.414</v>
      </c>
      <c r="J6" s="154" t="n">
        <v>-8290.205999999998</v>
      </c>
      <c r="K6" s="155" t="n">
        <v>0.4841984694725871</v>
      </c>
      <c r="L6" s="156" t="n">
        <v>0.4071487874177743</v>
      </c>
      <c r="M6" s="157" t="n">
        <v>-0.07704968205481283</v>
      </c>
      <c r="N6" s="155" t="n">
        <v>0.6114304425646938</v>
      </c>
      <c r="O6" s="156" t="n">
        <v>0.4373373583881691</v>
      </c>
      <c r="P6" s="158" t="n">
        <v>-0.1740930841765247</v>
      </c>
      <c r="Q6" s="155" t="n">
        <v>0.4138008941663506</v>
      </c>
      <c r="R6" s="156" t="n">
        <v>0.3904454215371121</v>
      </c>
      <c r="S6" s="157" t="n">
        <v>-0.02335547262923854</v>
      </c>
      <c r="T6" s="159" t="n">
        <v>0.4994869233306449</v>
      </c>
      <c r="U6" s="156" t="n">
        <v>0.4037969112199447</v>
      </c>
      <c r="V6" s="157" t="n">
        <v>-0.09569001211070022</v>
      </c>
      <c r="W6" s="155" t="n">
        <v>0.005860605805990834</v>
      </c>
      <c r="X6" s="156" t="n">
        <v>0.5120206936700656</v>
      </c>
      <c r="Y6" s="158" t="n">
        <v>0.5061600878640748</v>
      </c>
      <c r="Z6" s="160" t="n">
        <v>432.0000000000001</v>
      </c>
      <c r="AA6" s="161" t="n">
        <v>727.4900000000001</v>
      </c>
      <c r="AB6" s="162" t="n">
        <v>295.4900000000001</v>
      </c>
      <c r="AC6" s="160" t="n">
        <v>71.22499999999999</v>
      </c>
      <c r="AD6" s="161" t="n">
        <v>98.19</v>
      </c>
      <c r="AE6" s="162" t="n">
        <v>26.965</v>
      </c>
      <c r="AF6" s="160" t="n">
        <v>80.62</v>
      </c>
      <c r="AG6" s="161" t="n">
        <v>51.45</v>
      </c>
      <c r="AH6" s="162" t="n">
        <v>-29.17</v>
      </c>
      <c r="AI6" s="160" t="n">
        <v>2</v>
      </c>
      <c r="AJ6" s="161" t="n">
        <v>0</v>
      </c>
      <c r="AK6" s="162" t="n">
        <v>-2</v>
      </c>
      <c r="AL6" s="160" t="n">
        <v>220.755</v>
      </c>
      <c r="AM6" s="161" t="n">
        <v>527.45</v>
      </c>
      <c r="AN6" s="162" t="n">
        <v>306.6950000000001</v>
      </c>
      <c r="AO6" s="160" t="n">
        <v>26.4</v>
      </c>
      <c r="AP6" s="161" t="n">
        <v>26.4</v>
      </c>
      <c r="AQ6" s="162" t="n">
        <v>0</v>
      </c>
      <c r="AR6" s="163" t="n">
        <v>145.19</v>
      </c>
      <c r="AS6" s="160" t="n">
        <v>0</v>
      </c>
      <c r="AT6" s="161" t="n">
        <v>0</v>
      </c>
      <c r="AU6" s="162" t="n">
        <v>0</v>
      </c>
      <c r="AV6" s="124" t="n"/>
      <c r="AW6" s="21" t="inlineStr">
        <is>
          <t>Julian.Kizanis</t>
        </is>
      </c>
      <c r="AX6" s="164" t="n">
        <v>43867</v>
      </c>
      <c r="AY6" s="22" t="inlineStr">
        <is>
          <t>C:\Users\{user}\SAV Digital Environments\SAV - Documents\Departments\Accounting\Job Costing\YC Core Condos\Condo 2303 Carey\Carey 2303 Job Costing.xlsx</t>
        </is>
      </c>
      <c r="AZ6" s="23" t="n"/>
    </row>
    <row r="7" ht="15" customHeight="1">
      <c r="A7" s="105" t="inlineStr">
        <is>
          <t>YC Lot 30</t>
        </is>
      </c>
      <c r="B7" s="5" t="inlineStr">
        <is>
          <t>PRG</t>
        </is>
      </c>
      <c r="C7" s="29" t="inlineStr">
        <is>
          <t>Miles Curtis</t>
        </is>
      </c>
      <c r="D7" s="29" t="inlineStr">
        <is>
          <t>Residential</t>
        </is>
      </c>
      <c r="E7" s="166" t="n">
        <v>43374</v>
      </c>
      <c r="F7" s="167" t="n">
        <v>43556</v>
      </c>
      <c r="G7" s="168" t="n">
        <v>149460.6</v>
      </c>
      <c r="H7" s="169" t="n">
        <v>68346.34000000001</v>
      </c>
      <c r="I7" s="170" t="n">
        <v>69727.87999999999</v>
      </c>
      <c r="J7" s="171" t="n">
        <v>1381.539999999979</v>
      </c>
      <c r="K7" s="172" t="n">
        <v>0.4572866695302977</v>
      </c>
      <c r="L7" s="173" t="n">
        <v>0.4665301758456743</v>
      </c>
      <c r="M7" s="174" t="n">
        <v>0.009243506315376626</v>
      </c>
      <c r="N7" s="172" t="n">
        <v>0.5986970895710305</v>
      </c>
      <c r="O7" s="173" t="n">
        <v>0.5202331086904919</v>
      </c>
      <c r="P7" s="175" t="n">
        <v>-0.07846398088053863</v>
      </c>
      <c r="Q7" s="172" t="n">
        <v>0.3740007473829636</v>
      </c>
      <c r="R7" s="173" t="n">
        <v>0.434900977072991</v>
      </c>
      <c r="S7" s="174" t="n">
        <v>0.0609002296900274</v>
      </c>
      <c r="T7" s="176" t="n">
        <v>0.4458159612104419</v>
      </c>
      <c r="U7" s="173" t="n">
        <v>0.5006455273895288</v>
      </c>
      <c r="V7" s="174" t="n">
        <v>0.05482956617908696</v>
      </c>
      <c r="W7" s="172" t="n">
        <v>0.7413381782077182</v>
      </c>
      <c r="X7" s="173" t="n">
        <v>-0.3782752890721424</v>
      </c>
      <c r="Y7" s="175" t="n">
        <v>-1.119613467279861</v>
      </c>
      <c r="Z7" s="177" t="n">
        <v>607.2689999999999</v>
      </c>
      <c r="AA7" s="178" t="n">
        <v>819.6299999999999</v>
      </c>
      <c r="AB7" s="179" t="n">
        <v>212.361</v>
      </c>
      <c r="AC7" s="177" t="n">
        <v>99.74000000000001</v>
      </c>
      <c r="AD7" s="178" t="n">
        <v>197.85</v>
      </c>
      <c r="AE7" s="179" t="n">
        <v>98.11000000000001</v>
      </c>
      <c r="AF7" s="177" t="n">
        <v>38.046</v>
      </c>
      <c r="AG7" s="178" t="n">
        <v>56.05</v>
      </c>
      <c r="AH7" s="179" t="n">
        <v>18.00399999999999</v>
      </c>
      <c r="AI7" s="177" t="n">
        <v>66.75800000000001</v>
      </c>
      <c r="AJ7" s="178" t="n">
        <v>118.72</v>
      </c>
      <c r="AK7" s="179" t="n">
        <v>51.96199999999998</v>
      </c>
      <c r="AL7" s="177" t="n">
        <v>351.385</v>
      </c>
      <c r="AM7" s="178" t="n">
        <v>285.94</v>
      </c>
      <c r="AN7" s="179" t="n">
        <v>-65.44499999999999</v>
      </c>
      <c r="AO7" s="177" t="n">
        <v>19.5</v>
      </c>
      <c r="AP7" s="178" t="n">
        <v>158.57</v>
      </c>
      <c r="AQ7" s="179" t="n">
        <v>139.07</v>
      </c>
      <c r="AR7" s="180" t="n">
        <v>143.01</v>
      </c>
      <c r="AS7" s="177" t="n">
        <v>1000</v>
      </c>
      <c r="AT7" s="178" t="n">
        <v>11297</v>
      </c>
      <c r="AU7" s="179" t="n">
        <v>10297</v>
      </c>
      <c r="AW7" s="5" t="inlineStr">
        <is>
          <t>Julian.Kizanis</t>
        </is>
      </c>
      <c r="AX7" s="181" t="n">
        <v>43867</v>
      </c>
      <c r="AY7" s="12" t="inlineStr">
        <is>
          <t>C:\Users\{user}\SAV Digital Environments\SAV - Documents\Departments\Accounting\Job Costing\YC Lot 30\YC Lot 30 Job Costing Dashboard.xlsx</t>
        </is>
      </c>
    </row>
    <row r="8" ht="15" customHeight="1">
      <c r="A8" s="105" t="inlineStr">
        <is>
          <t>Bruder - YCC 2-203</t>
        </is>
      </c>
      <c r="B8" s="5" t="inlineStr">
        <is>
          <t>GE Johnson</t>
        </is>
      </c>
      <c r="C8" s="29" t="inlineStr">
        <is>
          <t>Mike Parks</t>
        </is>
      </c>
      <c r="D8" s="29" t="inlineStr">
        <is>
          <t>Commercial</t>
        </is>
      </c>
      <c r="E8" s="166" t="inlineStr">
        <is>
          <t>N/A</t>
        </is>
      </c>
      <c r="F8" s="167" t="n">
        <v>43586</v>
      </c>
      <c r="G8" s="168" t="n">
        <v>80178.95</v>
      </c>
      <c r="H8" s="169" t="n">
        <v>30037.07</v>
      </c>
      <c r="I8" s="170" t="n">
        <v>17191.505</v>
      </c>
      <c r="J8" s="171" t="n">
        <v>-12845.565</v>
      </c>
      <c r="K8" s="172" t="n">
        <v>0.3746253848422809</v>
      </c>
      <c r="L8" s="173" t="n">
        <v>0.2144141947481228</v>
      </c>
      <c r="M8" s="174" t="n">
        <v>-0.1602111900941581</v>
      </c>
      <c r="N8" s="172" t="n">
        <v>0.5305902179614876</v>
      </c>
      <c r="O8" s="173" t="n">
        <v>0.212573866551743</v>
      </c>
      <c r="P8" s="175" t="n">
        <v>-0.3180163514097447</v>
      </c>
      <c r="Q8" s="172" t="n">
        <v>0.29903605328834</v>
      </c>
      <c r="R8" s="173" t="n">
        <v>0.2153061213152989</v>
      </c>
      <c r="S8" s="174" t="n">
        <v>-0.08372993197304104</v>
      </c>
      <c r="T8" s="176" t="n">
        <v>0.3718386719079408</v>
      </c>
      <c r="U8" s="173" t="n">
        <v>0.1957429568483645</v>
      </c>
      <c r="V8" s="174" t="n">
        <v>-0.1760957150595763</v>
      </c>
      <c r="W8" s="172" t="n">
        <v>0.4412713407623322</v>
      </c>
      <c r="X8" s="173" t="n">
        <v>0.6609483471202788</v>
      </c>
      <c r="Y8" s="175" t="n">
        <v>0.2196770063579466</v>
      </c>
      <c r="Z8" s="177" t="n">
        <v>350.8149999999999</v>
      </c>
      <c r="AA8" s="178" t="n">
        <v>686.99</v>
      </c>
      <c r="AB8" s="179" t="n">
        <v>336.1750000000001</v>
      </c>
      <c r="AC8" s="177" t="n">
        <v>60.425</v>
      </c>
      <c r="AD8" s="178" t="n">
        <v>61.32</v>
      </c>
      <c r="AE8" s="179" t="n">
        <v>0.8949999999999974</v>
      </c>
      <c r="AF8" s="177" t="n">
        <v>56.72</v>
      </c>
      <c r="AG8" s="178" t="n">
        <v>40.05</v>
      </c>
      <c r="AH8" s="179" t="n">
        <v>-16.67000000000001</v>
      </c>
      <c r="AI8" s="177" t="n">
        <v>0</v>
      </c>
      <c r="AJ8" s="178" t="n">
        <v>1.28</v>
      </c>
      <c r="AK8" s="179" t="n">
        <v>1.28</v>
      </c>
      <c r="AL8" s="177" t="n">
        <v>203.67</v>
      </c>
      <c r="AM8" s="178" t="n">
        <v>561.46</v>
      </c>
      <c r="AN8" s="179" t="n">
        <v>357.7900000000001</v>
      </c>
      <c r="AO8" s="177" t="n">
        <v>16.5</v>
      </c>
      <c r="AP8" s="178" t="n">
        <v>16.5</v>
      </c>
      <c r="AQ8" s="179" t="n">
        <v>0</v>
      </c>
      <c r="AR8" s="180" t="n">
        <v>228.25</v>
      </c>
      <c r="AS8" s="177" t="n">
        <v>0</v>
      </c>
      <c r="AT8" s="178" t="n">
        <v>0</v>
      </c>
      <c r="AU8" s="179" t="n">
        <v>0</v>
      </c>
      <c r="AW8" s="5" t="inlineStr">
        <is>
          <t>Julian.Kizanis</t>
        </is>
      </c>
      <c r="AX8" s="181" t="n">
        <v>43867</v>
      </c>
      <c r="AY8" s="12" t="inlineStr">
        <is>
          <t>C:\Users\{user}\SAV Digital Environments\SAV - Documents\Departments\Accounting\Job Costing\YC Core Condos\Condo 2203 Bruder\Bruder_Job Costing.xlsm</t>
        </is>
      </c>
    </row>
    <row r="9" ht="15" customHeight="1">
      <c r="A9" s="105" t="inlineStr">
        <is>
          <t>Riley AV Upgrade</t>
        </is>
      </c>
      <c r="B9" s="5" t="inlineStr">
        <is>
          <t>N/A</t>
        </is>
      </c>
      <c r="C9" s="29" t="inlineStr">
        <is>
          <t>Kolby Bruns</t>
        </is>
      </c>
      <c r="D9" s="29" t="inlineStr">
        <is>
          <t>Client Services</t>
        </is>
      </c>
      <c r="E9" s="166" t="inlineStr">
        <is>
          <t>N/A</t>
        </is>
      </c>
      <c r="F9" s="167" t="n">
        <v>43617</v>
      </c>
      <c r="G9" s="168" t="n">
        <v>48637.53999999999</v>
      </c>
      <c r="H9" s="169" t="n">
        <v>20927.99</v>
      </c>
      <c r="I9" s="170" t="n">
        <v>23051.41</v>
      </c>
      <c r="J9" s="171" t="n">
        <v>2123.419999999998</v>
      </c>
      <c r="K9" s="172" t="n">
        <v>0.4467284405075818</v>
      </c>
      <c r="L9" s="173" t="n">
        <v>0.4739427610853674</v>
      </c>
      <c r="M9" s="174" t="n">
        <v>0.02721432057778561</v>
      </c>
      <c r="N9" s="172" t="n">
        <v>0.5380402740628288</v>
      </c>
      <c r="O9" s="173" t="n">
        <v>0.6523000470999406</v>
      </c>
      <c r="P9" s="175" t="n">
        <v>0.1142597730371118</v>
      </c>
      <c r="Q9" s="172" t="n">
        <v>0.4136794124461843</v>
      </c>
      <c r="R9" s="173" t="n">
        <v>0.397065832956728</v>
      </c>
      <c r="S9" s="174" t="n">
        <v>-0.01661357948945635</v>
      </c>
      <c r="T9" s="176" t="n">
        <v>0.4467284405075818</v>
      </c>
      <c r="U9" s="173" t="n">
        <v>0.4739427610853674</v>
      </c>
      <c r="V9" s="174" t="n">
        <v>0.02721432057778561</v>
      </c>
      <c r="W9" s="172" t="e">
        <v>#DIV/0!</v>
      </c>
      <c r="X9" s="173" t="e">
        <v>#DIV/0!</v>
      </c>
      <c r="Y9" s="175" t="e">
        <v>#DIV/0!</v>
      </c>
      <c r="Z9" s="177" t="n">
        <v>102.27</v>
      </c>
      <c r="AA9" s="178" t="n">
        <v>169.82</v>
      </c>
      <c r="AB9" s="179" t="n">
        <v>67.54999999999998</v>
      </c>
      <c r="AC9" s="177" t="n">
        <v>0</v>
      </c>
      <c r="AD9" s="178" t="n">
        <v>22</v>
      </c>
      <c r="AE9" s="179" t="n">
        <v>22</v>
      </c>
      <c r="AF9" s="177" t="n">
        <v>0</v>
      </c>
      <c r="AG9" s="178" t="n">
        <v>0</v>
      </c>
      <c r="AH9" s="179" t="n">
        <v>0</v>
      </c>
      <c r="AI9" s="177" t="n">
        <v>0</v>
      </c>
      <c r="AJ9" s="178" t="n">
        <v>0</v>
      </c>
      <c r="AK9" s="179" t="n">
        <v>0</v>
      </c>
      <c r="AL9" s="177" t="n">
        <v>62.27</v>
      </c>
      <c r="AM9" s="178" t="n">
        <v>146.82</v>
      </c>
      <c r="AN9" s="179" t="n">
        <v>84.54999999999998</v>
      </c>
      <c r="AO9" s="177" t="n">
        <v>0</v>
      </c>
      <c r="AP9" s="178" t="n">
        <v>0</v>
      </c>
      <c r="AQ9" s="179" t="n">
        <v>0</v>
      </c>
      <c r="AR9" s="180" t="n">
        <v>45.55</v>
      </c>
      <c r="AS9" s="177" t="n">
        <v>0</v>
      </c>
      <c r="AT9" s="178" t="n">
        <v>0</v>
      </c>
      <c r="AU9" s="179" t="n">
        <v>0</v>
      </c>
      <c r="AW9" s="5" t="inlineStr">
        <is>
          <t>Julian.Kizanis</t>
        </is>
      </c>
      <c r="AX9" s="181" t="n">
        <v>43867</v>
      </c>
      <c r="AY9" s="12" t="inlineStr">
        <is>
          <t>C:\Users\{user}\SAV Digital Environments\SAV - Documents\Departments\Accounting\Job Costing\Riley\Riley_Job Costing.xlsm</t>
        </is>
      </c>
    </row>
    <row r="10" ht="15" customHeight="1">
      <c r="A10" s="105" t="inlineStr">
        <is>
          <t>Kayden YC 717</t>
        </is>
      </c>
      <c r="B10" s="5" t="inlineStr">
        <is>
          <t>PRG</t>
        </is>
      </c>
      <c r="C10" s="29" t="inlineStr">
        <is>
          <t>Nels Tate</t>
        </is>
      </c>
      <c r="D10" s="29" t="inlineStr">
        <is>
          <t>Residential</t>
        </is>
      </c>
      <c r="E10" s="166" t="n">
        <v>43344</v>
      </c>
      <c r="F10" s="167" t="n">
        <v>43617</v>
      </c>
      <c r="G10" s="168" t="n">
        <v>137831.48</v>
      </c>
      <c r="H10" s="169" t="n">
        <v>64007.73000000001</v>
      </c>
      <c r="I10" s="170" t="n">
        <v>46999.406</v>
      </c>
      <c r="J10" s="171" t="n">
        <v>-17008.32400000002</v>
      </c>
      <c r="K10" s="172" t="n">
        <v>0.4643912261553023</v>
      </c>
      <c r="L10" s="173" t="n">
        <v>0.3409918111595406</v>
      </c>
      <c r="M10" s="174" t="n">
        <v>-0.1233994149957616</v>
      </c>
      <c r="N10" s="172" t="n">
        <v>0.5011622766935141</v>
      </c>
      <c r="O10" s="173" t="n">
        <v>0.227754619919015</v>
      </c>
      <c r="P10" s="175" t="n">
        <v>-0.2734076567744991</v>
      </c>
      <c r="Q10" s="172" t="n">
        <v>0.4436690386001085</v>
      </c>
      <c r="R10" s="173" t="n">
        <v>0.4048062053844493</v>
      </c>
      <c r="S10" s="174" t="n">
        <v>-0.03886283321565925</v>
      </c>
      <c r="T10" s="176" t="n">
        <v>0.4133801941832504</v>
      </c>
      <c r="U10" s="173" t="n">
        <v>0.2859351244635705</v>
      </c>
      <c r="V10" s="174" t="n">
        <v>-0.1274450697196799</v>
      </c>
      <c r="W10" s="172" t="n">
        <v>0.6022019681070198</v>
      </c>
      <c r="X10" s="173" t="n">
        <v>0.4897322414086666</v>
      </c>
      <c r="Y10" s="175" t="n">
        <v>-0.1124697266983532</v>
      </c>
      <c r="Z10" s="177" t="n">
        <v>678.556</v>
      </c>
      <c r="AA10" s="178" t="n">
        <v>1310.67</v>
      </c>
      <c r="AB10" s="179" t="n">
        <v>632.114</v>
      </c>
      <c r="AC10" s="177" t="n">
        <v>89.104</v>
      </c>
      <c r="AD10" s="178" t="n">
        <v>186.75</v>
      </c>
      <c r="AE10" s="179" t="n">
        <v>97.646</v>
      </c>
      <c r="AF10" s="177" t="n">
        <v>67.02000000000001</v>
      </c>
      <c r="AG10" s="178" t="n">
        <v>93.59999999999999</v>
      </c>
      <c r="AH10" s="179" t="n">
        <v>26.57999999999999</v>
      </c>
      <c r="AI10" s="177" t="n">
        <v>127.396</v>
      </c>
      <c r="AJ10" s="178" t="n">
        <v>204.04</v>
      </c>
      <c r="AK10" s="179" t="n">
        <v>76.64400000000001</v>
      </c>
      <c r="AL10" s="177" t="n">
        <v>208.286</v>
      </c>
      <c r="AM10" s="178" t="n">
        <v>369.11</v>
      </c>
      <c r="AN10" s="179" t="n">
        <v>160.824</v>
      </c>
      <c r="AO10" s="177" t="n">
        <v>159.75</v>
      </c>
      <c r="AP10" s="178" t="n">
        <v>457.17</v>
      </c>
      <c r="AQ10" s="179" t="n">
        <v>297.42</v>
      </c>
      <c r="AR10" s="180" t="n">
        <v>287.17</v>
      </c>
      <c r="AS10" s="177" t="n">
        <v>16850</v>
      </c>
      <c r="AT10" s="178" t="n">
        <v>22130</v>
      </c>
      <c r="AU10" s="179" t="n">
        <v>5280</v>
      </c>
      <c r="AW10" s="5" t="inlineStr">
        <is>
          <t>Julian.Kizanis</t>
        </is>
      </c>
      <c r="AX10" s="181" t="n">
        <v>43867</v>
      </c>
      <c r="AY10" s="12" t="inlineStr">
        <is>
          <t>C:\Users\{user}\SAV Digital Environments\SAV - Documents\Departments\Accounting\Job Costing\Kayden_YC 717\Kayden YC 717 Job Costing Dashboard.xlsx</t>
        </is>
      </c>
    </row>
    <row r="11" ht="15" customHeight="1">
      <c r="A11" s="105" t="inlineStr">
        <is>
          <t>Vassilatos Chalet 15</t>
        </is>
      </c>
      <c r="B11" s="5" t="inlineStr">
        <is>
          <t>Highline Partners</t>
        </is>
      </c>
      <c r="C11" s="29" t="inlineStr">
        <is>
          <t>John Valiton</t>
        </is>
      </c>
      <c r="D11" s="29" t="inlineStr">
        <is>
          <t>Residential</t>
        </is>
      </c>
      <c r="E11" s="166" t="inlineStr">
        <is>
          <t>N/A</t>
        </is>
      </c>
      <c r="F11" s="167" t="n">
        <v>43678</v>
      </c>
      <c r="G11" s="168" t="n">
        <v>248560.9</v>
      </c>
      <c r="H11" s="169" t="n">
        <v>113427.73</v>
      </c>
      <c r="I11" s="170" t="n">
        <v>102408.123</v>
      </c>
      <c r="J11" s="171" t="n">
        <v>-11019.607</v>
      </c>
      <c r="K11" s="172" t="n">
        <v>0.4563377828129846</v>
      </c>
      <c r="L11" s="173" t="n">
        <v>0.4120041527046289</v>
      </c>
      <c r="M11" s="174" t="n">
        <v>-0.04433363010835573</v>
      </c>
      <c r="N11" s="172" t="n">
        <v>0.5888099047398504</v>
      </c>
      <c r="O11" s="173" t="n">
        <v>0.2425056449762532</v>
      </c>
      <c r="P11" s="175" t="n">
        <v>-0.3463042597635972</v>
      </c>
      <c r="Q11" s="172" t="n">
        <v>0.4131162085827171</v>
      </c>
      <c r="R11" s="173" t="n">
        <v>0.4673062964850845</v>
      </c>
      <c r="S11" s="174" t="n">
        <v>0.0541900879023674</v>
      </c>
      <c r="T11" s="176" t="n">
        <v>0.4195874872467049</v>
      </c>
      <c r="U11" s="173" t="n">
        <v>0.3774906857421143</v>
      </c>
      <c r="V11" s="174" t="n">
        <v>-0.04209680150459066</v>
      </c>
      <c r="W11" s="172" t="n">
        <v>0.6543568102145507</v>
      </c>
      <c r="X11" s="173" t="n">
        <v>0.5979706341944836</v>
      </c>
      <c r="Y11" s="175" t="n">
        <v>-0.05638617602006712</v>
      </c>
      <c r="Z11" s="177" t="n">
        <v>799.0429999999999</v>
      </c>
      <c r="AA11" s="178" t="n">
        <v>1299.86</v>
      </c>
      <c r="AB11" s="179" t="n">
        <v>500.817</v>
      </c>
      <c r="AC11" s="177" t="n">
        <v>103.194</v>
      </c>
      <c r="AD11" s="178" t="n">
        <v>312.33</v>
      </c>
      <c r="AE11" s="179" t="n">
        <v>209.136</v>
      </c>
      <c r="AF11" s="177" t="n">
        <v>66.762</v>
      </c>
      <c r="AG11" s="178" t="n">
        <v>73.34999999999999</v>
      </c>
      <c r="AH11" s="179" t="n">
        <v>6.587999999999997</v>
      </c>
      <c r="AI11" s="177" t="n">
        <v>54.01599999999999</v>
      </c>
      <c r="AJ11" s="178" t="n">
        <v>44.23</v>
      </c>
      <c r="AK11" s="179" t="n">
        <v>-9.785999999999998</v>
      </c>
      <c r="AL11" s="177" t="n">
        <v>313.196</v>
      </c>
      <c r="AM11" s="178" t="n">
        <v>530.79</v>
      </c>
      <c r="AN11" s="179" t="n">
        <v>217.594</v>
      </c>
      <c r="AO11" s="177" t="n">
        <v>203.625</v>
      </c>
      <c r="AP11" s="178" t="n">
        <v>339.16</v>
      </c>
      <c r="AQ11" s="179" t="n">
        <v>135.535</v>
      </c>
      <c r="AR11" s="180" t="n">
        <v>256.38</v>
      </c>
      <c r="AS11" s="177" t="n">
        <v>17950</v>
      </c>
      <c r="AT11" s="178" t="n">
        <v>16516</v>
      </c>
      <c r="AU11" s="179" t="n">
        <v>-1434</v>
      </c>
      <c r="AW11" s="5" t="inlineStr">
        <is>
          <t>Julian.Kizanis</t>
        </is>
      </c>
      <c r="AX11" s="181" t="n">
        <v>43867</v>
      </c>
      <c r="AY11" s="12" t="inlineStr">
        <is>
          <t>C:\Users\{user}\SAV Digital Environments\SAV - Documents\Departments\Accounting\Job Costing\Vassilatos_Chalet 15\Vassilatos_Chalet 15 Job Costing Dashboard.xlsm</t>
        </is>
      </c>
    </row>
    <row r="12" ht="15" customHeight="1">
      <c r="A12" s="105" t="inlineStr">
        <is>
          <t>Maxwell Lyons - 4-402</t>
        </is>
      </c>
      <c r="B12" s="5" t="inlineStr">
        <is>
          <t>GE Johnson</t>
        </is>
      </c>
      <c r="C12" s="29" t="inlineStr">
        <is>
          <t>Bryce Staker</t>
        </is>
      </c>
      <c r="D12" s="29" t="inlineStr">
        <is>
          <t>Commercial</t>
        </is>
      </c>
      <c r="E12" s="166" t="inlineStr">
        <is>
          <t>N/A</t>
        </is>
      </c>
      <c r="F12" s="182" t="n">
        <v>43739</v>
      </c>
      <c r="G12" s="183" t="n">
        <v>140598.23</v>
      </c>
      <c r="H12" s="184" t="n">
        <v>67608.11</v>
      </c>
      <c r="I12" s="170" t="n">
        <v>71709.534</v>
      </c>
      <c r="J12" s="171" t="n">
        <v>4101.423999999999</v>
      </c>
      <c r="K12" s="172" t="n">
        <v>0.4808603209300715</v>
      </c>
      <c r="L12" s="173" t="n">
        <v>0.5100315558737831</v>
      </c>
      <c r="M12" s="174" t="n">
        <v>0.0291712349437116</v>
      </c>
      <c r="N12" s="185" t="n">
        <v>0.5993023412826418</v>
      </c>
      <c r="O12" s="173" t="n">
        <v>0.5786813071402315</v>
      </c>
      <c r="P12" s="175" t="n">
        <v>-0.02062103414241034</v>
      </c>
      <c r="Q12" s="185" t="n">
        <v>0.4220365122461496</v>
      </c>
      <c r="R12" s="173" t="n">
        <v>0.4759369007617238</v>
      </c>
      <c r="S12" s="174" t="n">
        <v>0.05390038851557422</v>
      </c>
      <c r="T12" s="186" t="n">
        <v>0.4725535549977468</v>
      </c>
      <c r="U12" s="173" t="n">
        <v>0.5047825449885602</v>
      </c>
      <c r="V12" s="174" t="n">
        <v>0.03222898999081347</v>
      </c>
      <c r="W12" s="187" t="n">
        <v>0.7003206128307539</v>
      </c>
      <c r="X12" s="173" t="n">
        <v>0.6487076026585121</v>
      </c>
      <c r="Y12" s="175" t="n">
        <v>-0.05161301017224174</v>
      </c>
      <c r="Z12" s="188" t="n">
        <v>476.399</v>
      </c>
      <c r="AA12" s="178" t="n">
        <v>616.35</v>
      </c>
      <c r="AB12" s="179" t="n">
        <v>139.951</v>
      </c>
      <c r="AC12" s="188" t="n">
        <v>64.801</v>
      </c>
      <c r="AD12" s="178" t="n">
        <v>52.51</v>
      </c>
      <c r="AE12" s="179" t="n">
        <v>-12.291</v>
      </c>
      <c r="AF12" s="188" t="n">
        <v>71.71599999999999</v>
      </c>
      <c r="AG12" s="178" t="n">
        <v>59.38</v>
      </c>
      <c r="AH12" s="179" t="n">
        <v>-12.336</v>
      </c>
      <c r="AI12" s="188" t="n">
        <v>0</v>
      </c>
      <c r="AJ12" s="178" t="n">
        <v>0</v>
      </c>
      <c r="AK12" s="179" t="n">
        <v>0</v>
      </c>
      <c r="AL12" s="188" t="n">
        <v>283.132</v>
      </c>
      <c r="AM12" s="178" t="n">
        <v>449.73</v>
      </c>
      <c r="AN12" s="179" t="n">
        <v>166.598</v>
      </c>
      <c r="AO12" s="188" t="n">
        <v>25.5</v>
      </c>
      <c r="AP12" s="178" t="n">
        <v>25.5</v>
      </c>
      <c r="AQ12" s="179" t="n">
        <v>0</v>
      </c>
      <c r="AR12" s="189" t="n">
        <v>139.87</v>
      </c>
      <c r="AS12" s="188" t="n">
        <v>0</v>
      </c>
      <c r="AT12" s="178" t="n">
        <v>0</v>
      </c>
      <c r="AU12" s="179" t="n">
        <v>0</v>
      </c>
      <c r="AW12" s="13" t="inlineStr">
        <is>
          <t>Julian.Kizanis</t>
        </is>
      </c>
      <c r="AX12" s="181" t="n">
        <v>43867</v>
      </c>
      <c r="AY12" s="14" t="inlineStr">
        <is>
          <t>C:\Users\{user}\SAV Digital Environments\SAV - Documents\Departments\Accounting\Job Costing\YC Core Condos\Condo 4402 Maxwell-Lyons\Maxwell Lyons 4402 Job Costing.xlsm</t>
        </is>
      </c>
    </row>
    <row r="13" ht="15" customHeight="1">
      <c r="A13" s="35" t="inlineStr">
        <is>
          <t>Tharaldson - RH3B</t>
        </is>
      </c>
      <c r="B13" s="5" t="inlineStr">
        <is>
          <t>PRG</t>
        </is>
      </c>
      <c r="C13" s="29" t="inlineStr">
        <is>
          <t>KC Chvilicek</t>
        </is>
      </c>
      <c r="D13" s="29" t="inlineStr">
        <is>
          <t>Residential</t>
        </is>
      </c>
      <c r="E13" s="166" t="n">
        <v>43586</v>
      </c>
      <c r="F13" s="166" t="n">
        <v>43769</v>
      </c>
      <c r="G13" s="168" t="n">
        <v>249209.66</v>
      </c>
      <c r="H13" s="169" t="n">
        <v>109696.78</v>
      </c>
      <c r="I13" s="170" t="n">
        <v>97159.424</v>
      </c>
      <c r="J13" s="171" t="n">
        <v>-12537.356</v>
      </c>
      <c r="K13" s="172" t="n">
        <v>0.440178683282181</v>
      </c>
      <c r="L13" s="173" t="n">
        <v>0.3898702161063901</v>
      </c>
      <c r="M13" s="174" t="n">
        <v>-0.05030846717579091</v>
      </c>
      <c r="N13" s="172" t="n">
        <v>0.4698110704060734</v>
      </c>
      <c r="O13" s="173" t="n">
        <v>0.2843333834425828</v>
      </c>
      <c r="P13" s="175" t="n">
        <v>-0.1854776869634907</v>
      </c>
      <c r="Q13" s="172" t="n">
        <v>0.4254472352462623</v>
      </c>
      <c r="R13" s="173" t="n">
        <v>0.4423368081417234</v>
      </c>
      <c r="S13" s="174" t="n">
        <v>0.01688957289546117</v>
      </c>
      <c r="T13" s="176" t="n">
        <v>0.4542717826604515</v>
      </c>
      <c r="U13" s="173" t="n">
        <v>0.3488961115756721</v>
      </c>
      <c r="V13" s="174" t="n">
        <v>-0.1053756710847794</v>
      </c>
      <c r="W13" s="172" t="n">
        <v>0.3086765108238748</v>
      </c>
      <c r="X13" s="173" t="n">
        <v>0.7721980217721142</v>
      </c>
      <c r="Y13" s="175" t="n">
        <v>0.4635215109482393</v>
      </c>
      <c r="Z13" s="177" t="n">
        <v>858.6809999999999</v>
      </c>
      <c r="AA13" s="178" t="n">
        <v>834.25</v>
      </c>
      <c r="AB13" s="179" t="n">
        <v>-24.43099999999993</v>
      </c>
      <c r="AC13" s="177" t="n">
        <v>112.015</v>
      </c>
      <c r="AD13" s="178" t="n">
        <v>237.75</v>
      </c>
      <c r="AE13" s="179" t="n">
        <v>125.735</v>
      </c>
      <c r="AF13" s="177" t="n">
        <v>76.18300000000001</v>
      </c>
      <c r="AG13" s="178" t="n">
        <v>66.65000000000001</v>
      </c>
      <c r="AH13" s="179" t="n">
        <v>-9.533000000000001</v>
      </c>
      <c r="AI13" s="177" t="n">
        <v>62.751</v>
      </c>
      <c r="AJ13" s="178" t="n">
        <v>160.06</v>
      </c>
      <c r="AK13" s="179" t="n">
        <v>97.309</v>
      </c>
      <c r="AL13" s="177" t="n">
        <v>484.812</v>
      </c>
      <c r="AM13" s="178" t="n">
        <v>365.49</v>
      </c>
      <c r="AN13" s="179" t="n">
        <v>-119.3219999999999</v>
      </c>
      <c r="AO13" s="177" t="n">
        <v>7.5</v>
      </c>
      <c r="AP13" s="178" t="n">
        <v>4.3</v>
      </c>
      <c r="AQ13" s="179" t="n">
        <v>-3.2</v>
      </c>
      <c r="AR13" s="180" t="n">
        <v>140.44</v>
      </c>
      <c r="AS13" s="177" t="n">
        <v>21411</v>
      </c>
      <c r="AT13" s="178" t="n">
        <v>20634</v>
      </c>
      <c r="AU13" s="179" t="n">
        <v>-777</v>
      </c>
      <c r="AW13" s="5" t="inlineStr">
        <is>
          <t>Julian.Kizanis</t>
        </is>
      </c>
      <c r="AX13" s="181" t="n">
        <v>43867</v>
      </c>
      <c r="AY13" s="12" t="inlineStr">
        <is>
          <t>C:\Users\{user}\SAV Digital Environments\SAV - Documents\Departments\Accounting\Job Costing\Tharaldson_River Homestead 3B\Tharaldson_RH3B Job Costing Dashboard.xlsm</t>
        </is>
      </c>
    </row>
    <row r="14" ht="15" customHeight="1">
      <c r="A14" s="105" t="inlineStr">
        <is>
          <t>Bramley YC 422</t>
        </is>
      </c>
      <c r="B14" s="5" t="inlineStr">
        <is>
          <t>SBC</t>
        </is>
      </c>
      <c r="C14" s="29" t="inlineStr">
        <is>
          <t>KC Chvilicek</t>
        </is>
      </c>
      <c r="D14" s="29" t="inlineStr">
        <is>
          <t>Residential</t>
        </is>
      </c>
      <c r="E14" s="166" t="n">
        <v>43617</v>
      </c>
      <c r="F14" s="166" t="n">
        <v>43800</v>
      </c>
      <c r="G14" s="168" t="n">
        <v>306861.02</v>
      </c>
      <c r="H14" s="169" t="n">
        <v>143918.31</v>
      </c>
      <c r="I14" s="170" t="n">
        <v>120687.58</v>
      </c>
      <c r="J14" s="171" t="n">
        <v>-23230.72999999998</v>
      </c>
      <c r="K14" s="172" t="n">
        <v>0.4690016020933515</v>
      </c>
      <c r="L14" s="173" t="n">
        <v>0.3932972001461769</v>
      </c>
      <c r="M14" s="174" t="n">
        <v>-0.07570440194717459</v>
      </c>
      <c r="N14" s="172" t="n">
        <v>0.5606770132893218</v>
      </c>
      <c r="O14" s="173" t="n">
        <v>0.4119260762398039</v>
      </c>
      <c r="P14" s="175" t="n">
        <v>-0.148750937049518</v>
      </c>
      <c r="Q14" s="172" t="n">
        <v>0.4202598970556369</v>
      </c>
      <c r="R14" s="173" t="n">
        <v>0.3833926557116971</v>
      </c>
      <c r="S14" s="174" t="n">
        <v>-0.03686724134393987</v>
      </c>
      <c r="T14" s="176" t="n">
        <v>0.4244050960186568</v>
      </c>
      <c r="U14" s="173" t="n">
        <v>0.3458629604374277</v>
      </c>
      <c r="V14" s="174" t="n">
        <v>-0.07854213558122908</v>
      </c>
      <c r="W14" s="172" t="n">
        <v>0.6403319721270651</v>
      </c>
      <c r="X14" s="173" t="n">
        <v>0.5755295442665005</v>
      </c>
      <c r="Y14" s="175" t="n">
        <v>-0.06480242786056456</v>
      </c>
      <c r="Z14" s="177" t="n">
        <v>1343.482</v>
      </c>
      <c r="AA14" s="178" t="n">
        <v>2278.14</v>
      </c>
      <c r="AB14" s="179" t="n">
        <v>934.6580000000004</v>
      </c>
      <c r="AC14" s="177" t="n">
        <v>199.491</v>
      </c>
      <c r="AD14" s="178" t="n">
        <v>493.5</v>
      </c>
      <c r="AE14" s="179" t="n">
        <v>294.009</v>
      </c>
      <c r="AF14" s="177" t="n">
        <v>111.878</v>
      </c>
      <c r="AG14" s="178" t="n">
        <v>206.52</v>
      </c>
      <c r="AH14" s="179" t="n">
        <v>94.64200000000002</v>
      </c>
      <c r="AI14" s="177" t="n">
        <v>136.254</v>
      </c>
      <c r="AJ14" s="178" t="n">
        <v>280.42</v>
      </c>
      <c r="AK14" s="179" t="n">
        <v>144.166</v>
      </c>
      <c r="AL14" s="177" t="n">
        <v>536.829</v>
      </c>
      <c r="AM14" s="178" t="n">
        <v>742.58</v>
      </c>
      <c r="AN14" s="179" t="n">
        <v>205.7510000000001</v>
      </c>
      <c r="AO14" s="177" t="n">
        <v>313.53</v>
      </c>
      <c r="AP14" s="178" t="n">
        <v>547.3</v>
      </c>
      <c r="AQ14" s="179" t="n">
        <v>233.77</v>
      </c>
      <c r="AR14" s="180" t="n">
        <v>429.92</v>
      </c>
      <c r="AS14" s="177" t="n">
        <v>25325</v>
      </c>
      <c r="AT14" s="178" t="n">
        <v>35776</v>
      </c>
      <c r="AU14" s="179" t="n">
        <v>10451</v>
      </c>
      <c r="AW14" s="5" t="inlineStr">
        <is>
          <t>Julian.Kizanis</t>
        </is>
      </c>
      <c r="AX14" s="181" t="n">
        <v>43867</v>
      </c>
      <c r="AY14" s="12" t="inlineStr">
        <is>
          <t>C:\Users\{user}\SAV Digital Environments\SAV - Documents\Departments\Accounting\Job Costing\Bramley-Don_YC_Lot_422\Bramley YC 422 Job Costing Dashboard.xlsm</t>
        </is>
      </c>
    </row>
    <row r="15" ht="15" customHeight="1">
      <c r="A15" s="106" t="inlineStr">
        <is>
          <t>Stahl YC Lot 720</t>
        </is>
      </c>
      <c r="B15" s="5" t="inlineStr">
        <is>
          <t>PRG</t>
        </is>
      </c>
      <c r="C15" s="29" t="inlineStr">
        <is>
          <t>KC Chvilicek</t>
        </is>
      </c>
      <c r="D15" s="29" t="inlineStr">
        <is>
          <t>Residential</t>
        </is>
      </c>
      <c r="E15" s="166" t="n">
        <v>43678</v>
      </c>
      <c r="F15" s="166" t="n">
        <v>43800</v>
      </c>
      <c r="G15" s="168" t="n">
        <v>192748.02</v>
      </c>
      <c r="H15" s="169" t="n">
        <v>80263.69</v>
      </c>
      <c r="I15" s="170" t="n">
        <v>57303.094</v>
      </c>
      <c r="J15" s="171" t="n">
        <v>-22960.59600000001</v>
      </c>
      <c r="K15" s="172" t="n">
        <v>0.4164177146929966</v>
      </c>
      <c r="L15" s="173" t="n">
        <v>0.2972953704012108</v>
      </c>
      <c r="M15" s="174" t="n">
        <v>-0.1191223442917858</v>
      </c>
      <c r="N15" s="172" t="n">
        <v>0.3868686665731405</v>
      </c>
      <c r="O15" s="173" t="n">
        <v>0.1268399341680609</v>
      </c>
      <c r="P15" s="175" t="n">
        <v>-0.2600287324050795</v>
      </c>
      <c r="Q15" s="172" t="n">
        <v>0.42843996412422</v>
      </c>
      <c r="R15" s="173" t="n">
        <v>0.3666464291219776</v>
      </c>
      <c r="S15" s="174" t="n">
        <v>-0.06179353500224233</v>
      </c>
      <c r="T15" s="176" t="n">
        <v>0.3554305646319704</v>
      </c>
      <c r="U15" s="173" t="n">
        <v>0.1946341777748862</v>
      </c>
      <c r="V15" s="174" t="n">
        <v>-0.1607963868570842</v>
      </c>
      <c r="W15" s="172" t="n">
        <v>0.6005397545061557</v>
      </c>
      <c r="X15" s="173" t="n">
        <v>0.6072325977859347</v>
      </c>
      <c r="Y15" s="175" t="n">
        <v>0.006692843279779037</v>
      </c>
      <c r="Z15" s="177" t="n">
        <v>996.0240000000001</v>
      </c>
      <c r="AA15" s="178" t="n">
        <v>1608.36</v>
      </c>
      <c r="AB15" s="179" t="n">
        <v>612.3359999999998</v>
      </c>
      <c r="AC15" s="177" t="n">
        <v>160.784</v>
      </c>
      <c r="AD15" s="178" t="n">
        <v>337.74</v>
      </c>
      <c r="AE15" s="179" t="n">
        <v>176.956</v>
      </c>
      <c r="AF15" s="177" t="n">
        <v>95.554</v>
      </c>
      <c r="AG15" s="178" t="n">
        <v>162.35</v>
      </c>
      <c r="AH15" s="179" t="n">
        <v>66.79599999999999</v>
      </c>
      <c r="AI15" s="177" t="n">
        <v>163.801</v>
      </c>
      <c r="AJ15" s="178" t="n">
        <v>160.33</v>
      </c>
      <c r="AK15" s="179" t="n">
        <v>-3.471000000000011</v>
      </c>
      <c r="AL15" s="177" t="n">
        <v>316.245</v>
      </c>
      <c r="AM15" s="178" t="n">
        <v>567.8100000000001</v>
      </c>
      <c r="AN15" s="179" t="n">
        <v>251.5650000000001</v>
      </c>
      <c r="AO15" s="177" t="n">
        <v>253.14</v>
      </c>
      <c r="AP15" s="178" t="n">
        <v>373.55</v>
      </c>
      <c r="AQ15" s="179" t="n">
        <v>120.41</v>
      </c>
      <c r="AR15" s="180" t="n">
        <v>291.61</v>
      </c>
      <c r="AS15" s="177" t="n">
        <v>23430</v>
      </c>
      <c r="AT15" s="178" t="n">
        <v>25320</v>
      </c>
      <c r="AU15" s="179" t="n">
        <v>1890</v>
      </c>
      <c r="AW15" s="5" t="inlineStr">
        <is>
          <t>Julian.Kizanis</t>
        </is>
      </c>
      <c r="AX15" s="181" t="n">
        <v>43867</v>
      </c>
      <c r="AY15" s="12" t="inlineStr">
        <is>
          <t>C:\Users\{user}\SAV Digital Environments\SAV - Documents\Departments\Accounting\Job Costing\Stahl YC 720\Stahl YC 720 Dashboard.xlsm</t>
        </is>
      </c>
    </row>
    <row r="16" ht="15" customHeight="1">
      <c r="A16" s="106" t="inlineStr">
        <is>
          <t>Highlands Cabins Lot 17</t>
        </is>
      </c>
      <c r="B16" s="5" t="inlineStr">
        <is>
          <t>PRG</t>
        </is>
      </c>
      <c r="C16" s="29" t="inlineStr">
        <is>
          <t>Paul Bentley</t>
        </is>
      </c>
      <c r="D16" s="29" t="inlineStr">
        <is>
          <t>Residential</t>
        </is>
      </c>
      <c r="E16" s="166" t="inlineStr">
        <is>
          <t>N/A</t>
        </is>
      </c>
      <c r="F16" s="190" t="n">
        <v>43819</v>
      </c>
      <c r="G16" s="168" t="n">
        <v>26988.48</v>
      </c>
      <c r="H16" s="169" t="n">
        <v>12634.17</v>
      </c>
      <c r="I16" s="170" t="n">
        <v>11707.87</v>
      </c>
      <c r="J16" s="171" t="n">
        <v>-926.3000000000011</v>
      </c>
      <c r="K16" s="172" t="n">
        <v>0.468131958524526</v>
      </c>
      <c r="L16" s="173" t="n">
        <v>0.4338099070418193</v>
      </c>
      <c r="M16" s="174" t="n">
        <v>-0.03432205148270673</v>
      </c>
      <c r="N16" s="172" t="n">
        <v>0.6759758546304528</v>
      </c>
      <c r="O16" s="173" t="n">
        <v>0.4749805626935495</v>
      </c>
      <c r="P16" s="175" t="n">
        <v>-0.2009952919369034</v>
      </c>
      <c r="Q16" s="172" t="n">
        <v>0.3798959437925463</v>
      </c>
      <c r="R16" s="173" t="n">
        <v>0.41770558526349</v>
      </c>
      <c r="S16" s="174" t="n">
        <v>0.03780964147094368</v>
      </c>
      <c r="T16" s="176" t="n">
        <v>0.468131958524526</v>
      </c>
      <c r="U16" s="173" t="n">
        <v>0.4297221059459296</v>
      </c>
      <c r="V16" s="174" t="n">
        <v>-0.03840985257859642</v>
      </c>
      <c r="W16" s="172" t="e">
        <v>#DIV/0!</v>
      </c>
      <c r="X16" s="173" t="n">
        <v>0.6638651895241734</v>
      </c>
      <c r="Y16" s="175" t="e">
        <v>#DIV/0!</v>
      </c>
      <c r="Z16" s="177" t="n">
        <v>75.04299999999999</v>
      </c>
      <c r="AA16" s="178" t="n">
        <v>95.79000000000001</v>
      </c>
      <c r="AB16" s="179" t="n">
        <v>20.74700000000001</v>
      </c>
      <c r="AC16" s="177" t="n">
        <v>9.782</v>
      </c>
      <c r="AD16" s="178" t="n">
        <v>34.5</v>
      </c>
      <c r="AE16" s="179" t="n">
        <v>24.718</v>
      </c>
      <c r="AF16" s="177" t="n">
        <v>6.656</v>
      </c>
      <c r="AG16" s="178" t="n">
        <v>0</v>
      </c>
      <c r="AH16" s="179" t="n">
        <v>-6.656</v>
      </c>
      <c r="AI16" s="177" t="n">
        <v>1.5</v>
      </c>
      <c r="AJ16" s="178" t="n">
        <v>0</v>
      </c>
      <c r="AK16" s="179" t="n">
        <v>-1.5</v>
      </c>
      <c r="AL16" s="177" t="n">
        <v>57.105</v>
      </c>
      <c r="AM16" s="178" t="n">
        <v>61.29000000000001</v>
      </c>
      <c r="AN16" s="179" t="n">
        <v>4.185000000000009</v>
      </c>
      <c r="AO16" s="177" t="n">
        <v>0</v>
      </c>
      <c r="AP16" s="178" t="n">
        <v>0</v>
      </c>
      <c r="AQ16" s="179" t="n">
        <v>0</v>
      </c>
      <c r="AR16" s="180" t="n">
        <v>16.27</v>
      </c>
      <c r="AS16" s="177" t="n">
        <v>0</v>
      </c>
      <c r="AT16" s="178" t="n">
        <v>0</v>
      </c>
      <c r="AU16" s="179" t="n">
        <v>0</v>
      </c>
      <c r="AW16" s="5" t="inlineStr">
        <is>
          <t>Julian.Kizanis</t>
        </is>
      </c>
      <c r="AX16" s="181" t="n">
        <v>43867</v>
      </c>
      <c r="AY16" s="12" t="inlineStr">
        <is>
          <t>C:\Users\{user}\SAV Digital Environments\SAV - Documents\Departments\Accounting\Job Costing\Highlands Cabins Lot 17\Highlands Cabins Lot 17 Job Costing Dashboard.xlsm</t>
        </is>
      </c>
    </row>
    <row r="17" ht="15" customHeight="1">
      <c r="A17" s="106" t="inlineStr">
        <is>
          <t>Hilzinger YC Lot 99</t>
        </is>
      </c>
      <c r="B17" s="5" t="inlineStr">
        <is>
          <t>OSM</t>
        </is>
      </c>
      <c r="C17" s="29" t="inlineStr">
        <is>
          <t>Eric Staker</t>
        </is>
      </c>
      <c r="D17" s="29" t="inlineStr">
        <is>
          <t>Residential</t>
        </is>
      </c>
      <c r="E17" s="166" t="n">
        <v>43769</v>
      </c>
      <c r="F17" s="166" t="inlineStr">
        <is>
          <t>N/A</t>
        </is>
      </c>
      <c r="G17" s="168" t="n">
        <v>0</v>
      </c>
      <c r="H17" s="169" t="n">
        <v>0</v>
      </c>
      <c r="I17" s="170" t="n">
        <v>0</v>
      </c>
      <c r="J17" s="171" t="n">
        <v>0</v>
      </c>
      <c r="K17" s="172" t="e">
        <v>#DIV/0!</v>
      </c>
      <c r="L17" s="173" t="e">
        <v>#DIV/0!</v>
      </c>
      <c r="M17" s="174" t="e">
        <v>#DIV/0!</v>
      </c>
      <c r="N17" s="172" t="e">
        <v>#DIV/0!</v>
      </c>
      <c r="O17" s="173" t="e">
        <v>#DIV/0!</v>
      </c>
      <c r="P17" s="175" t="e">
        <v>#DIV/0!</v>
      </c>
      <c r="Q17" s="172" t="e">
        <v>#DIV/0!</v>
      </c>
      <c r="R17" s="173" t="e">
        <v>#DIV/0!</v>
      </c>
      <c r="S17" s="174" t="e">
        <v>#DIV/0!</v>
      </c>
      <c r="T17" s="176" t="e">
        <v>#DIV/0!</v>
      </c>
      <c r="U17" s="173" t="e">
        <v>#DIV/0!</v>
      </c>
      <c r="V17" s="174" t="e">
        <v>#DIV/0!</v>
      </c>
      <c r="W17" s="172" t="e">
        <v>#DIV/0!</v>
      </c>
      <c r="X17" s="173" t="e">
        <v>#DIV/0!</v>
      </c>
      <c r="Y17" s="175" t="e">
        <v>#DIV/0!</v>
      </c>
      <c r="Z17" s="177" t="n">
        <v>307.532</v>
      </c>
      <c r="AA17" s="178" t="n">
        <v>350.59</v>
      </c>
      <c r="AB17" s="179" t="n">
        <v>43.05800000000005</v>
      </c>
      <c r="AC17" s="177" t="n">
        <v>135.367</v>
      </c>
      <c r="AD17" s="178" t="n">
        <v>153</v>
      </c>
      <c r="AE17" s="179" t="n">
        <v>17.633</v>
      </c>
      <c r="AF17" s="177" t="n">
        <v>92.155</v>
      </c>
      <c r="AG17" s="178" t="n">
        <v>0</v>
      </c>
      <c r="AH17" s="179" t="n">
        <v>-92.155</v>
      </c>
      <c r="AI17" s="177" t="n">
        <v>18.52199999999999</v>
      </c>
      <c r="AJ17" s="178" t="n">
        <v>20.81</v>
      </c>
      <c r="AK17" s="179" t="n">
        <v>2.288000000000007</v>
      </c>
      <c r="AL17" s="177" t="n">
        <v>0</v>
      </c>
      <c r="AM17" s="178" t="n">
        <v>0</v>
      </c>
      <c r="AN17" s="179" t="n">
        <v>0</v>
      </c>
      <c r="AO17" s="177" t="n">
        <v>61.48799999999994</v>
      </c>
      <c r="AP17" s="178" t="n">
        <v>176.78</v>
      </c>
      <c r="AQ17" s="179" t="n">
        <v>115.2920000000001</v>
      </c>
      <c r="AR17" s="180" t="n">
        <v>92.766526</v>
      </c>
      <c r="AS17" s="177" t="n">
        <v>59669</v>
      </c>
      <c r="AT17" s="178" t="n">
        <v>54526</v>
      </c>
      <c r="AU17" s="179" t="n">
        <v>-5143</v>
      </c>
      <c r="AW17" s="5" t="inlineStr">
        <is>
          <t>Julian.Kizanis</t>
        </is>
      </c>
      <c r="AX17" s="181" t="n">
        <v>43867</v>
      </c>
      <c r="AY17" s="12" t="inlineStr">
        <is>
          <t>C:\Users\{user}\SAV Digital Environments\SAV - Documents\Departments\Accounting\Job Costing\Hilzinger_YC Lot 99\Hilzinger_Lot 99 Job Costing Dashboard.xlsx</t>
        </is>
      </c>
    </row>
    <row r="18" ht="15" customHeight="1">
      <c r="A18" s="106" t="inlineStr">
        <is>
          <t>Myrhvold AS 872</t>
        </is>
      </c>
      <c r="B18" s="5" t="inlineStr">
        <is>
          <t>PRG</t>
        </is>
      </c>
      <c r="C18" s="29" t="inlineStr">
        <is>
          <t>Brent Vickland</t>
        </is>
      </c>
      <c r="D18" s="29" t="inlineStr">
        <is>
          <t>Residential</t>
        </is>
      </c>
      <c r="E18" s="166" t="n">
        <v>43770</v>
      </c>
      <c r="F18" s="166" t="inlineStr">
        <is>
          <t>N/A</t>
        </is>
      </c>
      <c r="G18" s="168" t="n">
        <v>0</v>
      </c>
      <c r="H18" s="169" t="n">
        <v>0</v>
      </c>
      <c r="I18" s="170" t="n">
        <v>0</v>
      </c>
      <c r="J18" s="171" t="n">
        <v>0</v>
      </c>
      <c r="K18" s="172" t="e">
        <v>#DIV/0!</v>
      </c>
      <c r="L18" s="173" t="e">
        <v>#DIV/0!</v>
      </c>
      <c r="M18" s="174" t="e">
        <v>#DIV/0!</v>
      </c>
      <c r="N18" s="172" t="e">
        <v>#DIV/0!</v>
      </c>
      <c r="O18" s="173" t="e">
        <v>#DIV/0!</v>
      </c>
      <c r="P18" s="175" t="e">
        <v>#DIV/0!</v>
      </c>
      <c r="Q18" s="172" t="e">
        <v>#DIV/0!</v>
      </c>
      <c r="R18" s="173" t="e">
        <v>#DIV/0!</v>
      </c>
      <c r="S18" s="174" t="e">
        <v>#DIV/0!</v>
      </c>
      <c r="T18" s="176" t="e">
        <v>#DIV/0!</v>
      </c>
      <c r="U18" s="173" t="e">
        <v>#DIV/0!</v>
      </c>
      <c r="V18" s="174" t="e">
        <v>#DIV/0!</v>
      </c>
      <c r="W18" s="172" t="e">
        <v>#DIV/0!</v>
      </c>
      <c r="X18" s="173" t="e">
        <v>#DIV/0!</v>
      </c>
      <c r="Y18" s="175" t="e">
        <v>#DIV/0!</v>
      </c>
      <c r="Z18" s="177" t="n">
        <v>349.852</v>
      </c>
      <c r="AA18" s="178" t="n">
        <v>734.3333</v>
      </c>
      <c r="AB18" s="179" t="n">
        <v>384.4813</v>
      </c>
      <c r="AC18" s="177" t="n">
        <v>45.559</v>
      </c>
      <c r="AD18" s="178" t="n">
        <v>251.5</v>
      </c>
      <c r="AE18" s="179" t="n">
        <v>205.941</v>
      </c>
      <c r="AF18" s="177" t="n">
        <v>30.948</v>
      </c>
      <c r="AG18" s="178" t="n">
        <v>10.22</v>
      </c>
      <c r="AH18" s="179" t="n">
        <v>-20.728</v>
      </c>
      <c r="AI18" s="177" t="n">
        <v>72.17400000000001</v>
      </c>
      <c r="AJ18" s="178" t="n">
        <v>110.8133</v>
      </c>
      <c r="AK18" s="179" t="n">
        <v>38.63929999999999</v>
      </c>
      <c r="AL18" s="177" t="n">
        <v>0</v>
      </c>
      <c r="AM18" s="178" t="n">
        <v>0</v>
      </c>
      <c r="AN18" s="179" t="n">
        <v>0</v>
      </c>
      <c r="AO18" s="177" t="n">
        <v>201.171</v>
      </c>
      <c r="AP18" s="178" t="n">
        <v>361.8</v>
      </c>
      <c r="AQ18" s="179" t="n">
        <v>160.629</v>
      </c>
      <c r="AR18" s="180" t="n">
        <v>178.7833</v>
      </c>
      <c r="AS18" s="177" t="n">
        <v>21416</v>
      </c>
      <c r="AT18" s="178" t="n">
        <v>25898</v>
      </c>
      <c r="AU18" s="179" t="n">
        <v>4482</v>
      </c>
      <c r="AW18" s="5" t="inlineStr">
        <is>
          <t>Julian.Kizanis</t>
        </is>
      </c>
      <c r="AX18" s="181" t="n">
        <v>43867</v>
      </c>
      <c r="AY18" s="12" t="inlineStr">
        <is>
          <t>C:\Users\{user}\SAV Digital Environments\SAV - Documents\Departments\Accounting\Job Costing\Myrhvold_AS 872\Myrhvold_AS872 Job Costing Dashboard.xlsx</t>
        </is>
      </c>
    </row>
    <row r="19" ht="15" customHeight="1">
      <c r="A19" s="107" t="n"/>
      <c r="F19" s="2" t="n"/>
    </row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>
      <c r="S30" s="125" t="n"/>
    </row>
    <row r="31">
      <c r="R31" s="112" t="n"/>
    </row>
    <row r="32">
      <c r="S32" s="130" t="n"/>
    </row>
  </sheetData>
  <autoFilter ref="A4:CL18"/>
  <mergeCells count="16">
    <mergeCell ref="A1:Z1"/>
    <mergeCell ref="A2:G2"/>
    <mergeCell ref="H2:J2"/>
    <mergeCell ref="K2:M2"/>
    <mergeCell ref="N2:P2"/>
    <mergeCell ref="Q2:S2"/>
    <mergeCell ref="T2:V2"/>
    <mergeCell ref="W2:Y2"/>
    <mergeCell ref="Z2:AB2"/>
    <mergeCell ref="AS2:AU2"/>
    <mergeCell ref="AW2:AY2"/>
    <mergeCell ref="AC2:AE2"/>
    <mergeCell ref="AF2:AH2"/>
    <mergeCell ref="AI2:AK2"/>
    <mergeCell ref="AL2:AN2"/>
    <mergeCell ref="AO2:AQ2"/>
  </mergeCells>
  <conditionalFormatting sqref="A3:XFD3 A5:XFD1048576">
    <cfRule type="expression" priority="5" dxfId="4">
      <formula>MOD(ROW() - 1,2)</formula>
    </cfRule>
  </conditionalFormatting>
  <conditionalFormatting sqref="AU3">
    <cfRule type="cellIs" priority="3" operator="lessThan" dxfId="1">
      <formula>0</formula>
    </cfRule>
    <cfRule type="cellIs" priority="4" operator="greaterThan" dxfId="0">
      <formula>0</formula>
    </cfRule>
  </conditionalFormatting>
  <conditionalFormatting sqref="AB3 AE3 AH3 AK3 AN3 AQ3">
    <cfRule type="cellIs" priority="1" operator="lessThan" dxfId="1">
      <formula>0</formula>
    </cfRule>
    <cfRule type="cellIs" priority="2" operator="greaterThan" dxfId="0">
      <formula>0</formula>
    </cfRule>
  </conditionalFormatting>
  <hyperlinks>
    <hyperlink xmlns:r="http://schemas.openxmlformats.org/officeDocument/2006/relationships" ref="A5" r:id="rId1"/>
    <hyperlink xmlns:r="http://schemas.openxmlformats.org/officeDocument/2006/relationships" ref="A6" r:id="rId2"/>
    <hyperlink xmlns:r="http://schemas.openxmlformats.org/officeDocument/2006/relationships" ref="A7" r:id="rId3"/>
    <hyperlink xmlns:r="http://schemas.openxmlformats.org/officeDocument/2006/relationships" ref="A8" r:id="rId4"/>
    <hyperlink xmlns:r="http://schemas.openxmlformats.org/officeDocument/2006/relationships" ref="A9" r:id="rId5"/>
    <hyperlink xmlns:r="http://schemas.openxmlformats.org/officeDocument/2006/relationships" ref="A10" r:id="rId6"/>
    <hyperlink xmlns:r="http://schemas.openxmlformats.org/officeDocument/2006/relationships" ref="A11" r:id="rId7"/>
    <hyperlink xmlns:r="http://schemas.openxmlformats.org/officeDocument/2006/relationships" ref="A12" r:id="rId8"/>
    <hyperlink xmlns:r="http://schemas.openxmlformats.org/officeDocument/2006/relationships" ref="A13" r:id="rId9"/>
    <hyperlink xmlns:r="http://schemas.openxmlformats.org/officeDocument/2006/relationships" ref="A14" r:id="rId10"/>
    <hyperlink xmlns:r="http://schemas.openxmlformats.org/officeDocument/2006/relationships" ref="A15" r:id="rId11"/>
    <hyperlink xmlns:r="http://schemas.openxmlformats.org/officeDocument/2006/relationships" ref="A16" r:id="rId12"/>
    <hyperlink xmlns:r="http://schemas.openxmlformats.org/officeDocument/2006/relationships" ref="A17" r:id="rId13"/>
    <hyperlink xmlns:r="http://schemas.openxmlformats.org/officeDocument/2006/relationships" ref="A18" r:id="rId14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Aaron Waldman</dc:creator>
  <dcterms:created xmlns:dcterms="http://purl.org/dc/terms/" xmlns:xsi="http://www.w3.org/2001/XMLSchema-instance" xsi:type="dcterms:W3CDTF">2019-10-30T18:51:02Z</dcterms:created>
  <dcterms:modified xmlns:dcterms="http://purl.org/dc/terms/" xmlns:xsi="http://www.w3.org/2001/XMLSchema-instance" xsi:type="dcterms:W3CDTF">2020-02-06T18:05:56Z</dcterms:modified>
  <cp:lastModifiedBy>Julian Kizanis</cp:lastModifiedBy>
</cp:coreProperties>
</file>