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49" documentId="8_{C5D2B0B5-A6C2-4DA4-B000-B6B7605A9422}" xr6:coauthVersionLast="47" xr6:coauthVersionMax="47" xr10:uidLastSave="{A1161C2A-114C-427B-A867-31AB92A2564C}"/>
  <bookViews>
    <workbookView xWindow="-108" yWindow="-108" windowWidth="23256" windowHeight="13896" firstSheet="3" activeTab="3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state="hidden" r:id="rId3"/>
    <sheet name="Hoja1" sheetId="50" r:id="rId4"/>
    <sheet name="Mensual Barranquero" sheetId="35" state="hidden" r:id="rId5"/>
    <sheet name="Acumulado Barranquero" sheetId="36" state="hidden" r:id="rId6"/>
    <sheet name="rentabilidad exportaciones" sheetId="25" state="hidden" r:id="rId7"/>
    <sheet name="rentabilidad exportaciones mes" sheetId="26" state="hidden" r:id="rId8"/>
    <sheet name="rentabilidad exportaciones acum" sheetId="27" state="hidden" r:id="rId9"/>
    <sheet name="financiera" sheetId="24" state="hidden" r:id="rId10"/>
    <sheet name="financiera mes" sheetId="29" state="hidden" r:id="rId11"/>
    <sheet name="financiera acum" sheetId="28" state="hidden" r:id="rId12"/>
    <sheet name="rentabilidad comercial" sheetId="23" state="hidden" r:id="rId13"/>
    <sheet name="rentabilidad comercial mes" sheetId="30" state="hidden" r:id="rId14"/>
    <sheet name="rentabilidad comercial acum" sheetId="31" state="hidden" r:id="rId15"/>
    <sheet name="mercadeo" sheetId="15" state="hidden" r:id="rId16"/>
    <sheet name="lanzamiento_base" sheetId="32" state="hidden" r:id="rId17"/>
    <sheet name="lanzamiento" sheetId="33" state="hidden" r:id="rId18"/>
    <sheet name="mercadeo2" sheetId="16" state="hidden" r:id="rId19"/>
    <sheet name="COMERCIAL" sheetId="18" state="hidden" r:id="rId20"/>
    <sheet name="Comercial1_mes" sheetId="20" state="hidden" r:id="rId21"/>
    <sheet name="Comercial2_mes" sheetId="21" state="hidden" r:id="rId22"/>
    <sheet name="Comercial1_acum" sheetId="38" state="hidden" r:id="rId23"/>
    <sheet name="Comercial2_acum" sheetId="39" state="hidden" r:id="rId24"/>
    <sheet name="CARTERA" sheetId="19" state="hidden" r:id="rId25"/>
    <sheet name="Cartera1" sheetId="22" state="hidden" r:id="rId26"/>
    <sheet name="RENTABILIDAD TIENDAS" sheetId="37" state="hidden" r:id="rId27"/>
    <sheet name="Rentabilidad1_mes" sheetId="45" state="hidden" r:id="rId28"/>
    <sheet name="Top5_mes" sheetId="46" state="hidden" r:id="rId29"/>
    <sheet name="Top5_mesp" sheetId="47" state="hidden" r:id="rId30"/>
    <sheet name="Inferior" sheetId="49" state="hidden" r:id="rId31"/>
    <sheet name="Inf5_mesp" sheetId="48" state="hidden" r:id="rId32"/>
    <sheet name="Rentabilidad1_acum" sheetId="40" state="hidden" r:id="rId33"/>
    <sheet name="Top5_dinero_acum" sheetId="41" state="hidden" r:id="rId34"/>
    <sheet name="Top5" sheetId="42" state="hidden" r:id="rId35"/>
    <sheet name="Inf5_dinero_acum" sheetId="43" state="hidden" r:id="rId36"/>
    <sheet name="Inf5" sheetId="44" state="hidden" r:id="rId37"/>
    <sheet name="PRESUPUESTO" sheetId="10" state="hidden" r:id="rId38"/>
    <sheet name="ventas ticket promedio (2)" sheetId="11" state="hidden" r:id="rId39"/>
    <sheet name="Hoja3" sheetId="12" state="hidden" r:id="rId40"/>
    <sheet name="Hoja2" sheetId="9" state="hidden" r:id="rId41"/>
    <sheet name="Hoja5" sheetId="6" state="hidden" r:id="rId42"/>
  </sheets>
  <externalReferences>
    <externalReference r:id="rId43"/>
  </externalReferences>
  <definedNames>
    <definedName name="_xlnm._FilterDatabase" localSheetId="39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/>
  <pivotCaches>
    <pivotCache cacheId="371" r:id="rId44"/>
    <pivotCache cacheId="374" r:id="rId45"/>
    <pivotCache cacheId="377" r:id="rId46"/>
    <pivotCache cacheId="380" r:id="rId47"/>
    <pivotCache cacheId="383" r:id="rId48"/>
    <pivotCache cacheId="386" r:id="rId49"/>
    <pivotCache cacheId="389" r:id="rId50"/>
    <pivotCache cacheId="392" r:id="rId51"/>
    <pivotCache cacheId="395" r:id="rId52"/>
    <pivotCache cacheId="398" r:id="rId53"/>
    <pivotCache cacheId="401" r:id="rId54"/>
    <pivotCache cacheId="404" r:id="rId55"/>
    <pivotCache cacheId="407" r:id="rId56"/>
    <pivotCache cacheId="410" r:id="rId57"/>
    <pivotCache cacheId="413" r:id="rId58"/>
    <pivotCache cacheId="416" r:id="rId59"/>
    <pivotCache cacheId="419" r:id="rId60"/>
    <pivotCache cacheId="422" r:id="rId61"/>
    <pivotCache cacheId="425" r:id="rId62"/>
    <pivotCache cacheId="428" r:id="rId63"/>
    <pivotCache cacheId="431" r:id="rId64"/>
    <pivotCache cacheId="434" r:id="rId65"/>
    <pivotCache cacheId="437" r:id="rId66"/>
    <pivotCache cacheId="440" r:id="rId67"/>
    <pivotCache cacheId="443" r:id="rId68"/>
    <pivotCache cacheId="446" r:id="rId69"/>
    <pivotCache cacheId="449" r:id="rId70"/>
    <pivotCache cacheId="452" r:id="rId71"/>
    <pivotCache cacheId="455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22" l="1"/>
  <c r="B11" i="22"/>
  <c r="C11" i="22"/>
  <c r="D11" i="22"/>
  <c r="E11" i="22"/>
  <c r="A8" i="49"/>
  <c r="B8" i="49"/>
  <c r="A7" i="49"/>
  <c r="B7" i="49"/>
  <c r="A2" i="49"/>
  <c r="B2" i="49"/>
  <c r="A3" i="49"/>
  <c r="B3" i="49"/>
  <c r="A4" i="49"/>
  <c r="B4" i="49"/>
  <c r="A5" i="49"/>
  <c r="B5" i="49"/>
  <c r="A6" i="49"/>
  <c r="B6" i="49"/>
  <c r="B1" i="49"/>
  <c r="A1" i="49"/>
  <c r="A5" i="48"/>
  <c r="B5" i="48"/>
  <c r="A2" i="48"/>
  <c r="B2" i="48"/>
  <c r="A3" i="48"/>
  <c r="B3" i="48"/>
  <c r="A4" i="48"/>
  <c r="B4" i="48"/>
  <c r="B1" i="48"/>
  <c r="A1" i="48"/>
  <c r="A2" i="47"/>
  <c r="B2" i="47"/>
  <c r="A3" i="47"/>
  <c r="B3" i="47"/>
  <c r="A4" i="47"/>
  <c r="B4" i="47"/>
  <c r="A5" i="47"/>
  <c r="B5" i="47"/>
  <c r="A6" i="47"/>
  <c r="B6" i="47"/>
  <c r="A7" i="47"/>
  <c r="B7" i="47"/>
  <c r="B1" i="47"/>
  <c r="A1" i="47"/>
  <c r="A2" i="46"/>
  <c r="B2" i="46"/>
  <c r="A3" i="46"/>
  <c r="B3" i="46"/>
  <c r="A4" i="46"/>
  <c r="B4" i="46"/>
  <c r="A5" i="46"/>
  <c r="B5" i="46"/>
  <c r="A6" i="46"/>
  <c r="B6" i="46"/>
  <c r="A7" i="46"/>
  <c r="B7" i="46"/>
  <c r="B1" i="46"/>
  <c r="A1" i="46"/>
  <c r="A2" i="45"/>
  <c r="B2" i="45"/>
  <c r="A3" i="45"/>
  <c r="B3" i="45"/>
  <c r="A4" i="45"/>
  <c r="B4" i="45"/>
  <c r="A1" i="45"/>
  <c r="A2" i="44"/>
  <c r="B2" i="44"/>
  <c r="A3" i="44"/>
  <c r="B3" i="44"/>
  <c r="A4" i="44"/>
  <c r="B4" i="44"/>
  <c r="A5" i="44"/>
  <c r="B5" i="44"/>
  <c r="A6" i="44"/>
  <c r="B6" i="44"/>
  <c r="B1" i="44"/>
  <c r="A1" i="44"/>
  <c r="A2" i="43"/>
  <c r="B2" i="43"/>
  <c r="A3" i="43"/>
  <c r="B3" i="43"/>
  <c r="A4" i="43"/>
  <c r="B4" i="43"/>
  <c r="A5" i="43"/>
  <c r="B5" i="43"/>
  <c r="A6" i="43"/>
  <c r="B6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mayo]}"/>
    <s v="{[INDICADORES].[Grupo Depurado].&amp;[TIENDAS Y RESTAURANTE]}"/>
    <s v="{[CARTERA HISTORICA].[FECHA CORTE].&amp;[2025-06-15T00:00:00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1" f="s">
      <ms ns="25" c="0"/>
    </mdx>
    <mdx n="11" f="s">
      <ms ns="26" c="0"/>
    </mdx>
    <mdx n="10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<sst xmlns="http://schemas.openxmlformats.org/spreadsheetml/2006/main" count="9359" uniqueCount="745">
  <si>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</si>
  <si>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</si>
  <si>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</si>
  <si>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</si>
  <si>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</si>
  <si>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</si>
  <si>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</si>
  <si>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</si>
  <si>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</si>
  <si>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</si>
  <si>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</si>
  <si>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</si>
  <si>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</si>
  <si>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</si>
  <si>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</si>
  <si>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</si>
  <si>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</si>
  <si>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</si>
  <si>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</si>
  <si>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</si>
  <si>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</si>
  <si>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</si>
  <si>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</si>
  <si>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</si>
  <si>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</si>
  <si>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</si>
  <si>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</si>
  <si>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</si>
  <si>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</si>
  <si>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</si>
  <si>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</si>
  <si>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</si>
  <si>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</si>
  <si>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</si>
  <si>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</si>
  <si>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</si>
  <si>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</si>
  <si>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</si>
  <si>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</si>
  <si>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</si>
  <si>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</si>
  <si>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</si>
  <si>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</si>
  <si>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</si>
  <si>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</si>
  <si>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</si>
  <si>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</si>
  <si>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</si>
  <si>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</si>
  <si>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</si>
  <si>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</si>
  <si>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</si>
  <si>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</si>
  <si>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</si>
  <si>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</si>
  <si>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</si>
  <si>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</si>
  <si>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</si>
  <si>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</si>
  <si>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</si>
  <si>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</si>
  <si>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</si>
  <si>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</si>
  <si>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</si>
  <si>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</si>
  <si>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</si>
  <si>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</si>
  <si>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</si>
  <si>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</si>
  <si>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</si>
  <si>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</si>
  <si>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</si>
  <si>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</si>
  <si>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</si>
  <si>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</si>
  <si>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</si>
  <si>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</si>
  <si>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</si>
  <si>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</si>
  <si>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</si>
  <si>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</si>
  <si>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</si>
  <si>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</si>
  <si>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</si>
  <si>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</si>
  <si>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</si>
  <si>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</si>
  <si>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</si>
  <si>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</si>
  <si>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</si>
  <si>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</si>
  <si>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</si>
  <si>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</si>
  <si>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</si>
  <si>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</si>
  <si>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</si>
  <si>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</si>
  <si>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</si>
  <si>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</si>
  <si>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</si>
  <si>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</si>
  <si>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</si>
  <si>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</si>
  <si>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</si>
  <si>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</si>
  <si>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</si>
  <si>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</si>
  <si>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</si>
  <si>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</si>
  <si>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</si>
  <si>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</si>
  <si>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</si>
  <si>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</si>
  <si>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</si>
  <si>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</si>
  <si>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</si>
  <si>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</si>
  <si>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</si>
  <si>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</si>
  <si>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</si>
  <si>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</si>
  <si>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</si>
  <si>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</si>
  <si>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</si>
  <si>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</si>
  <si>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</si>
  <si>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</si>
  <si>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</si>
  <si>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</si>
  <si>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</si>
  <si>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</si>
  <si>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</si>
  <si>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</si>
  <si>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</si>
  <si>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</si>
  <si>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</si>
  <si>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</si>
  <si>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</si>
  <si>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</si>
  <si>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</si>
  <si>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</si>
  <si>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</si>
  <si>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</si>
  <si>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</si>
  <si>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</si>
  <si>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</si>
  <si>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</si>
  <si>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</si>
  <si>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</si>
  <si>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</si>
  <si>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</si>
  <si>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</si>
  <si>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</si>
  <si>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</si>
  <si>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</si>
  <si>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</si>
  <si>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</si>
  <si>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</si>
  <si>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</si>
  <si>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</si>
  <si>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</si>
  <si>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</si>
  <si>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</si>
  <si>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</si>
  <si>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</si>
  <si>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</si>
  <si>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</si>
  <si>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</si>
  <si>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</si>
  <si>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</si>
  <si>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</si>
  <si>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</si>
  <si>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</si>
  <si>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</si>
  <si>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</si>
  <si>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</si>
  <si>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</si>
  <si>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</si>
  <si>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</si>
  <si>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</si>
  <si>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</si>
  <si>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</si>
  <si>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</si>
  <si>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</si>
  <si>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</si>
  <si>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</si>
  <si>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</si>
  <si>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</si>
  <si>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</si>
  <si>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</si>
  <si>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</si>
  <si>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</si>
  <si>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</si>
  <si>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</si>
  <si>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</si>
  <si>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</si>
  <si>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</si>
  <si>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</si>
  <si>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</si>
  <si>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</si>
  <si>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</si>
  <si>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</si>
  <si>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</si>
  <si>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</si>
  <si>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</si>
  <si>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</si>
  <si>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</si>
  <si>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</si>
  <si>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</si>
  <si>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</si>
  <si>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</si>
  <si>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</si>
  <si>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</si>
  <si>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</si>
  <si>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</si>
  <si>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</si>
  <si>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</si>
  <si>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</si>
  <si>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</si>
  <si>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</si>
  <si>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</si>
  <si>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</si>
  <si>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</si>
  <si>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</si>
  <si>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</si>
  <si>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</si>
  <si>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</si>
  <si>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</si>
  <si>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</si>
  <si>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</si>
  <si>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</si>
  <si>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</si>
  <si>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</si>
  <si>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</si>
  <si>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</si>
  <si>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</si>
  <si>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</si>
  <si>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</si>
  <si>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</si>
  <si>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</si>
  <si>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</si>
  <si>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</si>
  <si>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</si>
  <si>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</si>
  <si>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</si>
  <si>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</si>
  <si>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</si>
  <si>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</si>
  <si>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</si>
  <si>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</si>
  <si>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</si>
  <si>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</si>
  <si>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</si>
  <si>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</si>
  <si>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</si>
  <si>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</si>
  <si>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</si>
  <si>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</si>
  <si>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</si>
  <si>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</si>
  <si>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</si>
  <si>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</si>
  <si>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</si>
  <si>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</si>
  <si>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</si>
  <si>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</si>
  <si>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</si>
  <si>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</si>
  <si>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</si>
  <si>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</si>
  <si>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</si>
  <si>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</si>
  <si>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</si>
  <si>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</si>
  <si>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</si>
  <si>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</si>
  <si>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</si>
  <si>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</si>
  <si>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</si>
  <si>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</si>
  <si>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</si>
  <si>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</si>
  <si>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</si>
  <si>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</si>
  <si>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</si>
  <si>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</si>
  <si>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</si>
  <si>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</si>
  <si>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</si>
  <si>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</si>
  <si>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</si>
  <si>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</si>
  <si>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</si>
  <si>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</si>
  <si>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</si>
  <si>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</si>
  <si>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</si>
  <si>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</si>
  <si>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</si>
  <si>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</si>
  <si>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</si>
  <si>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</si>
  <si>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</si>
  <si>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</si>
  <si>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</si>
  <si>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</si>
  <si>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</si>
  <si>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</si>
  <si>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</si>
  <si>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</si>
  <si>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</si>
  <si>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</si>
  <si>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</si>
  <si>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</si>
  <si>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</si>
  <si>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</si>
  <si>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</si>
  <si>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</si>
  <si>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</si>
  <si>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</si>
  <si>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</si>
  <si>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</si>
  <si>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</si>
  <si>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</si>
  <si>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</si>
  <si>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</si>
  <si>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</si>
  <si>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</si>
  <si>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</si>
  <si>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</si>
  <si>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</si>
  <si>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</si>
  <si>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</si>
  <si>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</si>
  <si>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</si>
  <si>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</si>
  <si>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</si>
  <si>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</si>
  <si>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</si>
  <si>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</si>
  <si>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</si>
  <si>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</si>
  <si>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</si>
  <si>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</si>
  <si>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</si>
  <si>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</si>
  <si>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</si>
  <si>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</si>
  <si>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</si>
  <si>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</si>
  <si>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</si>
  <si>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</si>
  <si>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</si>
  <si>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</si>
  <si>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</si>
  <si>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</si>
  <si>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</si>
  <si>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</si>
  <si>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</si>
  <si>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</si>
  <si>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</si>
  <si>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</si>
  <si>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</si>
  <si>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</si>
  <si>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</si>
  <si>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</si>
  <si>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</si>
  <si>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</si>
  <si>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</si>
  <si>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</si>
  <si>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</si>
  <si>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</si>
  <si>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</si>
  <si>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</si>
  <si>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</si>
  <si>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</si>
  <si>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</si>
  <si>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</si>
  <si>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</si>
  <si>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</si>
  <si>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</si>
  <si>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</si>
  <si>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</si>
  <si>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</si>
  <si>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</si>
  <si>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</si>
  <si>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</si>
  <si>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</si>
  <si>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</si>
  <si>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</si>
  <si>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</si>
  <si>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</si>
  <si>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</si>
  <si>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</si>
  <si>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</si>
  <si>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</si>
  <si>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</si>
  <si>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</si>
  <si>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</si>
  <si>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</si>
  <si>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</si>
  <si>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</si>
  <si>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</si>
  <si>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</si>
  <si>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</si>
  <si>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</si>
  <si>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</si>
  <si>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</si>
  <si>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</si>
  <si>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</si>
  <si>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</si>
  <si>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</si>
  <si>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</si>
  <si>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</si>
  <si>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</si>
  <si>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</si>
  <si>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</si>
  <si>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</si>
  <si>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</si>
  <si>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</si>
  <si>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</si>
  <si>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</si>
  <si>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</si>
  <si>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</si>
  <si>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</si>
  <si>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</si>
  <si>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</si>
  <si>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</si>
  <si>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</si>
  <si>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</si>
  <si>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</si>
  <si>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</si>
  <si>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</si>
  <si>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</si>
  <si>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</si>
  <si>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</si>
  <si>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</si>
  <si>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</si>
  <si>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</si>
  <si>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</si>
  <si>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</si>
  <si>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</si>
  <si>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</si>
  <si>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</si>
  <si>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</si>
  <si>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</si>
  <si>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</si>
  <si>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</si>
  <si>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</si>
  <si>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</si>
  <si>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</si>
  <si>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</si>
  <si>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</si>
  <si>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</si>
  <si>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</si>
  <si>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</si>
  <si>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</si>
  <si>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</si>
  <si>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</si>
  <si>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</si>
  <si>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</si>
  <si>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</si>
  <si>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</si>
  <si>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</si>
  <si>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</si>
  <si>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</si>
  <si>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</si>
  <si>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</si>
  <si>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</si>
  <si>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</si>
  <si>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</si>
  <si>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</si>
  <si>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</si>
  <si>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</si>
  <si>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</si>
  <si>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</si>
  <si>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</si>
  <si>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</si>
  <si>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</si>
  <si>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</si>
  <si>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</si>
  <si>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</si>
  <si>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</si>
  <si>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</si>
  <si>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</si>
  <si>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</si>
  <si>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</si>
  <si>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</si>
  <si>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</si>
  <si>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</si>
  <si>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</si>
  <si>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</si>
  <si>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</si>
  <si>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</si>
  <si>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</si>
  <si>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</si>
  <si>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</si>
  <si>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</si>
  <si>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</si>
  <si>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</si>
  <si>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</si>
  <si>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</si>
  <si>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</si>
  <si>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</si>
  <si>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</si>
  <si>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</si>
  <si>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</si>
  <si>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</si>
  <si>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</si>
  <si>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</si>
  <si>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</si>
  <si>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</si>
  <si>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</si>
  <si>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</si>
  <si>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</si>
  <si>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</si>
  <si>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</si>
  <si>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</si>
  <si>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</si>
  <si>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</si>
  <si>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</si>
  <si>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</si>
  <si>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</si>
  <si>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</si>
  <si>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</si>
  <si>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</si>
  <si>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</si>
  <si>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</si>
  <si>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</si>
  <si>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</si>
  <si>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</si>
  <si>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</si>
  <si>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</si>
  <si>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</si>
  <si>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</si>
  <si>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</si>
  <si>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</si>
  <si>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</si>
  <si>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</si>
  <si>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</si>
  <si>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</si>
  <si>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</si>
  <si>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</si>
  <si>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</si>
  <si>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</si>
  <si>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</si>
  <si>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</si>
  <si>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</si>
  <si>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</si>
  <si>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</si>
  <si>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</si>
  <si>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</si>
  <si>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</si>
  <si>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</si>
  <si>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</si>
  <si>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</si>
  <si>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</si>
  <si>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</si>
  <si>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</si>
  <si>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</si>
  <si>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</si>
  <si>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</si>
  <si>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</si>
  <si>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</si>
  <si>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</si>
  <si>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</si>
  <si>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</si>
  <si>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</si>
  <si>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</si>
  <si>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</si>
  <si>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</si>
  <si>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</si>
  <si>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</si>
  <si>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</si>
  <si>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</si>
  <si>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</si>
  <si>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</si>
  <si>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</si>
  <si>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</si>
  <si>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</si>
  <si>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</si>
  <si>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</si>
  <si>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</si>
  <si>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</si>
  <si>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</si>
  <si>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</si>
  <si>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</si>
  <si>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</si>
  <si>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</si>
  <si>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</si>
  <si>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</si>
  <si>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</si>
  <si>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</si>
  <si>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</si>
  <si>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</si>
  <si>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</si>
  <si>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</si>
  <si>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</si>
  <si>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</si>
  <si>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</si>
  <si>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</si>
  <si>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</si>
  <si>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</si>
  <si>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</si>
  <si>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</si>
  <si>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</si>
  <si>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</si>
  <si>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</si>
  <si>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</si>
  <si>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</si>
  <si>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</si>
  <si>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</si>
  <si>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</si>
  <si>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</si>
  <si>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</si>
  <si>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</si>
  <si>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</si>
  <si>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</si>
  <si>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</si>
  <si>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</si>
  <si>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</si>
  <si>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</si>
  <si>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</si>
  <si>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</si>
  <si>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</si>
  <si>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</si>
  <si>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</si>
  <si>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</si>
  <si>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</si>
  <si>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</si>
  <si>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</si>
  <si>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</si>
  <si>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</si>
  <si>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</si>
  <si>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</si>
  <si>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</si>
  <si>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</si>
  <si>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</si>
  <si>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</si>
  <si>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</si>
  <si>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</si>
  <si>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</si>
  <si>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</si>
  <si>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</si>
  <si>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</si>
  <si>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</si>
  <si>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</si>
  <si>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</si>
  <si>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</si>
  <si>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</si>
  <si>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</si>
  <si>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</si>
  <si>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</si>
  <si>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</si>
  <si>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</si>
  <si>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</si>
  <si>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</si>
  <si>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</si>
  <si>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</si>
  <si>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</si>
  <si>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</si>
  <si>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</si>
  <si>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</si>
  <si>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</si>
  <si>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</si>
  <si>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</si>
  <si>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</si>
  <si>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</si>
  <si>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</si>
  <si>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</si>
  <si>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</si>
  <si>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</si>
  <si>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</si>
  <si>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</si>
  <si>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</si>
  <si>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</si>
  <si>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</si>
  <si>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</si>
  <si>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</si>
  <si>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</si>
  <si>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</si>
  <si>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</si>
  <si>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</si>
  <si>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</si>
  <si>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</si>
  <si>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</si>
  <si>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</si>
  <si>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</si>
  <si>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</si>
  <si>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</si>
  <si>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</si>
  <si>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</si>
  <si>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</si>
  <si>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</si>
  <si>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</si>
  <si>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</si>
  <si>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</si>
  <si>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</si>
  <si>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</si>
  <si>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</si>
  <si>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</si>
  <si>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</si>
  <si>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</si>
  <si>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</si>
  <si>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</si>
  <si>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</si>
  <si>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</si>
  <si>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</si>
  <si>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</si>
  <si>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</si>
  <si>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</si>
  <si>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</si>
  <si>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</si>
  <si>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</si>
  <si>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</si>
  <si>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</si>
  <si>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</si>
  <si>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TIENDAS Y RESTAURANTE</t>
  </si>
  <si>
    <t>CAFE QUINDIO EXPRESS ARKADIA</t>
  </si>
  <si>
    <t>CAFE QUINDIO EXPRESS BUENAVISTA 2</t>
  </si>
  <si>
    <t>CAFE QUINDIO EXPRESS CARIBE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</si>
  <si>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</si>
  <si>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</si>
  <si>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</si>
  <si>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</si>
  <si>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</si>
  <si>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</si>
  <si>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</si>
  <si>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</si>
  <si>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</si>
  <si>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</si>
  <si>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</si>
  <si>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</si>
  <si>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</si>
  <si>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</si>
  <si>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</si>
  <si>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</si>
  <si>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</si>
  <si>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</si>
  <si>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</si>
  <si>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</si>
  <si>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</si>
  <si>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</si>
  <si>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</si>
  <si>
    <t>15/06/2025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</si>
</sst>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5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1" fillId="5" borderId="4" applyNumberFormat="0" applyAlignment="0" applyProtection="0"/>
    <xf numFmtId="0" fontId="22" fillId="6" borderId="5" applyNumberFormat="0" applyAlignment="0" applyProtection="0"/>
    <xf numFmtId="0" fontId="23" fillId="6" borderId="4" applyNumberFormat="0" applyAlignment="0" applyProtection="0"/>
    <xf numFmtId="0" fontId="24" fillId="0" borderId="6" applyNumberFormat="0" applyFill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3" fillId="8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/>
    <xf numFmtId="9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0" fontId="10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9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5" fillId="33" borderId="10" xfId="0" applyFont="1" applyFill="1" applyBorder="1"/>
    <xf numFmtId="10" fontId="0" fillId="0" borderId="0" xfId="0" applyNumberFormat="1"/>
    <xf numFmtId="0" fontId="12" fillId="0" borderId="0" xfId="0" applyFont="1"/>
    <xf numFmtId="0" fontId="2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30" fillId="0" borderId="0" xfId="0" applyFont="1"/>
    <xf numFmtId="0" fontId="3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32" fillId="0" borderId="14" xfId="0" applyFont="1" applyBorder="1"/>
    <xf numFmtId="0" fontId="32" fillId="0" borderId="15" xfId="0" applyFont="1" applyBorder="1"/>
    <xf numFmtId="164" fontId="32" fillId="0" borderId="14" xfId="0" applyNumberFormat="1" applyFont="1" applyBorder="1"/>
    <xf numFmtId="165" fontId="32" fillId="0" borderId="18" xfId="0" applyNumberFormat="1" applyFont="1" applyBorder="1"/>
    <xf numFmtId="9" fontId="3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8" fillId="34" borderId="10" xfId="0" applyFont="1" applyFill="1" applyBorder="1"/>
    <xf numFmtId="0" fontId="28" fillId="34" borderId="11" xfId="0" applyFont="1" applyFill="1" applyBorder="1"/>
    <xf numFmtId="165" fontId="28" fillId="34" borderId="10" xfId="0" applyNumberFormat="1" applyFont="1" applyFill="1" applyBorder="1"/>
    <xf numFmtId="3" fontId="28" fillId="34" borderId="17" xfId="0" applyNumberFormat="1" applyFont="1" applyFill="1" applyBorder="1"/>
    <xf numFmtId="3" fontId="28" fillId="34" borderId="24" xfId="0" applyNumberFormat="1" applyFont="1" applyFill="1" applyBorder="1"/>
    <xf numFmtId="164" fontId="2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10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9" fillId="0" borderId="0" xfId="45" applyFont="1"/>
    <xf numFmtId="10" fontId="0" fillId="0" borderId="0" xfId="43" applyNumberFormat="1" applyFont="1"/>
    <xf numFmtId="44" fontId="10" fillId="0" borderId="0" xfId="44" applyFont="1"/>
    <xf numFmtId="9" fontId="10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4" fillId="0" borderId="27" xfId="44" applyFont="1" applyBorder="1"/>
    <xf numFmtId="0" fontId="36" fillId="0" borderId="0" xfId="46" applyFont="1"/>
    <xf numFmtId="169" fontId="36" fillId="0" borderId="0" xfId="47" applyNumberFormat="1" applyFont="1"/>
    <xf numFmtId="0" fontId="36" fillId="0" borderId="0" xfId="46" applyFont="1" applyAlignment="1">
      <alignment horizontal="center"/>
    </xf>
    <xf numFmtId="169" fontId="36" fillId="0" borderId="0" xfId="47" applyNumberFormat="1" applyFont="1" applyFill="1"/>
    <xf numFmtId="169" fontId="36" fillId="0" borderId="0" xfId="46" applyNumberFormat="1" applyFont="1"/>
    <xf numFmtId="169" fontId="37" fillId="0" borderId="0" xfId="46" applyNumberFormat="1" applyFont="1"/>
    <xf numFmtId="0" fontId="8" fillId="0" borderId="0" xfId="46"/>
    <xf numFmtId="0" fontId="38" fillId="37" borderId="0" xfId="46" applyFont="1" applyFill="1" applyAlignment="1">
      <alignment horizontal="center"/>
    </xf>
    <xf numFmtId="0" fontId="38" fillId="37" borderId="0" xfId="47" applyNumberFormat="1" applyFont="1" applyFill="1" applyAlignment="1">
      <alignment horizontal="centerContinuous" vertical="center"/>
    </xf>
    <xf numFmtId="43" fontId="38" fillId="37" borderId="0" xfId="47" applyFont="1" applyFill="1" applyAlignment="1">
      <alignment horizontal="center" vertical="center"/>
    </xf>
    <xf numFmtId="0" fontId="39" fillId="0" borderId="0" xfId="46" applyFont="1" applyAlignment="1">
      <alignment horizontal="center"/>
    </xf>
    <xf numFmtId="169" fontId="36" fillId="0" borderId="0" xfId="46" applyNumberFormat="1" applyFont="1" applyAlignment="1">
      <alignment horizontal="center"/>
    </xf>
    <xf numFmtId="0" fontId="38" fillId="37" borderId="28" xfId="46" applyFont="1" applyFill="1" applyBorder="1" applyAlignment="1">
      <alignment horizontal="center"/>
    </xf>
    <xf numFmtId="0" fontId="38" fillId="38" borderId="28" xfId="46" applyFont="1" applyFill="1" applyBorder="1" applyAlignment="1">
      <alignment horizontal="center"/>
    </xf>
    <xf numFmtId="0" fontId="36" fillId="0" borderId="0" xfId="46" applyFont="1" applyAlignment="1">
      <alignment horizontal="right"/>
    </xf>
    <xf numFmtId="0" fontId="36" fillId="39" borderId="0" xfId="46" applyFont="1" applyFill="1" applyAlignment="1">
      <alignment horizontal="center"/>
    </xf>
    <xf numFmtId="9" fontId="36" fillId="0" borderId="0" xfId="48" applyFont="1" applyAlignment="1">
      <alignment horizontal="center"/>
    </xf>
    <xf numFmtId="0" fontId="36" fillId="40" borderId="0" xfId="46" applyFont="1" applyFill="1"/>
    <xf numFmtId="0" fontId="36" fillId="0" borderId="0" xfId="46" applyFont="1" applyAlignment="1">
      <alignment horizontal="left"/>
    </xf>
    <xf numFmtId="166" fontId="36" fillId="0" borderId="0" xfId="48" applyNumberFormat="1" applyFont="1"/>
    <xf numFmtId="9" fontId="36" fillId="0" borderId="0" xfId="48" applyFont="1"/>
    <xf numFmtId="166" fontId="36" fillId="0" borderId="0" xfId="46" applyNumberFormat="1" applyFont="1"/>
    <xf numFmtId="9" fontId="36" fillId="0" borderId="0" xfId="46" applyNumberFormat="1" applyFont="1"/>
    <xf numFmtId="169" fontId="36" fillId="0" borderId="0" xfId="47" applyNumberFormat="1" applyFont="1" applyBorder="1" applyAlignment="1">
      <alignment horizontal="right"/>
    </xf>
    <xf numFmtId="169" fontId="40" fillId="0" borderId="0" xfId="47" applyNumberFormat="1" applyFont="1" applyBorder="1" applyAlignment="1">
      <alignment horizontal="right"/>
    </xf>
    <xf numFmtId="166" fontId="40" fillId="0" borderId="0" xfId="48" applyNumberFormat="1" applyFont="1" applyBorder="1" applyAlignment="1">
      <alignment horizontal="right"/>
    </xf>
    <xf numFmtId="0" fontId="36" fillId="40" borderId="0" xfId="46" applyFont="1" applyFill="1" applyAlignment="1">
      <alignment horizontal="center"/>
    </xf>
    <xf numFmtId="0" fontId="41" fillId="39" borderId="0" xfId="46" applyFont="1" applyFill="1"/>
    <xf numFmtId="10" fontId="36" fillId="0" borderId="0" xfId="48" applyNumberFormat="1" applyFont="1" applyBorder="1" applyAlignment="1">
      <alignment horizontal="right"/>
    </xf>
    <xf numFmtId="166" fontId="36" fillId="0" borderId="0" xfId="48" applyNumberFormat="1" applyFont="1" applyBorder="1" applyAlignment="1">
      <alignment horizontal="right"/>
    </xf>
    <xf numFmtId="169" fontId="36" fillId="0" borderId="0" xfId="47" applyNumberFormat="1" applyFont="1" applyBorder="1"/>
    <xf numFmtId="166" fontId="39" fillId="0" borderId="0" xfId="48" applyNumberFormat="1" applyFont="1" applyFill="1"/>
    <xf numFmtId="166" fontId="36" fillId="0" borderId="0" xfId="48" applyNumberFormat="1" applyFont="1" applyBorder="1"/>
    <xf numFmtId="0" fontId="36" fillId="0" borderId="29" xfId="46" applyFont="1" applyBorder="1"/>
    <xf numFmtId="9" fontId="36" fillId="0" borderId="30" xfId="46" applyNumberFormat="1" applyFont="1" applyBorder="1" applyAlignment="1">
      <alignment horizontal="center"/>
    </xf>
    <xf numFmtId="169" fontId="36" fillId="0" borderId="30" xfId="47" applyNumberFormat="1" applyFont="1" applyBorder="1" applyAlignment="1">
      <alignment horizontal="right"/>
    </xf>
    <xf numFmtId="169" fontId="36" fillId="0" borderId="30" xfId="47" applyNumberFormat="1" applyFont="1" applyBorder="1" applyAlignment="1">
      <alignment horizontal="center"/>
    </xf>
    <xf numFmtId="169" fontId="36" fillId="0" borderId="30" xfId="47" applyNumberFormat="1" applyFont="1" applyFill="1" applyBorder="1" applyAlignment="1">
      <alignment horizontal="center" wrapText="1"/>
    </xf>
    <xf numFmtId="169" fontId="36" fillId="0" borderId="31" xfId="47" applyNumberFormat="1" applyFont="1" applyFill="1" applyBorder="1" applyAlignment="1">
      <alignment horizontal="center" wrapText="1"/>
    </xf>
    <xf numFmtId="9" fontId="36" fillId="0" borderId="0" xfId="46" applyNumberFormat="1" applyFont="1" applyAlignment="1">
      <alignment horizontal="center"/>
    </xf>
    <xf numFmtId="0" fontId="36" fillId="0" borderId="32" xfId="46" applyFont="1" applyBorder="1"/>
    <xf numFmtId="9" fontId="36" fillId="0" borderId="33" xfId="46" applyNumberFormat="1" applyFont="1" applyBorder="1" applyAlignment="1">
      <alignment horizontal="center"/>
    </xf>
    <xf numFmtId="169" fontId="36" fillId="0" borderId="33" xfId="47" applyNumberFormat="1" applyFont="1" applyBorder="1" applyAlignment="1">
      <alignment horizontal="right"/>
    </xf>
    <xf numFmtId="169" fontId="36" fillId="0" borderId="33" xfId="47" applyNumberFormat="1" applyFont="1" applyFill="1" applyBorder="1" applyAlignment="1">
      <alignment horizontal="right" wrapText="1"/>
    </xf>
    <xf numFmtId="169" fontId="36" fillId="0" borderId="33" xfId="47" applyNumberFormat="1" applyFont="1" applyFill="1" applyBorder="1" applyAlignment="1">
      <alignment horizontal="center" wrapText="1"/>
    </xf>
    <xf numFmtId="169" fontId="36" fillId="0" borderId="34" xfId="47" applyNumberFormat="1" applyFont="1" applyFill="1" applyBorder="1" applyAlignment="1">
      <alignment horizontal="center" wrapText="1"/>
    </xf>
    <xf numFmtId="0" fontId="36" fillId="0" borderId="33" xfId="46" applyFont="1" applyBorder="1" applyAlignment="1">
      <alignment horizontal="center"/>
    </xf>
    <xf numFmtId="169" fontId="36" fillId="0" borderId="33" xfId="47" applyNumberFormat="1" applyFont="1" applyFill="1" applyBorder="1" applyAlignment="1">
      <alignment horizontal="right"/>
    </xf>
    <xf numFmtId="169" fontId="42" fillId="0" borderId="33" xfId="47" applyNumberFormat="1" applyFont="1" applyBorder="1" applyAlignment="1">
      <alignment horizontal="center"/>
    </xf>
    <xf numFmtId="169" fontId="42" fillId="0" borderId="33" xfId="47" applyNumberFormat="1" applyFont="1" applyBorder="1" applyAlignment="1">
      <alignment horizontal="right"/>
    </xf>
    <xf numFmtId="0" fontId="36" fillId="0" borderId="35" xfId="46" applyFont="1" applyBorder="1"/>
    <xf numFmtId="9" fontId="36" fillId="0" borderId="36" xfId="46" applyNumberFormat="1" applyFont="1" applyBorder="1" applyAlignment="1">
      <alignment horizontal="center"/>
    </xf>
    <xf numFmtId="169" fontId="36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center"/>
    </xf>
    <xf numFmtId="169" fontId="36" fillId="0" borderId="36" xfId="47" applyNumberFormat="1" applyFont="1" applyFill="1" applyBorder="1" applyAlignment="1">
      <alignment horizontal="center" wrapText="1"/>
    </xf>
    <xf numFmtId="169" fontId="36" fillId="0" borderId="37" xfId="47" applyNumberFormat="1" applyFont="1" applyFill="1" applyBorder="1" applyAlignment="1">
      <alignment horizontal="center" wrapText="1"/>
    </xf>
    <xf numFmtId="169" fontId="43" fillId="0" borderId="0" xfId="46" applyNumberFormat="1" applyFont="1"/>
    <xf numFmtId="0" fontId="44" fillId="0" borderId="38" xfId="46" applyFont="1" applyBorder="1"/>
    <xf numFmtId="0" fontId="44" fillId="0" borderId="38" xfId="46" applyFont="1" applyBorder="1" applyAlignment="1">
      <alignment horizontal="center"/>
    </xf>
    <xf numFmtId="169" fontId="44" fillId="0" borderId="38" xfId="47" applyNumberFormat="1" applyFont="1" applyBorder="1" applyAlignment="1">
      <alignment horizontal="right"/>
    </xf>
    <xf numFmtId="169" fontId="44" fillId="0" borderId="38" xfId="47" applyNumberFormat="1" applyFont="1" applyFill="1" applyBorder="1" applyAlignment="1">
      <alignment horizontal="right"/>
    </xf>
    <xf numFmtId="169" fontId="44" fillId="0" borderId="0" xfId="47" applyNumberFormat="1" applyFont="1" applyBorder="1" applyAlignment="1">
      <alignment horizontal="right"/>
    </xf>
    <xf numFmtId="9" fontId="44" fillId="0" borderId="0" xfId="48" applyFont="1" applyBorder="1" applyAlignment="1">
      <alignment horizontal="center"/>
    </xf>
    <xf numFmtId="0" fontId="43" fillId="0" borderId="0" xfId="46" applyFont="1"/>
    <xf numFmtId="43" fontId="36" fillId="0" borderId="0" xfId="47" applyFont="1" applyBorder="1" applyAlignment="1">
      <alignment horizontal="right"/>
    </xf>
    <xf numFmtId="9" fontId="36" fillId="0" borderId="0" xfId="48" applyFont="1" applyBorder="1" applyAlignment="1">
      <alignment horizontal="right"/>
    </xf>
    <xf numFmtId="10" fontId="36" fillId="0" borderId="0" xfId="48" applyNumberFormat="1" applyFont="1" applyBorder="1"/>
    <xf numFmtId="10" fontId="36" fillId="0" borderId="0" xfId="46" applyNumberFormat="1" applyFont="1" applyAlignment="1">
      <alignment horizontal="center"/>
    </xf>
    <xf numFmtId="0" fontId="41" fillId="0" borderId="0" xfId="46" applyFont="1" applyAlignment="1">
      <alignment horizontal="center"/>
    </xf>
    <xf numFmtId="170" fontId="36" fillId="0" borderId="0" xfId="46" applyNumberFormat="1" applyFont="1"/>
    <xf numFmtId="166" fontId="36" fillId="0" borderId="0" xfId="48" applyNumberFormat="1" applyFont="1" applyFill="1" applyBorder="1"/>
    <xf numFmtId="166" fontId="40" fillId="0" borderId="0" xfId="46" applyNumberFormat="1" applyFont="1" applyAlignment="1">
      <alignment horizontal="center"/>
    </xf>
    <xf numFmtId="171" fontId="36" fillId="0" borderId="0" xfId="47" applyNumberFormat="1" applyFont="1" applyFill="1" applyBorder="1"/>
    <xf numFmtId="169" fontId="36" fillId="0" borderId="0" xfId="47" applyNumberFormat="1" applyFont="1" applyFill="1" applyBorder="1"/>
    <xf numFmtId="166" fontId="41" fillId="39" borderId="0" xfId="46" applyNumberFormat="1" applyFont="1" applyFill="1" applyAlignment="1">
      <alignment horizontal="center"/>
    </xf>
    <xf numFmtId="171" fontId="41" fillId="39" borderId="0" xfId="47" applyNumberFormat="1" applyFont="1" applyFill="1" applyBorder="1"/>
    <xf numFmtId="169" fontId="41" fillId="39" borderId="0" xfId="47" applyNumberFormat="1" applyFont="1" applyFill="1" applyBorder="1"/>
    <xf numFmtId="9" fontId="36" fillId="0" borderId="0" xfId="48" applyFont="1" applyBorder="1"/>
    <xf numFmtId="169" fontId="36" fillId="0" borderId="0" xfId="47" applyNumberFormat="1" applyFont="1" applyBorder="1" applyAlignment="1">
      <alignment horizontal="center"/>
    </xf>
    <xf numFmtId="0" fontId="41" fillId="0" borderId="0" xfId="46" applyFont="1"/>
    <xf numFmtId="169" fontId="41" fillId="0" borderId="0" xfId="47" applyNumberFormat="1" applyFont="1" applyBorder="1"/>
    <xf numFmtId="169" fontId="41" fillId="0" borderId="0" xfId="46" applyNumberFormat="1" applyFont="1"/>
    <xf numFmtId="166" fontId="36" fillId="0" borderId="0" xfId="48" applyNumberFormat="1" applyFont="1" applyAlignment="1">
      <alignment horizontal="center"/>
    </xf>
    <xf numFmtId="0" fontId="36" fillId="0" borderId="38" xfId="46" applyFont="1" applyBorder="1"/>
    <xf numFmtId="166" fontId="40" fillId="0" borderId="38" xfId="46" applyNumberFormat="1" applyFont="1" applyBorder="1" applyAlignment="1">
      <alignment horizontal="center"/>
    </xf>
    <xf numFmtId="0" fontId="36" fillId="0" borderId="39" xfId="46" applyFont="1" applyBorder="1"/>
    <xf numFmtId="0" fontId="40" fillId="0" borderId="39" xfId="47" applyNumberFormat="1" applyFont="1" applyBorder="1" applyAlignment="1">
      <alignment horizontal="center"/>
    </xf>
    <xf numFmtId="169" fontId="40" fillId="0" borderId="0" xfId="47" applyNumberFormat="1" applyFont="1" applyBorder="1"/>
    <xf numFmtId="0" fontId="36" fillId="0" borderId="39" xfId="46" applyFont="1" applyBorder="1" applyAlignment="1">
      <alignment horizontal="center"/>
    </xf>
    <xf numFmtId="43" fontId="36" fillId="0" borderId="39" xfId="47" applyFont="1" applyBorder="1"/>
    <xf numFmtId="169" fontId="36" fillId="0" borderId="39" xfId="47" applyNumberFormat="1" applyFont="1" applyBorder="1"/>
    <xf numFmtId="43" fontId="36" fillId="0" borderId="0" xfId="46" applyNumberFormat="1" applyFont="1"/>
    <xf numFmtId="172" fontId="36" fillId="0" borderId="0" xfId="48" applyNumberFormat="1" applyFont="1"/>
    <xf numFmtId="0" fontId="38" fillId="39" borderId="0" xfId="46" applyFont="1" applyFill="1" applyAlignment="1">
      <alignment horizontal="center" vertical="center"/>
    </xf>
    <xf numFmtId="0" fontId="38" fillId="39" borderId="0" xfId="46" applyFont="1" applyFill="1" applyAlignment="1">
      <alignment horizontal="right" vertical="center"/>
    </xf>
    <xf numFmtId="0" fontId="36" fillId="39" borderId="0" xfId="46" applyFont="1" applyFill="1" applyAlignment="1">
      <alignment horizontal="right"/>
    </xf>
    <xf numFmtId="0" fontId="41" fillId="0" borderId="38" xfId="46" applyFont="1" applyBorder="1" applyAlignment="1">
      <alignment horizontal="left"/>
    </xf>
    <xf numFmtId="0" fontId="41" fillId="0" borderId="38" xfId="46" applyFont="1" applyBorder="1" applyAlignment="1">
      <alignment horizontal="center"/>
    </xf>
    <xf numFmtId="169" fontId="41" fillId="0" borderId="38" xfId="47" applyNumberFormat="1" applyFont="1" applyBorder="1"/>
    <xf numFmtId="169" fontId="41" fillId="0" borderId="0" xfId="47" applyNumberFormat="1" applyFont="1" applyFill="1" applyBorder="1"/>
    <xf numFmtId="166" fontId="36" fillId="0" borderId="0" xfId="48" applyNumberFormat="1" applyFont="1" applyBorder="1" applyAlignment="1">
      <alignment horizontal="center"/>
    </xf>
    <xf numFmtId="43" fontId="36" fillId="0" borderId="0" xfId="47" applyFont="1" applyBorder="1"/>
    <xf numFmtId="0" fontId="41" fillId="0" borderId="40" xfId="46" applyFont="1" applyBorder="1"/>
    <xf numFmtId="0" fontId="41" fillId="0" borderId="41" xfId="46" applyFont="1" applyBorder="1" applyAlignment="1">
      <alignment horizontal="center"/>
    </xf>
    <xf numFmtId="169" fontId="36" fillId="0" borderId="41" xfId="47" applyNumberFormat="1" applyFont="1" applyBorder="1" applyAlignment="1">
      <alignment horizontal="right"/>
    </xf>
    <xf numFmtId="169" fontId="36" fillId="0" borderId="42" xfId="47" applyNumberFormat="1" applyFont="1" applyBorder="1" applyAlignment="1">
      <alignment horizontal="right"/>
    </xf>
    <xf numFmtId="169" fontId="41" fillId="0" borderId="0" xfId="47" applyNumberFormat="1" applyFont="1" applyFill="1" applyBorder="1" applyAlignment="1">
      <alignment horizontal="right"/>
    </xf>
    <xf numFmtId="0" fontId="36" fillId="0" borderId="43" xfId="46" applyFont="1" applyBorder="1"/>
    <xf numFmtId="9" fontId="36" fillId="0" borderId="44" xfId="48" applyFont="1" applyBorder="1" applyAlignment="1">
      <alignment horizontal="center"/>
    </xf>
    <xf numFmtId="169" fontId="36" fillId="0" borderId="44" xfId="47" applyNumberFormat="1" applyFont="1" applyBorder="1" applyAlignment="1">
      <alignment horizontal="right"/>
    </xf>
    <xf numFmtId="169" fontId="36" fillId="0" borderId="45" xfId="47" applyNumberFormat="1" applyFont="1" applyBorder="1" applyAlignment="1">
      <alignment horizontal="right"/>
    </xf>
    <xf numFmtId="0" fontId="36" fillId="0" borderId="43" xfId="46" applyFont="1" applyBorder="1" applyAlignment="1">
      <alignment horizontal="left"/>
    </xf>
    <xf numFmtId="166" fontId="36" fillId="0" borderId="44" xfId="48" applyNumberFormat="1" applyFont="1" applyBorder="1" applyAlignment="1">
      <alignment horizontal="center"/>
    </xf>
    <xf numFmtId="0" fontId="36" fillId="40" borderId="43" xfId="46" applyFont="1" applyFill="1" applyBorder="1" applyAlignment="1">
      <alignment horizontal="left"/>
    </xf>
    <xf numFmtId="0" fontId="41" fillId="0" borderId="43" xfId="46" applyFont="1" applyBorder="1"/>
    <xf numFmtId="0" fontId="41" fillId="0" borderId="44" xfId="46" applyFont="1" applyBorder="1" applyAlignment="1">
      <alignment horizontal="center"/>
    </xf>
    <xf numFmtId="171" fontId="36" fillId="0" borderId="0" xfId="46" applyNumberFormat="1" applyFont="1"/>
    <xf numFmtId="172" fontId="43" fillId="0" borderId="0" xfId="48" applyNumberFormat="1" applyFont="1"/>
    <xf numFmtId="0" fontId="44" fillId="41" borderId="43" xfId="46" applyFont="1" applyFill="1" applyBorder="1"/>
    <xf numFmtId="0" fontId="44" fillId="41" borderId="44" xfId="46" applyFont="1" applyFill="1" applyBorder="1" applyAlignment="1">
      <alignment horizontal="center"/>
    </xf>
    <xf numFmtId="9" fontId="36" fillId="41" borderId="44" xfId="48" applyFont="1" applyFill="1" applyBorder="1" applyAlignment="1">
      <alignment horizontal="right"/>
    </xf>
    <xf numFmtId="9" fontId="36" fillId="41" borderId="45" xfId="48" applyFont="1" applyFill="1" applyBorder="1" applyAlignment="1">
      <alignment horizontal="right"/>
    </xf>
    <xf numFmtId="171" fontId="43" fillId="0" borderId="0" xfId="46" applyNumberFormat="1" applyFont="1"/>
    <xf numFmtId="9" fontId="43" fillId="0" borderId="0" xfId="46" applyNumberFormat="1" applyFont="1"/>
    <xf numFmtId="9" fontId="41" fillId="0" borderId="44" xfId="48" applyFont="1" applyBorder="1" applyAlignment="1">
      <alignment horizontal="center"/>
    </xf>
    <xf numFmtId="0" fontId="36" fillId="38" borderId="43" xfId="46" applyFont="1" applyFill="1" applyBorder="1" applyAlignment="1">
      <alignment horizontal="left"/>
    </xf>
    <xf numFmtId="43" fontId="36" fillId="0" borderId="0" xfId="47" applyFont="1"/>
    <xf numFmtId="8" fontId="45" fillId="0" borderId="0" xfId="46" applyNumberFormat="1" applyFont="1"/>
    <xf numFmtId="173" fontId="36" fillId="0" borderId="44" xfId="48" applyNumberFormat="1" applyFont="1" applyBorder="1" applyAlignment="1">
      <alignment horizontal="center"/>
    </xf>
    <xf numFmtId="166" fontId="36" fillId="41" borderId="44" xfId="48" applyNumberFormat="1" applyFont="1" applyFill="1" applyBorder="1" applyAlignment="1">
      <alignment horizontal="right"/>
    </xf>
    <xf numFmtId="166" fontId="36" fillId="41" borderId="45" xfId="48" applyNumberFormat="1" applyFont="1" applyFill="1" applyBorder="1" applyAlignment="1">
      <alignment horizontal="right"/>
    </xf>
    <xf numFmtId="0" fontId="36" fillId="0" borderId="44" xfId="46" applyFont="1" applyBorder="1" applyAlignment="1">
      <alignment horizontal="center"/>
    </xf>
    <xf numFmtId="10" fontId="36" fillId="0" borderId="0" xfId="48" applyNumberFormat="1" applyFont="1"/>
    <xf numFmtId="0" fontId="36" fillId="0" borderId="43" xfId="46" applyFont="1" applyBorder="1" applyAlignment="1">
      <alignment vertical="center"/>
    </xf>
    <xf numFmtId="9" fontId="36" fillId="0" borderId="44" xfId="46" applyNumberFormat="1" applyFont="1" applyBorder="1" applyAlignment="1">
      <alignment horizontal="center"/>
    </xf>
    <xf numFmtId="0" fontId="41" fillId="39" borderId="43" xfId="46" applyFont="1" applyFill="1" applyBorder="1"/>
    <xf numFmtId="0" fontId="41" fillId="39" borderId="44" xfId="46" applyFont="1" applyFill="1" applyBorder="1" applyAlignment="1">
      <alignment horizontal="center"/>
    </xf>
    <xf numFmtId="169" fontId="36" fillId="39" borderId="44" xfId="47" applyNumberFormat="1" applyFont="1" applyFill="1" applyBorder="1" applyAlignment="1">
      <alignment horizontal="right"/>
    </xf>
    <xf numFmtId="169" fontId="36" fillId="39" borderId="45" xfId="47" applyNumberFormat="1" applyFont="1" applyFill="1" applyBorder="1" applyAlignment="1">
      <alignment horizontal="right"/>
    </xf>
    <xf numFmtId="0" fontId="44" fillId="41" borderId="46" xfId="46" applyFont="1" applyFill="1" applyBorder="1"/>
    <xf numFmtId="0" fontId="44" fillId="41" borderId="47" xfId="46" applyFont="1" applyFill="1" applyBorder="1" applyAlignment="1">
      <alignment horizontal="center"/>
    </xf>
    <xf numFmtId="166" fontId="36" fillId="41" borderId="47" xfId="48" applyNumberFormat="1" applyFont="1" applyFill="1" applyBorder="1" applyAlignment="1">
      <alignment horizontal="right"/>
    </xf>
    <xf numFmtId="166" fontId="36" fillId="41" borderId="48" xfId="48" applyNumberFormat="1" applyFont="1" applyFill="1" applyBorder="1" applyAlignment="1">
      <alignment horizontal="right"/>
    </xf>
    <xf numFmtId="166" fontId="41" fillId="0" borderId="0" xfId="48" applyNumberFormat="1" applyFont="1" applyFill="1"/>
    <xf numFmtId="9" fontId="41" fillId="0" borderId="0" xfId="48" applyFont="1" applyFill="1"/>
    <xf numFmtId="0" fontId="41" fillId="43" borderId="0" xfId="46" applyFont="1" applyFill="1" applyAlignment="1">
      <alignment horizontal="center"/>
    </xf>
    <xf numFmtId="169" fontId="41" fillId="43" borderId="0" xfId="47" applyNumberFormat="1" applyFont="1" applyFill="1"/>
    <xf numFmtId="169" fontId="41" fillId="43" borderId="0" xfId="46" applyNumberFormat="1" applyFont="1" applyFill="1"/>
    <xf numFmtId="9" fontId="36" fillId="0" borderId="0" xfId="48" applyFont="1" applyAlignment="1"/>
    <xf numFmtId="0" fontId="36" fillId="44" borderId="0" xfId="46" applyFont="1" applyFill="1" applyAlignment="1">
      <alignment vertical="center" wrapText="1"/>
    </xf>
    <xf numFmtId="169" fontId="40" fillId="44" borderId="0" xfId="46" applyNumberFormat="1" applyFont="1" applyFill="1" applyAlignment="1">
      <alignment vertical="center"/>
    </xf>
    <xf numFmtId="0" fontId="38" fillId="37" borderId="49" xfId="46" applyFont="1" applyFill="1" applyBorder="1" applyAlignment="1">
      <alignment horizontal="center"/>
    </xf>
    <xf numFmtId="0" fontId="38" fillId="37" borderId="50" xfId="46" applyFont="1" applyFill="1" applyBorder="1" applyAlignment="1">
      <alignment horizontal="center"/>
    </xf>
    <xf numFmtId="0" fontId="38" fillId="37" borderId="51" xfId="46" applyFont="1" applyFill="1" applyBorder="1" applyAlignment="1">
      <alignment horizontal="center"/>
    </xf>
    <xf numFmtId="0" fontId="41" fillId="0" borderId="52" xfId="46" applyFont="1" applyBorder="1" applyAlignment="1">
      <alignment horizontal="left"/>
    </xf>
    <xf numFmtId="169" fontId="41" fillId="0" borderId="33" xfId="47" applyNumberFormat="1" applyFont="1" applyFill="1" applyBorder="1"/>
    <xf numFmtId="169" fontId="41" fillId="0" borderId="33" xfId="47" applyNumberFormat="1" applyFont="1" applyBorder="1"/>
    <xf numFmtId="169" fontId="41" fillId="0" borderId="53" xfId="47" applyNumberFormat="1" applyFont="1" applyBorder="1"/>
    <xf numFmtId="0" fontId="36" fillId="0" borderId="52" xfId="46" applyFont="1" applyBorder="1"/>
    <xf numFmtId="169" fontId="36" fillId="0" borderId="33" xfId="47" applyNumberFormat="1" applyFont="1" applyBorder="1"/>
    <xf numFmtId="169" fontId="36" fillId="0" borderId="33" xfId="46" applyNumberFormat="1" applyFont="1" applyBorder="1"/>
    <xf numFmtId="169" fontId="36" fillId="0" borderId="53" xfId="46" applyNumberFormat="1" applyFont="1" applyBorder="1"/>
    <xf numFmtId="169" fontId="36" fillId="0" borderId="33" xfId="46" applyNumberFormat="1" applyFont="1" applyBorder="1" applyAlignment="1">
      <alignment horizontal="center"/>
    </xf>
    <xf numFmtId="9" fontId="36" fillId="0" borderId="33" xfId="48" applyFont="1" applyFill="1" applyBorder="1" applyAlignment="1">
      <alignment horizontal="left"/>
    </xf>
    <xf numFmtId="169" fontId="36" fillId="0" borderId="33" xfId="47" applyNumberFormat="1" applyFont="1" applyFill="1" applyBorder="1"/>
    <xf numFmtId="43" fontId="36" fillId="0" borderId="0" xfId="47" applyFont="1" applyFill="1"/>
    <xf numFmtId="1" fontId="36" fillId="0" borderId="33" xfId="47" applyNumberFormat="1" applyFont="1" applyFill="1" applyBorder="1" applyAlignment="1">
      <alignment horizontal="center"/>
    </xf>
    <xf numFmtId="1" fontId="36" fillId="0" borderId="33" xfId="47" applyNumberFormat="1" applyFont="1" applyBorder="1" applyAlignment="1">
      <alignment horizontal="center"/>
    </xf>
    <xf numFmtId="9" fontId="36" fillId="0" borderId="33" xfId="48" applyFont="1" applyBorder="1" applyAlignment="1">
      <alignment horizontal="left"/>
    </xf>
    <xf numFmtId="0" fontId="41" fillId="0" borderId="52" xfId="46" applyFont="1" applyBorder="1"/>
    <xf numFmtId="0" fontId="41" fillId="0" borderId="33" xfId="46" applyFont="1" applyBorder="1" applyAlignment="1">
      <alignment horizontal="center"/>
    </xf>
    <xf numFmtId="169" fontId="41" fillId="0" borderId="33" xfId="46" applyNumberFormat="1" applyFont="1" applyBorder="1"/>
    <xf numFmtId="169" fontId="41" fillId="0" borderId="53" xfId="46" applyNumberFormat="1" applyFont="1" applyBorder="1"/>
    <xf numFmtId="169" fontId="36" fillId="0" borderId="53" xfId="47" applyNumberFormat="1" applyFont="1" applyBorder="1"/>
    <xf numFmtId="0" fontId="41" fillId="0" borderId="54" xfId="46" applyFont="1" applyBorder="1"/>
    <xf numFmtId="0" fontId="41" fillId="0" borderId="55" xfId="46" applyFont="1" applyBorder="1" applyAlignment="1">
      <alignment horizontal="center"/>
    </xf>
    <xf numFmtId="169" fontId="41" fillId="0" borderId="55" xfId="46" applyNumberFormat="1" applyFont="1" applyBorder="1"/>
    <xf numFmtId="169" fontId="41" fillId="0" borderId="56" xfId="46" applyNumberFormat="1" applyFont="1" applyBorder="1"/>
    <xf numFmtId="0" fontId="36" fillId="39" borderId="57" xfId="46" applyFont="1" applyFill="1" applyBorder="1"/>
    <xf numFmtId="0" fontId="36" fillId="39" borderId="58" xfId="46" applyFont="1" applyFill="1" applyBorder="1" applyAlignment="1">
      <alignment horizontal="center"/>
    </xf>
    <xf numFmtId="170" fontId="36" fillId="39" borderId="58" xfId="47" applyNumberFormat="1" applyFont="1" applyFill="1" applyBorder="1"/>
    <xf numFmtId="43" fontId="36" fillId="39" borderId="58" xfId="47" applyFont="1" applyFill="1" applyBorder="1"/>
    <xf numFmtId="174" fontId="36" fillId="39" borderId="58" xfId="47" applyNumberFormat="1" applyFont="1" applyFill="1" applyBorder="1"/>
    <xf numFmtId="169" fontId="36" fillId="39" borderId="58" xfId="47" applyNumberFormat="1" applyFont="1" applyFill="1" applyBorder="1"/>
    <xf numFmtId="175" fontId="36" fillId="39" borderId="58" xfId="47" applyNumberFormat="1" applyFont="1" applyFill="1" applyBorder="1"/>
    <xf numFmtId="175" fontId="36" fillId="39" borderId="59" xfId="47" applyNumberFormat="1" applyFont="1" applyFill="1" applyBorder="1"/>
    <xf numFmtId="175" fontId="36" fillId="0" borderId="0" xfId="46" applyNumberFormat="1" applyFont="1"/>
    <xf numFmtId="169" fontId="37" fillId="0" borderId="40" xfId="46" applyNumberFormat="1" applyFont="1" applyBorder="1"/>
    <xf numFmtId="0" fontId="36" fillId="0" borderId="41" xfId="46" applyFont="1" applyBorder="1" applyAlignment="1">
      <alignment horizontal="center"/>
    </xf>
    <xf numFmtId="0" fontId="38" fillId="37" borderId="41" xfId="46" applyFont="1" applyFill="1" applyBorder="1" applyAlignment="1">
      <alignment horizontal="center" vertical="center"/>
    </xf>
    <xf numFmtId="0" fontId="38" fillId="37" borderId="42" xfId="46" applyFont="1" applyFill="1" applyBorder="1" applyAlignment="1">
      <alignment horizontal="center" vertical="center"/>
    </xf>
    <xf numFmtId="169" fontId="41" fillId="0" borderId="44" xfId="46" applyNumberFormat="1" applyFont="1" applyBorder="1"/>
    <xf numFmtId="169" fontId="41" fillId="0" borderId="45" xfId="46" applyNumberFormat="1" applyFont="1" applyBorder="1"/>
    <xf numFmtId="169" fontId="36" fillId="0" borderId="44" xfId="46" applyNumberFormat="1" applyFont="1" applyBorder="1"/>
    <xf numFmtId="169" fontId="36" fillId="0" borderId="45" xfId="46" applyNumberFormat="1" applyFont="1" applyBorder="1"/>
    <xf numFmtId="0" fontId="36" fillId="0" borderId="44" xfId="46" applyFont="1" applyBorder="1"/>
    <xf numFmtId="169" fontId="36" fillId="0" borderId="44" xfId="47" applyNumberFormat="1" applyFont="1" applyBorder="1"/>
    <xf numFmtId="169" fontId="36" fillId="0" borderId="45" xfId="47" applyNumberFormat="1" applyFont="1" applyBorder="1"/>
    <xf numFmtId="171" fontId="36" fillId="0" borderId="44" xfId="47" applyNumberFormat="1" applyFont="1" applyBorder="1"/>
    <xf numFmtId="171" fontId="36" fillId="0" borderId="45" xfId="47" applyNumberFormat="1" applyFont="1" applyBorder="1"/>
    <xf numFmtId="43" fontId="36" fillId="0" borderId="44" xfId="47" applyFont="1" applyBorder="1"/>
    <xf numFmtId="43" fontId="36" fillId="0" borderId="45" xfId="47" applyFont="1" applyBorder="1"/>
    <xf numFmtId="0" fontId="41" fillId="0" borderId="44" xfId="46" applyFont="1" applyBorder="1"/>
    <xf numFmtId="0" fontId="41" fillId="45" borderId="46" xfId="46" applyFont="1" applyFill="1" applyBorder="1"/>
    <xf numFmtId="0" fontId="41" fillId="45" borderId="47" xfId="46" applyFont="1" applyFill="1" applyBorder="1" applyAlignment="1">
      <alignment horizontal="center"/>
    </xf>
    <xf numFmtId="169" fontId="41" fillId="45" borderId="47" xfId="46" applyNumberFormat="1" applyFont="1" applyFill="1" applyBorder="1"/>
    <xf numFmtId="169" fontId="41" fillId="45" borderId="48" xfId="46" applyNumberFormat="1" applyFont="1" applyFill="1" applyBorder="1"/>
    <xf numFmtId="0" fontId="36" fillId="0" borderId="40" xfId="46" applyFont="1" applyBorder="1"/>
    <xf numFmtId="0" fontId="36" fillId="0" borderId="41" xfId="46" applyFont="1" applyBorder="1"/>
    <xf numFmtId="9" fontId="36" fillId="0" borderId="41" xfId="48" applyFont="1" applyBorder="1"/>
    <xf numFmtId="169" fontId="36" fillId="0" borderId="41" xfId="47" applyNumberFormat="1" applyFont="1" applyBorder="1"/>
    <xf numFmtId="169" fontId="36" fillId="0" borderId="42" xfId="47" applyNumberFormat="1" applyFont="1" applyBorder="1"/>
    <xf numFmtId="9" fontId="36" fillId="0" borderId="44" xfId="48" applyFont="1" applyBorder="1"/>
    <xf numFmtId="9" fontId="36" fillId="0" borderId="44" xfId="48" applyFont="1" applyFill="1" applyBorder="1"/>
    <xf numFmtId="169" fontId="36" fillId="0" borderId="44" xfId="47" applyNumberFormat="1" applyFont="1" applyFill="1" applyBorder="1"/>
    <xf numFmtId="169" fontId="36" fillId="0" borderId="44" xfId="47" applyNumberFormat="1" applyFont="1" applyFill="1" applyBorder="1" applyAlignment="1">
      <alignment horizontal="center"/>
    </xf>
    <xf numFmtId="169" fontId="36" fillId="0" borderId="45" xfId="47" applyNumberFormat="1" applyFont="1" applyFill="1" applyBorder="1" applyAlignment="1">
      <alignment horizontal="center"/>
    </xf>
    <xf numFmtId="0" fontId="36" fillId="38" borderId="46" xfId="46" applyFont="1" applyFill="1" applyBorder="1"/>
    <xf numFmtId="0" fontId="36" fillId="38" borderId="47" xfId="46" applyFont="1" applyFill="1" applyBorder="1"/>
    <xf numFmtId="9" fontId="36" fillId="38" borderId="47" xfId="48" applyFont="1" applyFill="1" applyBorder="1"/>
    <xf numFmtId="169" fontId="36" fillId="38" borderId="47" xfId="47" applyNumberFormat="1" applyFont="1" applyFill="1" applyBorder="1"/>
    <xf numFmtId="169" fontId="36" fillId="38" borderId="48" xfId="47" applyNumberFormat="1" applyFont="1" applyFill="1" applyBorder="1"/>
    <xf numFmtId="9" fontId="36" fillId="0" borderId="0" xfId="48" applyFont="1" applyFill="1" applyBorder="1"/>
    <xf numFmtId="10" fontId="36" fillId="0" borderId="0" xfId="48" applyNumberFormat="1" applyFont="1" applyFill="1"/>
    <xf numFmtId="43" fontId="36" fillId="0" borderId="0" xfId="47" applyFont="1" applyFill="1" applyBorder="1"/>
    <xf numFmtId="169" fontId="36" fillId="0" borderId="0" xfId="47" applyNumberFormat="1" applyFont="1" applyFill="1" applyBorder="1" applyAlignment="1">
      <alignment horizontal="right"/>
    </xf>
    <xf numFmtId="9" fontId="36" fillId="0" borderId="0" xfId="48" applyFont="1" applyFill="1" applyBorder="1" applyAlignment="1">
      <alignment horizontal="right"/>
    </xf>
    <xf numFmtId="9" fontId="36" fillId="0" borderId="0" xfId="48" applyFont="1" applyAlignment="1">
      <alignment horizontal="right"/>
    </xf>
    <xf numFmtId="169" fontId="36" fillId="0" borderId="0" xfId="47" applyNumberFormat="1" applyFont="1" applyFill="1" applyBorder="1" applyAlignment="1">
      <alignment horizontal="center"/>
    </xf>
    <xf numFmtId="169" fontId="41" fillId="0" borderId="0" xfId="47" applyNumberFormat="1" applyFont="1" applyFill="1" applyBorder="1" applyAlignment="1">
      <alignment horizontal="center"/>
    </xf>
    <xf numFmtId="176" fontId="36" fillId="0" borderId="0" xfId="46" applyNumberFormat="1" applyFont="1"/>
    <xf numFmtId="9" fontId="36" fillId="0" borderId="0" xfId="48" applyFont="1" applyFill="1" applyBorder="1" applyAlignment="1"/>
    <xf numFmtId="166" fontId="36" fillId="0" borderId="0" xfId="48" applyNumberFormat="1" applyFont="1" applyFill="1" applyBorder="1" applyAlignment="1"/>
    <xf numFmtId="1" fontId="36" fillId="0" borderId="0" xfId="47" applyNumberFormat="1" applyFont="1" applyFill="1" applyBorder="1" applyAlignment="1">
      <alignment horizontal="right"/>
    </xf>
    <xf numFmtId="9" fontId="36" fillId="0" borderId="0" xfId="48" applyNumberFormat="1" applyFont="1"/>
    <xf numFmtId="9" fontId="36" fillId="0" borderId="0" xfId="47" applyNumberFormat="1" applyFont="1"/>
    <xf numFmtId="9" fontId="41" fillId="42" borderId="0" xfId="48" applyNumberFormat="1" applyFont="1" applyFill="1"/>
    <xf numFmtId="0" fontId="35" fillId="0" borderId="0" xfId="0" applyFont="1"/>
    <xf numFmtId="44" fontId="35" fillId="0" borderId="0" xfId="44" applyFont="1"/>
    <xf numFmtId="9" fontId="35" fillId="0" borderId="0" xfId="43" applyFont="1"/>
    <xf numFmtId="177" fontId="43" fillId="0" borderId="0" xfId="43" applyNumberFormat="1" applyFont="1"/>
    <xf numFmtId="0" fontId="7" fillId="0" borderId="0" xfId="0" applyFont="1"/>
    <xf numFmtId="0" fontId="6" fillId="0" borderId="0" xfId="0" applyFont="1"/>
    <xf numFmtId="0" fontId="0" fillId="46" borderId="0" xfId="0" applyFill="1" applyAlignment="1">
      <alignment horizontal="left"/>
    </xf>
    <xf numFmtId="0" fontId="5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5" fillId="35" borderId="27" xfId="43" applyFont="1" applyFill="1" applyBorder="1"/>
    <xf numFmtId="44" fontId="4" fillId="0" borderId="27" xfId="44" applyFont="1" applyBorder="1"/>
    <xf numFmtId="44" fontId="34" fillId="35" borderId="27" xfId="44" applyFont="1" applyFill="1" applyBorder="1"/>
    <xf numFmtId="0" fontId="3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2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49" borderId="0" xfId="43" applyNumberFormat="1" applyFont="1" applyFill="1"/>
    <xf numFmtId="0" fontId="2" fillId="0" borderId="0" xfId="0" applyFont="1"/>
    <xf numFmtId="0" fontId="49" fillId="33" borderId="17" xfId="0" applyFont="1" applyFill="1" applyBorder="1"/>
    <xf numFmtId="0" fontId="50" fillId="33" borderId="17" xfId="0" applyFont="1" applyFill="1" applyBorder="1"/>
    <xf numFmtId="0" fontId="49" fillId="33" borderId="10" xfId="0" applyFont="1" applyFill="1" applyBorder="1"/>
    <xf numFmtId="0" fontId="50" fillId="33" borderId="10" xfId="0" applyFont="1" applyFill="1" applyBorder="1"/>
    <xf numFmtId="0" fontId="50" fillId="33" borderId="11" xfId="0" applyFont="1" applyFill="1" applyBorder="1"/>
    <xf numFmtId="164" fontId="50" fillId="33" borderId="10" xfId="0" applyNumberFormat="1" applyFont="1" applyFill="1" applyBorder="1"/>
    <xf numFmtId="165" fontId="50" fillId="33" borderId="17" xfId="0" applyNumberFormat="1" applyFont="1" applyFill="1" applyBorder="1"/>
    <xf numFmtId="9" fontId="50" fillId="33" borderId="13" xfId="0" applyNumberFormat="1" applyFont="1" applyFill="1" applyBorder="1"/>
    <xf numFmtId="0" fontId="49" fillId="33" borderId="13" xfId="0" applyFont="1" applyFill="1" applyBorder="1"/>
    <xf numFmtId="3" fontId="51" fillId="0" borderId="0" xfId="0" applyNumberFormat="1" applyFont="1"/>
    <xf numFmtId="167" fontId="51" fillId="0" borderId="0" xfId="0" applyNumberFormat="1" applyFont="1"/>
    <xf numFmtId="0" fontId="51" fillId="0" borderId="0" xfId="0" applyFont="1" applyAlignment="1">
      <alignment horizontal="left"/>
    </xf>
    <xf numFmtId="10" fontId="35" fillId="0" borderId="0" xfId="43" applyNumberFormat="1" applyFont="1"/>
    <xf numFmtId="3" fontId="0" fillId="48" borderId="0" xfId="0" applyNumberFormat="1" applyFill="1"/>
    <xf numFmtId="0" fontId="1" fillId="0" borderId="0" xfId="0" applyFont="1"/>
    <xf numFmtId="44" fontId="34" fillId="0" borderId="0" xfId="44" applyFont="1"/>
    <xf numFmtId="0" fontId="36" fillId="40" borderId="0" xfId="46" applyFont="1" applyFill="1" applyAlignment="1">
      <alignment horizontal="center"/>
    </xf>
    <xf numFmtId="0" fontId="36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66" Type="http://schemas.openxmlformats.org/officeDocument/2006/relationships/pivotCacheDefinition" Target="pivotCache/pivotCacheDefinition23.xml"/><Relationship Id="rId74" Type="http://schemas.openxmlformats.org/officeDocument/2006/relationships/connections" Target="connections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pivotCacheDefinition" Target="pivotCache/pivotCacheDefinition5.xml"/><Relationship Id="rId56" Type="http://schemas.openxmlformats.org/officeDocument/2006/relationships/pivotCacheDefinition" Target="pivotCache/pivotCacheDefinition13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77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theme" Target="theme/theme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1212249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096863426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74" level="32767"/>
    <cacheField name="[Ventas].[Desc. item].[Desc. item]" caption="Desc. item" numFmtId="0" hierarchy="642" level="1">
      <sharedItems containsSemiMixedTypes="0" containsString="0"/>
    </cacheField>
    <cacheField name="[Ventas].[LINEA].[LINEA]" caption="LINEA" numFmtId="0" hierarchy="662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64" level="32767"/>
    <cacheField name="[Ventas].[mix producto comercial].[mix producto comercial]" caption="mix producto comercial" numFmtId="0" hierarchy="667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86" level="32767"/>
    <cacheField name="[Measures].[diferencia presupuesto acum]" caption="diferencia presupuesto acum" numFmtId="0" hierarchy="1218" level="32767"/>
    <cacheField name="[Measures].[diferencia %]" caption="diferencia %" numFmtId="0" hierarchy="1219" level="32767"/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199305552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74" level="32767"/>
    <cacheField name="[Ventas].[Desc. item].[Desc. item]" caption="Desc. item" numFmtId="0" hierarchy="642" level="1">
      <sharedItems containsSemiMixedTypes="0" containsString="0"/>
    </cacheField>
    <cacheField name="[Ventas].[LINEA].[LINEA]" caption="LINEA" numFmtId="0" hierarchy="662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64" level="32767"/>
    <cacheField name="[Ventas].[mix producto comercial].[mix producto comercial]" caption="mix producto comercial" numFmtId="0" hierarchy="667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86" level="32767"/>
    <cacheField name="[TIPO DE CLIENTE].[TIPO DE CLIENTE].[TIPO DE CLIENTE]" caption="TIPO DE CLIENTE" numFmtId="0" hierarchy="587" level="1">
      <sharedItems count="1">
        <s v="[TIPO DE CLIENTE].[TIPO DE CLIENTE].&amp;" c=""/>
      </sharedItems>
    </cacheField>
    <cacheField name="[TIPO DE CLIENTE].[sub categoria].[sub categoria]" caption="sub categoria" numFmtId="0" hierarchy="586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218" level="32767"/>
    <cacheField name="[Measures].[diferencia %]" caption="diferencia %" numFmtId="0" hierarchy="1219" level="32767"/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397106483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467245369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54178241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614351851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688773147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50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763078704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48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835532406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904282406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Desc. C.O. movto.].[Desc. C.O. movto.]" caption="Desc. C.O. movto." numFmtId="0" hierarchy="295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1971412035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044328706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118518518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189583334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265393515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324884262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Measures].[MARGEN BRUTO FINAL]" caption="MARGEN BRUTO FINAL" numFmtId="0" hierarchy="898" level="32767"/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50347222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74" level="32767"/>
    <cacheField name="[Ventas].[Desc. item].[Desc. item]" caption="Desc. item" numFmtId="0" hierarchy="642" level="1">
      <sharedItems containsSemiMixedTypes="0" containsString="0"/>
    </cacheField>
    <cacheField name="[Ventas].[LINEA].[LINEA]" caption="LINEA" numFmtId="0" hierarchy="662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64" level="32767"/>
    <cacheField name="[Ventas].[mix producto comercial].[mix producto comercial]" caption="mix producto comercial" numFmtId="0" hierarchy="667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86" level="32767"/>
    <cacheField name="[Measures].[prueba]" caption="prueba" numFmtId="0" hierarchy="782" level="32767"/>
    <cacheField name="[Measures].[prueba 2]" caption="prueba 2" numFmtId="0" hierarchy="1211" level="32767"/>
    <cacheField name="[Measures].[prueba DIFERENCIA DINERO]" caption="prueba DIFERENCIA DINERO" numFmtId="0" hierarchy="1215" level="32767"/>
    <cacheField name="[Measures].[prueba DIFERENCIA]" caption="prueba DIFERENCIA" numFmtId="0" hierarchy="1212" level="32767"/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667939814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74" level="32767"/>
    <cacheField name="[Ventas].[Desc. item].[Desc. item]" caption="Desc. item" numFmtId="0" hierarchy="642" level="1">
      <sharedItems containsSemiMixedTypes="0" containsString="0"/>
    </cacheField>
    <cacheField name="[Ventas].[LINEA].[LINEA]" caption="LINEA" numFmtId="0" hierarchy="662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64" level="32767"/>
    <cacheField name="[Ventas].[mix producto comercial].[mix producto comercial]" caption="mix producto comercial" numFmtId="0" hierarchy="667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86" level="32767"/>
    <cacheField name="[Measures].[prueba]" caption="prueba" numFmtId="0" hierarchy="782" level="32767"/>
    <cacheField name="[Measures].[prueba 2]" caption="prueba 2" numFmtId="0" hierarchy="1211" level="32767"/>
    <cacheField name="[Measures].[prueba DIFERENCIA DINERO]" caption="prueba DIFERENCIA DINERO" numFmtId="0" hierarchy="1215" level="32767"/>
    <cacheField name="[Measures].[prueba DIFERENCIA]" caption="prueba DIFERENCIA" numFmtId="0" hierarchy="1212" level="32767"/>
    <cacheField name="[TIPO DE CLIENTE].[TIPO DE CLIENTE].[TIPO DE CLIENTE]" caption="TIPO DE CLIENTE" numFmtId="0" hierarchy="587" level="1">
      <sharedItems count="1">
        <s v="[TIPO DE CLIENTE].[TIPO DE CLIENTE].&amp;" c=""/>
      </sharedItems>
    </cacheField>
    <cacheField name="[TIPO DE CLIENTE].[sub categoria].[sub categoria]" caption="sub categoria" numFmtId="0" hierarchy="586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2945486114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42" level="1">
      <sharedItems containsSemiMixedTypes="0" containsString="0"/>
    </cacheField>
    <cacheField name="[Measures].[Porcentaje de Lanzamientos Activos]" caption="Porcentaje de Lanzamientos Activos" numFmtId="0" hierarchy="1656" level="32767"/>
    <cacheField name="[LANZAMIENTOS].[ESTADO].[ESTADO]" caption="ESTADO" numFmtId="0" hierarchy="427" level="1">
      <sharedItems containsSemiMixedTypes="0" containsString="0"/>
    </cacheField>
    <cacheField name="[Measures].[Lanzamientos Activos]" caption="Lanzamientos Activos" numFmtId="0" hierarchy="1657" level="32767"/>
    <cacheField name="[Measures].[Ventas 2024]" caption="Ventas 2024" numFmtId="0" hierarchy="1073" level="32767"/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035185182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500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77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79" level="32767"/>
    <cacheField name="[Measures].[ventas item 2024]" caption="ventas item 2024" numFmtId="0" hierarchy="1491" level="32767"/>
    <cacheField name="[ITEMS X HORAS].[Fecha].[Fecha]" caption="Fecha" numFmtId="0" hierarchy="334" level="1">
      <sharedItems containsSemiMixedTypes="0" containsString="0"/>
    </cacheField>
    <cacheField name="Dummy0" numFmtId="0" hierarchy="173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3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143865739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500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77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79" level="32767"/>
    <cacheField name="[Measures].[ventas item 2024]" caption="ventas item 2024" numFmtId="0" hierarchy="1491" level="32767"/>
    <cacheField name="[ITEMS X HORAS].[Fecha].[Fecha]" caption="Fecha" numFmtId="0" hierarchy="334" level="1">
      <sharedItems containsSemiMixedTypes="0" containsString="0"/>
    </cacheField>
    <cacheField name="Dummy0" numFmtId="0" hierarchy="173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37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23032407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59" level="32767"/>
    <cacheField name="[Measures].[ventas items final 2024]" caption="ventas items final 2024" numFmtId="0" hierarchy="1492" level="32767"/>
    <cacheField name="[Zonas].[Descripción].[Descripción]" caption="Descripción" numFmtId="0" hierarchy="764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63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106" level="32767"/>
    <cacheField name="[PRESUPUESTO TIENDAS].[Año].[Año]" caption="Año" numFmtId="0" hierarchy="501" level="1">
      <sharedItems containsSemiMixedTypes="0" containsString="0"/>
    </cacheField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329513885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500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91" level="32767"/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396296299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TIPO DE CLIENTES].[TIPO DE CLIENTES]" caption="TIPO DE CLIENTES" numFmtId="0" hierarchy="304" level="1">
      <sharedItems count="8">
        <s v="[INDICADORES].[TIPO DE CLIENTES].&amp;[AUTOSERVICIOS]" c="AUTOSERVICIOS"/>
        <s v="[INDICADORES].[TIPO DE CLIENTES].&amp;[CADENAS REGIONALES]" c="CADENAS REGIONALES"/>
        <s v="[INDICADORES].[TIPO DE CLIENTES].&amp;[DISTRIBUIDOR]" c="DISTRIBUIDOR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TIENDA ESPECIALIZADA]" c="TIENDA ESPECIALIZADA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466087961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546180553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755092591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6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607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121" level="32767"/>
    <cacheField name="[Measures].[Ventas 2025 rea]" caption="Ventas 2025 rea" numFmtId="0" hierarchy="1274" level="32767"/>
    <cacheField name="[Measures].[Variación 2024/2025]" caption="Variación 2024/2025" numFmtId="0" hierarchy="1277" level="32767"/>
    <cacheField name="[Measures].[Var% 2024/2025]" caption="Var% 2024/2025" numFmtId="0" hierarchy="1276" level="32767"/>
    <cacheField name="[Ventas].[Desc. item].[Desc. item]" caption="Desc. item" numFmtId="0" hierarchy="642" level="1">
      <sharedItems containsSemiMixedTypes="0" containsString="0"/>
    </cacheField>
  </cacheFields>
  <cacheHierarchies count="17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ITEMS X HORAS SSS 2025].[Año]" caption="Año" attribute="1" defaultMemberUniqueName="[ITEMS X HORAS SSS 2025].[Año].[All]" allUniqueName="[ITEMS X HORAS SSS 2025].[Año].[All]" dimensionUniqueName="[ITEMS X HORAS SSS 2025]" displayFolder="" count="0" unbalanced="0"/>
    <cacheHierarchy uniqueName="[ITEMS X HORAS SSS 2025].[C.O.]" caption="C.O." attribute="1" defaultMemberUniqueName="[ITEMS X HORAS SSS 2025].[C.O.].[All]" allUniqueName="[ITEMS X HORAS SSS 2025].[C.O.].[All]" dimensionUniqueName="[ITEMS X HORAS SSS 2025]" displayFolder="" count="0" unbalanced="0"/>
    <cacheHierarchy uniqueName="[ITEMS X HORAS SSS 2025].[Cantidad inv.]" caption="Cantidad inv." attribute="1" defaultMemberUniqueName="[ITEMS X HORAS SSS 2025].[Cantidad inv.].[All]" allUniqueName="[ITEMS X HORAS SSS 2025].[Cantidad inv.].[All]" dimensionUniqueName="[ITEMS X HORAS SSS 2025]" displayFolder="" count="0" unbalanced="0"/>
    <cacheHierarchy uniqueName="[ITEMS X HORAS SSS 2025].[CATEGORIA TIENDAS]" caption="CATEGORIA TIENDAS" attribute="1" defaultMemberUniqueName="[ITEMS X HORAS SSS 2025].[CATEGORIA TIENDAS].[All]" allUniqueName="[ITEMS X HORAS SSS 2025].[CATEGORIA TIENDAS].[All]" dimensionUniqueName="[ITEMS X HORAS SSS 2025]" displayFolder="" count="0" unbalanced="0"/>
    <cacheHierarchy uniqueName="[ITEMS X HORAS SSS 2025].[Column1]" caption="Column1" attribute="1" defaultMemberUniqueName="[ITEMS X HORAS SSS 2025].[Column1].[All]" allUniqueName="[ITEMS X HORAS SSS 2025].[Column1].[All]" dimensionUniqueName="[ITEMS X HORAS SSS 2025]" displayFolder="" count="0" unbalanced="0"/>
    <cacheHierarchy uniqueName="[ITEMS X HORAS SSS 2025].[Costo promedio]" caption="Costo promedio" attribute="1" defaultMemberUniqueName="[ITEMS X HORAS SSS 2025].[Costo promedio].[All]" allUniqueName="[ITEMS X HORAS SSS 2025].[Costo promedio].[All]" dimensionUniqueName="[ITEMS X HORAS SSS 2025]" displayFolder="" count="0" unbalanced="0"/>
    <cacheHierarchy uniqueName="[ITEMS X HORAS SSS 2025].[Desc. C.O.]" caption="Desc. C.O." attribute="1" defaultMemberUniqueName="[ITEMS X HORAS SSS 2025].[Desc. C.O.].[All]" allUniqueName="[ITEMS X HORAS SSS 2025].[Desc. C.O.].[All]" dimensionUniqueName="[ITEMS X HORAS SSS 2025]" displayFolder="" count="0" unbalanced="0"/>
    <cacheHierarchy uniqueName="[ITEMS X HORAS SSS 2025].[Desc. item]" caption="Desc. item" attribute="1" defaultMemberUniqueName="[ITEMS X HORAS SSS 2025].[Desc. item].[All]" allUniqueName="[ITEMS X HORAS SSS 2025].[Desc. item].[All]" dimensionUniqueName="[ITEMS X HORAS SSS 2025]" displayFolder="" count="0" unbalanced="0"/>
    <cacheHierarchy uniqueName="[ITEMS X HORAS SSS 2025].[Día]" caption="Día" attribute="1" defaultMemberUniqueName="[ITEMS X HORAS SSS 2025].[Día].[All]" allUniqueName="[ITEMS X HORAS SSS 2025].[Día].[All]" dimensionUniqueName="[ITEMS X HORAS SSS 2025]" displayFolder="" count="0" unbalanced="0"/>
    <cacheHierarchy uniqueName="[ITEMS X HORAS SSS 2025].[Día de la semana]" caption="Día de la semana" attribute="1" defaultMemberUniqueName="[ITEMS X HORAS SSS 2025].[Día de la semana].[All]" allUniqueName="[ITEMS X HORAS SSS 2025].[Día de la semana].[All]" dimensionUniqueName="[ITEMS X HORAS SSS 2025]" displayFolder="" count="0" unbalanced="0"/>
    <cacheHierarchy uniqueName="[ITEMS X HORAS SSS 2025].[Fecha]" caption="Fecha" attribute="1" defaultMemberUniqueName="[ITEMS X HORAS SSS 2025].[Fecha].[All]" allUniqueName="[ITEMS X HORAS SSS 2025].[Fecha].[All]" dimensionUniqueName="[ITEMS X HORAS SSS 2025]" displayFolder="" count="0" unbalanced="0"/>
    <cacheHierarchy uniqueName="[ITEMS X HORAS SSS 2025].[FECHA APERTURA 2024 - Copia]" caption="FECHA APERTURA 2024 - Copia" attribute="1" defaultMemberUniqueName="[ITEMS X HORAS SSS 2025].[FECHA APERTURA 2024 - Copia].[All]" allUniqueName="[ITEMS X HORAS SSS 2025].[FECHA APERTURA 2024 - Copia].[All]" dimensionUniqueName="[ITEMS X HORAS SSS 2025]" displayFolder="" count="0" unbalanced="0"/>
    <cacheHierarchy uniqueName="[ITEMS X HORAS SSS 2025].[fecha cierre 2024]" caption="fecha cierre 2024" attribute="1" defaultMemberUniqueName="[ITEMS X HORAS SSS 2025].[fecha cierre 2024].[All]" allUniqueName="[ITEMS X HORAS SSS 2025].[fecha cierre 2024].[All]" dimensionUniqueName="[ITEMS X HORAS SSS 2025]" displayFolder="" count="0" unbalanced="0"/>
    <cacheHierarchy uniqueName="[ITEMS X HORAS SSS 2025].[fecha cierre 2025]" caption="fecha cierre 2025" attribute="1" defaultMemberUniqueName="[ITEMS X HORAS SSS 2025].[fecha cierre 2025].[All]" allUniqueName="[ITEMS X HORAS SSS 2025].[fecha cierre 2025].[All]" dimensionUniqueName="[ITEMS X HORAS SSS 2025]" displayFolder="" count="0" unbalanced="0"/>
    <cacheHierarchy uniqueName="[ITEMS X HORAS SSS 2025].[Fecha creación]" caption="Fecha creación" attribute="1" defaultMemberUniqueName="[ITEMS X HORAS SSS 2025].[Fecha creación].[All]" allUniqueName="[ITEMS X HORAS SSS 2025].[Fecha creación].[All]" dimensionUniqueName="[ITEMS X HORAS SSS 2025]" displayFolder="" count="0" unbalanced="0"/>
    <cacheHierarchy uniqueName="[ITEMS X HORAS SSS 2025].[fecha de apertura 2025]" caption="fecha de apertura 2025" attribute="1" defaultMemberUniqueName="[ITEMS X HORAS SSS 2025].[fecha de apertura 2025].[All]" allUniqueName="[ITEMS X HORAS SSS 2025].[fecha de apertura 2025].[All]" dimensionUniqueName="[ITEMS X HORAS SSS 2025]" displayFolder="" count="0" unbalanced="0"/>
    <cacheHierarchy uniqueName="[ITEMS X HORAS SSS 2025].[fecha remodelacion cierre]" caption="fecha remodelacion cierre" attribute="1" defaultMemberUniqueName="[ITEMS X HORAS SSS 2025].[fecha remodelacion cierre].[All]" allUniqueName="[ITEMS X HORAS SSS 2025].[fecha remodelacion cierre].[All]" dimensionUniqueName="[ITEMS X HORAS SSS 2025]" displayFolder="" count="0" unbalanced="0"/>
    <cacheHierarchy uniqueName="[ITEMS X HORAS SSS 2025].[fecha remodelacion inicio]" caption="fecha remodelacion inicio" attribute="1" defaultMemberUniqueName="[ITEMS X HORAS SSS 2025].[fecha remodelacion inicio].[All]" allUniqueName="[ITEMS X HORAS SSS 2025].[fecha remodelacion inicio].[All]" dimensionUniqueName="[ITEMS X HORAS SSS 2025]" displayFolder="" count="0" unbalanced="0"/>
    <cacheHierarchy uniqueName="[ITEMS X HORAS SSS 2025].[Hora]" caption="Hora" attribute="1" defaultMemberUniqueName="[ITEMS X HORAS SSS 2025].[Hora].[All]" allUniqueName="[ITEMS X HORAS SSS 2025].[Hora].[All]" dimensionUniqueName="[ITEMS X HORAS SSS 2025]" displayFolder="" count="0" unbalanced="0"/>
    <cacheHierarchy uniqueName="[ITEMS X HORAS SSS 2025].[Item]" caption="Item" attribute="1" defaultMemberUniqueName="[ITEMS X HORAS SSS 2025].[Item].[All]" allUniqueName="[ITEMS X HORAS SSS 2025].[Item].[All]" dimensionUniqueName="[ITEMS X HORAS SSS 2025]" displayFolder="" count="0" unbalanced="0"/>
    <cacheHierarchy uniqueName="[ITEMS X HORAS SSS 2025].[JOIN TICKE PROMEDIO]" caption="JOIN TICKE PROMEDIO" attribute="1" defaultMemberUniqueName="[ITEMS X HORAS SSS 2025].[JOIN TICKE PROMEDIO].[All]" allUniqueName="[ITEMS X HORAS SSS 2025].[JOIN TICKE PROMEDIO].[All]" dimensionUniqueName="[ITEMS X HORAS SSS 2025]" displayFolder="" count="0" unbalanced="0"/>
    <cacheHierarchy uniqueName="[ITEMS X HORAS SSS 2025].[LINEA]" caption="LINEA" attribute="1" defaultMemberUniqueName="[ITEMS X HORAS SSS 2025].[LINEA].[All]" allUniqueName="[ITEMS X HORAS SSS 2025].[LINEA].[All]" dimensionUniqueName="[ITEMS X HORAS SSS 2025]" displayFolder="" count="0" unbalanced="0"/>
    <cacheHierarchy uniqueName="[ITEMS X HORAS SSS 2025].[LINEA IMAGENES]" caption="LINEA IMAGENES" attribute="1" defaultMemberUniqueName="[ITEMS X HORAS SSS 2025].[LINEA IMAGENES].[All]" allUniqueName="[ITEMS X HORAS SSS 2025].[LINEA IMAGENES].[All]" dimensionUniqueName="[ITEMS X HORAS SSS 2025]" displayFolder="" count="0" unbalanced="0"/>
    <cacheHierarchy uniqueName="[ITEMS X HORAS SSS 2025].[lineas mostrar]" caption="lineas mostrar" attribute="1" defaultMemberUniqueName="[ITEMS X HORAS SSS 2025].[lineas mostrar].[All]" allUniqueName="[ITEMS X HORAS SSS 2025].[lineas mostrar].[All]" dimensionUniqueName="[ITEMS X HORAS SSS 2025]" displayFolder="" count="0" unbalanced="0"/>
    <cacheHierarchy uniqueName="[ITEMS X HORAS SSS 2025].[Mes]" caption="Mes" attribute="1" defaultMemberUniqueName="[ITEMS X HORAS SSS 2025].[Mes].[All]" allUniqueName="[ITEMS X HORAS SSS 2025].[Mes].[All]" dimensionUniqueName="[ITEMS X HORAS SSS 2025]" displayFolder="" count="0" unbalanced="0"/>
    <cacheHierarchy uniqueName="[ITEMS X HORAS SSS 2025].[Nombre del día]" caption="Nombre del día" attribute="1" defaultMemberUniqueName="[ITEMS X HORAS SSS 2025].[Nombre del día].[All]" allUniqueName="[ITEMS X HORAS SSS 2025].[Nombre del día].[All]" dimensionUniqueName="[ITEMS X HORAS SSS 2025]" displayFolder="" count="0" unbalanced="0"/>
    <cacheHierarchy uniqueName="[ITEMS X HORAS SSS 2025].[Nombre del mes]" caption="Nombre del mes" attribute="1" defaultMemberUniqueName="[ITEMS X HORAS SSS 2025].[Nombre del mes].[All]" allUniqueName="[ITEMS X HORAS SSS 2025].[Nombre del mes].[All]" dimensionUniqueName="[ITEMS X HORAS SSS 2025]" displayFolder="" count="0" unbalanced="0"/>
    <cacheHierarchy uniqueName="[ITEMS X HORAS SSS 2025].[Nombre vendedor]" caption="Nombre vendedor" attribute="1" defaultMemberUniqueName="[ITEMS X HORAS SSS 2025].[Nombre vendedor].[All]" allUniqueName="[ITEMS X HORAS SSS 2025].[Nombre vendedor].[All]" dimensionUniqueName="[ITEMS X HORAS SSS 2025]" displayFolder="" count="0" unbalanced="0"/>
    <cacheHierarchy uniqueName="[ITEMS X HORAS SSS 2025].[Nro documento]" caption="Nro documento" attribute="1" defaultMemberUniqueName="[ITEMS X HORAS SSS 2025].[Nro documento].[All]" allUniqueName="[ITEMS X HORAS SSS 2025].[Nro documento].[All]" dimensionUniqueName="[ITEMS X HORAS SSS 2025]" displayFolder="" count="0" unbalanced="0"/>
    <cacheHierarchy uniqueName="[ITEMS X HORAS SSS 2025].[Peso en KG  ]" caption="Peso en KG  " attribute="1" defaultMemberUniqueName="[ITEMS X HORAS SSS 2025].[Peso en KG  ].[All]" allUniqueName="[ITEMS X HORAS SSS 2025].[Peso en KG  ].[All]" dimensionUniqueName="[ITEMS X HORAS SSS 2025]" displayFolder="" count="0" unbalanced="0"/>
    <cacheHierarchy uniqueName="[ITEMS X HORAS SSS 2025].[Source.Name]" caption="Source.Name" attribute="1" defaultMemberUniqueName="[ITEMS X HORAS SSS 2025].[Source.Name].[All]" allUniqueName="[ITEMS X HORAS SSS 2025].[Source.Name].[All]" dimensionUniqueName="[ITEMS X HORAS SSS 2025]" displayFolder="" count="0" unbalanced="0"/>
    <cacheHierarchy uniqueName="[ITEMS X HORAS SSS 2025].[sss 2025]" caption="sss 2025" attribute="1" defaultMemberUniqueName="[ITEMS X HORAS SSS 2025].[sss 2025].[All]" allUniqueName="[ITEMS X HORAS SSS 2025].[sss 2025].[All]" dimensionUniqueName="[ITEMS X HORAS SSS 2025]" displayFolder="" count="0" unbalanced="0"/>
    <cacheHierarchy uniqueName="[ITEMS X HORAS SSS 2025].[SUBLINEA]" caption="SUBLINEA" attribute="1" defaultMemberUniqueName="[ITEMS X HORAS SSS 2025].[SUBLINEA].[All]" allUniqueName="[ITEMS X HORAS SSS 2025].[SUBLINEA].[All]" dimensionUniqueName="[ITEMS X HORAS SSS 2025]" displayFolder="" count="0" unbalanced="0"/>
    <cacheHierarchy uniqueName="[ITEMS X HORAS SSS 2025].[T.P.V.]" caption="T.P.V." attribute="1" defaultMemberUniqueName="[ITEMS X HORAS SSS 2025].[T.P.V.].[All]" allUniqueName="[ITEMS X HORAS SSS 2025].[T.P.V.].[All]" dimensionUniqueName="[ITEMS X HORAS SSS 2025]" displayFolder="" count="0" unbalanced="0"/>
    <cacheHierarchy uniqueName="[ITEMS X HORAS SSS 2025].[Valor subtotal ]" caption="Valor subtotal " attribute="1" defaultMemberUniqueName="[ITEMS X HORAS SSS 2025].[Valor subtotal ].[All]" allUniqueName="[ITEMS X HORAS SSS 2025].[Valor subtotal ].[All]" dimensionUniqueName="[ITEMS X HORAS SSS 2025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Precio Promedio Ignorando Obsequios]" caption="Precio Promedio Ignorando Obsequios" measure="1" displayFolder="" measureGroup="Medidas" count="0"/>
    <cacheHierarchy uniqueName="[Measures].[costo espejo]" caption="costo espej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6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ITEMS X HORAS SSS 2025" uniqueName="[ITEMS X HORAS SSS 2025]" caption="ITEMS X HORAS SSS 2025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5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ITEMS X HORAS SSS 2025" caption="ITEMS X HORAS SSS 2025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502">
    <map measureGroup="0" dimension="0"/>
    <map measureGroup="1" dimension="1"/>
    <map measureGroup="2" dimension="2"/>
    <map measureGroup="3" dimension="3"/>
    <map measureGroup="3" dimension="7"/>
    <map measureGroup="3" dimension="30"/>
    <map measureGroup="3" dimension="37"/>
    <map measureGroup="4" dimension="4"/>
    <map measureGroup="4" dimension="7"/>
    <map measureGroup="4" dimension="15"/>
    <map measureGroup="4" dimension="30"/>
    <map measureGroup="4" dimension="37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8"/>
    <map measureGroup="5" dimension="31"/>
    <map measureGroup="5" dimension="32"/>
    <map measureGroup="5" dimension="33"/>
    <map measureGroup="5" dimension="37"/>
    <map measureGroup="5" dimension="44"/>
    <map measureGroup="5" dimension="45"/>
    <map measureGroup="5" dimension="47"/>
    <map measureGroup="5" dimension="50"/>
    <map measureGroup="5" dimension="53"/>
    <map measureGroup="5" dimension="54"/>
    <map measureGroup="5" dimension="56"/>
    <map measureGroup="5" dimension="57"/>
    <map measureGroup="5" dimension="58"/>
    <map measureGroup="5" dimension="61"/>
    <map measureGroup="5" dimension="62"/>
    <map measureGroup="5" dimension="65"/>
    <map measureGroup="6" dimension="6"/>
    <map measureGroup="7" dimension="7"/>
    <map measureGroup="7" dimension="37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7"/>
    <map measureGroup="12" dimension="7"/>
    <map measureGroup="12" dimension="12"/>
    <map measureGroup="12" dimension="16"/>
    <map measureGroup="12" dimension="37"/>
    <map measureGroup="12" dimension="57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8"/>
    <map measureGroup="13" dimension="31"/>
    <map measureGroup="13" dimension="32"/>
    <map measureGroup="13" dimension="33"/>
    <map measureGroup="13" dimension="37"/>
    <map measureGroup="13" dimension="44"/>
    <map measureGroup="13" dimension="45"/>
    <map measureGroup="13" dimension="47"/>
    <map measureGroup="13" dimension="50"/>
    <map measureGroup="13" dimension="53"/>
    <map measureGroup="13" dimension="54"/>
    <map measureGroup="13" dimension="56"/>
    <map measureGroup="13" dimension="57"/>
    <map measureGroup="13" dimension="58"/>
    <map measureGroup="13" dimension="61"/>
    <map measureGroup="13" dimension="62"/>
    <map measureGroup="13" dimension="65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8"/>
    <map measureGroup="18" dimension="31"/>
    <map measureGroup="18" dimension="32"/>
    <map measureGroup="18" dimension="33"/>
    <map measureGroup="18" dimension="37"/>
    <map measureGroup="18" dimension="44"/>
    <map measureGroup="18" dimension="45"/>
    <map measureGroup="18" dimension="47"/>
    <map measureGroup="18" dimension="50"/>
    <map measureGroup="18" dimension="53"/>
    <map measureGroup="18" dimension="54"/>
    <map measureGroup="18" dimension="56"/>
    <map measureGroup="18" dimension="57"/>
    <map measureGroup="18" dimension="58"/>
    <map measureGroup="18" dimension="61"/>
    <map measureGroup="18" dimension="62"/>
    <map measureGroup="18" dimension="65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8"/>
    <map measureGroup="19" dimension="31"/>
    <map measureGroup="19" dimension="32"/>
    <map measureGroup="19" dimension="33"/>
    <map measureGroup="19" dimension="37"/>
    <map measureGroup="19" dimension="44"/>
    <map measureGroup="19" dimension="45"/>
    <map measureGroup="19" dimension="47"/>
    <map measureGroup="19" dimension="50"/>
    <map measureGroup="19" dimension="53"/>
    <map measureGroup="19" dimension="54"/>
    <map measureGroup="19" dimension="56"/>
    <map measureGroup="19" dimension="57"/>
    <map measureGroup="19" dimension="58"/>
    <map measureGroup="19" dimension="61"/>
    <map measureGroup="19" dimension="62"/>
    <map measureGroup="19" dimension="65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8"/>
    <map measureGroup="23" dimension="31"/>
    <map measureGroup="23" dimension="32"/>
    <map measureGroup="23" dimension="33"/>
    <map measureGroup="23" dimension="37"/>
    <map measureGroup="23" dimension="44"/>
    <map measureGroup="23" dimension="45"/>
    <map measureGroup="23" dimension="47"/>
    <map measureGroup="23" dimension="50"/>
    <map measureGroup="23" dimension="53"/>
    <map measureGroup="23" dimension="54"/>
    <map measureGroup="23" dimension="56"/>
    <map measureGroup="23" dimension="57"/>
    <map measureGroup="23" dimension="58"/>
    <map measureGroup="23" dimension="61"/>
    <map measureGroup="23" dimension="62"/>
    <map measureGroup="23" dimension="65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8"/>
    <map measureGroup="25" dimension="29"/>
    <map measureGroup="25" dimension="31"/>
    <map measureGroup="25" dimension="32"/>
    <map measureGroup="25" dimension="33"/>
    <map measureGroup="25" dimension="37"/>
    <map measureGroup="25" dimension="44"/>
    <map measureGroup="25" dimension="45"/>
    <map measureGroup="25" dimension="47"/>
    <map measureGroup="25" dimension="49"/>
    <map measureGroup="25" dimension="50"/>
    <map measureGroup="25" dimension="53"/>
    <map measureGroup="25" dimension="54"/>
    <map measureGroup="25" dimension="56"/>
    <map measureGroup="25" dimension="57"/>
    <map measureGroup="25" dimension="58"/>
    <map measureGroup="25" dimension="61"/>
    <map measureGroup="25" dimension="62"/>
    <map measureGroup="25" dimension="63"/>
    <map measureGroup="25" dimension="65"/>
    <map measureGroup="26" dimension="8"/>
    <map measureGroup="26" dimension="26"/>
    <map measureGroup="26" dimension="45"/>
    <map measureGroup="27" dimension="7"/>
    <map measureGroup="27" dimension="8"/>
    <map measureGroup="27" dimension="13"/>
    <map measureGroup="27" dimension="15"/>
    <map measureGroup="27" dimension="16"/>
    <map measureGroup="27" dimension="18"/>
    <map measureGroup="27" dimension="19"/>
    <map measureGroup="27" dimension="24"/>
    <map measureGroup="27" dimension="27"/>
    <map measureGroup="27" dimension="28"/>
    <map measureGroup="27" dimension="31"/>
    <map measureGroup="27" dimension="32"/>
    <map measureGroup="27" dimension="33"/>
    <map measureGroup="27" dimension="37"/>
    <map measureGroup="27" dimension="44"/>
    <map measureGroup="27" dimension="45"/>
    <map measureGroup="27" dimension="47"/>
    <map measureGroup="27" dimension="50"/>
    <map measureGroup="27" dimension="53"/>
    <map measureGroup="27" dimension="54"/>
    <map measureGroup="27" dimension="56"/>
    <map measureGroup="27" dimension="57"/>
    <map measureGroup="27" dimension="58"/>
    <map measureGroup="27" dimension="61"/>
    <map measureGroup="27" dimension="62"/>
    <map measureGroup="27" dimension="65"/>
    <map measureGroup="28" dimension="28"/>
    <map measureGroup="29" dimension="29"/>
    <map measureGroup="30" dimension="30"/>
    <map measureGroup="31" dimension="7"/>
    <map measureGroup="31" dimension="8"/>
    <map measureGroup="31" dimension="13"/>
    <map measureGroup="31" dimension="15"/>
    <map measureGroup="31" dimension="16"/>
    <map measureGroup="31" dimension="18"/>
    <map measureGroup="31" dimension="19"/>
    <map measureGroup="31" dimension="24"/>
    <map measureGroup="31" dimension="28"/>
    <map measureGroup="31" dimension="31"/>
    <map measureGroup="31" dimension="32"/>
    <map measureGroup="31" dimension="33"/>
    <map measureGroup="31" dimension="37"/>
    <map measureGroup="31" dimension="44"/>
    <map measureGroup="31" dimension="45"/>
    <map measureGroup="31" dimension="47"/>
    <map measureGroup="31" dimension="50"/>
    <map measureGroup="31" dimension="53"/>
    <map measureGroup="31" dimension="54"/>
    <map measureGroup="31" dimension="56"/>
    <map measureGroup="31" dimension="57"/>
    <map measureGroup="31" dimension="58"/>
    <map measureGroup="31" dimension="61"/>
    <map measureGroup="31" dimension="62"/>
    <map measureGroup="31" dimension="65"/>
    <map measureGroup="32" dimension="32"/>
    <map measureGroup="32" dimension="62"/>
    <map measureGroup="33" dimension="33"/>
    <map measureGroup="33" dimension="61"/>
    <map measureGroup="34" dimension="35"/>
    <map measureGroup="35" dimension="36"/>
    <map measureGroup="36" dimension="7"/>
    <map measureGroup="36" dimension="37"/>
    <map measureGroup="37" dimension="7"/>
    <map measureGroup="37" dimension="15"/>
    <map measureGroup="37" dimension="37"/>
    <map measureGroup="37" dimension="38"/>
    <map measureGroup="37" dimension="45"/>
    <map measureGroup="37" dimension="5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8"/>
    <map measureGroup="38" dimension="31"/>
    <map measureGroup="38" dimension="32"/>
    <map measureGroup="38" dimension="33"/>
    <map measureGroup="38" dimension="37"/>
    <map measureGroup="38" dimension="39"/>
    <map measureGroup="38" dimension="44"/>
    <map measureGroup="38" dimension="45"/>
    <map measureGroup="38" dimension="47"/>
    <map measureGroup="38" dimension="50"/>
    <map measureGroup="38" dimension="53"/>
    <map measureGroup="38" dimension="54"/>
    <map measureGroup="38" dimension="56"/>
    <map measureGroup="38" dimension="57"/>
    <map measureGroup="38" dimension="58"/>
    <map measureGroup="38" dimension="61"/>
    <map measureGroup="38" dimension="62"/>
    <map measureGroup="38" dimension="65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19"/>
    <map measureGroup="39" dimension="24"/>
    <map measureGroup="39" dimension="28"/>
    <map measureGroup="39" dimension="31"/>
    <map measureGroup="39" dimension="32"/>
    <map measureGroup="39" dimension="33"/>
    <map measureGroup="39" dimension="37"/>
    <map measureGroup="39" dimension="40"/>
    <map measureGroup="39" dimension="44"/>
    <map measureGroup="39" dimension="45"/>
    <map measureGroup="39" dimension="47"/>
    <map measureGroup="39" dimension="50"/>
    <map measureGroup="39" dimension="53"/>
    <map measureGroup="39" dimension="54"/>
    <map measureGroup="39" dimension="56"/>
    <map measureGroup="39" dimension="57"/>
    <map measureGroup="39" dimension="58"/>
    <map measureGroup="39" dimension="61"/>
    <map measureGroup="39" dimension="62"/>
    <map measureGroup="39" dimension="65"/>
    <map measureGroup="40" dimension="41"/>
    <map measureGroup="41" dimension="42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8"/>
    <map measureGroup="42" dimension="31"/>
    <map measureGroup="42" dimension="32"/>
    <map measureGroup="42" dimension="33"/>
    <map measureGroup="42" dimension="37"/>
    <map measureGroup="42" dimension="43"/>
    <map measureGroup="42" dimension="44"/>
    <map measureGroup="42" dimension="45"/>
    <map measureGroup="42" dimension="47"/>
    <map measureGroup="42" dimension="50"/>
    <map measureGroup="42" dimension="53"/>
    <map measureGroup="42" dimension="54"/>
    <map measureGroup="42" dimension="56"/>
    <map measureGroup="42" dimension="57"/>
    <map measureGroup="42" dimension="58"/>
    <map measureGroup="42" dimension="61"/>
    <map measureGroup="42" dimension="62"/>
    <map measureGroup="42" dimension="65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19"/>
    <map measureGroup="43" dimension="24"/>
    <map measureGroup="43" dimension="28"/>
    <map measureGroup="43" dimension="31"/>
    <map measureGroup="43" dimension="32"/>
    <map measureGroup="43" dimension="33"/>
    <map measureGroup="43" dimension="37"/>
    <map measureGroup="43" dimension="44"/>
    <map measureGroup="43" dimension="45"/>
    <map measureGroup="43" dimension="47"/>
    <map measureGroup="43" dimension="50"/>
    <map measureGroup="43" dimension="53"/>
    <map measureGroup="43" dimension="54"/>
    <map measureGroup="43" dimension="56"/>
    <map measureGroup="43" dimension="57"/>
    <map measureGroup="43" dimension="58"/>
    <map measureGroup="43" dimension="61"/>
    <map measureGroup="43" dimension="62"/>
    <map measureGroup="43" dimension="65"/>
    <map measureGroup="44" dimension="45"/>
    <map measureGroup="45" dimension="46"/>
    <map measureGroup="46" dimension="7"/>
    <map measureGroup="46" dimension="8"/>
    <map measureGroup="46" dimension="13"/>
    <map measureGroup="46" dimension="15"/>
    <map measureGroup="46" dimension="16"/>
    <map measureGroup="46" dimension="18"/>
    <map measureGroup="46" dimension="19"/>
    <map measureGroup="46" dimension="24"/>
    <map measureGroup="46" dimension="28"/>
    <map measureGroup="46" dimension="31"/>
    <map measureGroup="46" dimension="32"/>
    <map measureGroup="46" dimension="33"/>
    <map measureGroup="46" dimension="37"/>
    <map measureGroup="46" dimension="44"/>
    <map measureGroup="46" dimension="45"/>
    <map measureGroup="46" dimension="47"/>
    <map measureGroup="46" dimension="50"/>
    <map measureGroup="46" dimension="53"/>
    <map measureGroup="46" dimension="54"/>
    <map measureGroup="46" dimension="56"/>
    <map measureGroup="46" dimension="57"/>
    <map measureGroup="46" dimension="58"/>
    <map measureGroup="46" dimension="61"/>
    <map measureGroup="46" dimension="62"/>
    <map measureGroup="46" dimension="65"/>
    <map measureGroup="47" dimension="48"/>
    <map measureGroup="48" dimension="7"/>
    <map measureGroup="48" dimension="8"/>
    <map measureGroup="48" dimension="13"/>
    <map measureGroup="48" dimension="15"/>
    <map measureGroup="48" dimension="16"/>
    <map measureGroup="48" dimension="18"/>
    <map measureGroup="48" dimension="19"/>
    <map measureGroup="48" dimension="24"/>
    <map measureGroup="48" dimension="25"/>
    <map measureGroup="48" dimension="28"/>
    <map measureGroup="48" dimension="29"/>
    <map measureGroup="48" dimension="31"/>
    <map measureGroup="48" dimension="32"/>
    <map measureGroup="48" dimension="33"/>
    <map measureGroup="48" dimension="37"/>
    <map measureGroup="48" dimension="44"/>
    <map measureGroup="48" dimension="45"/>
    <map measureGroup="48" dimension="47"/>
    <map measureGroup="48" dimension="49"/>
    <map measureGroup="48" dimension="50"/>
    <map measureGroup="48" dimension="53"/>
    <map measureGroup="48" dimension="54"/>
    <map measureGroup="48" dimension="56"/>
    <map measureGroup="48" dimension="57"/>
    <map measureGroup="48" dimension="58"/>
    <map measureGroup="48" dimension="61"/>
    <map measureGroup="48" dimension="62"/>
    <map measureGroup="48" dimension="63"/>
    <map measureGroup="48" dimension="65"/>
    <map measureGroup="49" dimension="50"/>
    <map measureGroup="49" dimension="53"/>
    <map measureGroup="50" dimension="51"/>
    <map measureGroup="51" dimension="52"/>
    <map measureGroup="52" dimension="50"/>
    <map measureGroup="52" dimension="53"/>
    <map measureGroup="53" dimension="54"/>
    <map measureGroup="54" dimension="55"/>
    <map measureGroup="55" dimension="56"/>
    <map measureGroup="56" dimension="16"/>
    <map measureGroup="56" dimension="57"/>
    <map measureGroup="57" dimension="7"/>
    <map measureGroup="57" dimension="8"/>
    <map measureGroup="57" dimension="13"/>
    <map measureGroup="57" dimension="15"/>
    <map measureGroup="57" dimension="16"/>
    <map measureGroup="57" dimension="18"/>
    <map measureGroup="57" dimension="19"/>
    <map measureGroup="57" dimension="24"/>
    <map measureGroup="57" dimension="28"/>
    <map measureGroup="57" dimension="31"/>
    <map measureGroup="57" dimension="32"/>
    <map measureGroup="57" dimension="33"/>
    <map measureGroup="57" dimension="37"/>
    <map measureGroup="57" dimension="44"/>
    <map measureGroup="57" dimension="45"/>
    <map measureGroup="57" dimension="47"/>
    <map measureGroup="57" dimension="50"/>
    <map measureGroup="57" dimension="53"/>
    <map measureGroup="57" dimension="54"/>
    <map measureGroup="57" dimension="56"/>
    <map measureGroup="57" dimension="57"/>
    <map measureGroup="57" dimension="58"/>
    <map measureGroup="57" dimension="61"/>
    <map measureGroup="57" dimension="62"/>
    <map measureGroup="57" dimension="65"/>
    <map measureGroup="58" dimension="33"/>
    <map measureGroup="58" dimension="59"/>
    <map measureGroup="58" dimension="61"/>
    <map measureGroup="58" dimension="63"/>
    <map measureGroup="59" dimension="16"/>
    <map measureGroup="59" dimension="57"/>
    <map measureGroup="59" dimension="60"/>
    <map measureGroup="59" dimension="62"/>
    <map measureGroup="59" dimension="63"/>
    <map measureGroup="60" dimension="33"/>
    <map measureGroup="60" dimension="61"/>
    <map measureGroup="61" dimension="62"/>
    <map measureGroup="62" dimension="63"/>
    <map measureGroup="63" dimension="8"/>
    <map measureGroup="63" dimension="16"/>
    <map measureGroup="63" dimension="57"/>
    <map measureGroup="63" dimension="64"/>
    <map measureGroup="64" dimension="7"/>
    <map measureGroup="64" dimension="8"/>
    <map measureGroup="64" dimension="13"/>
    <map measureGroup="64" dimension="15"/>
    <map measureGroup="64" dimension="16"/>
    <map measureGroup="64" dimension="18"/>
    <map measureGroup="64" dimension="19"/>
    <map measureGroup="64" dimension="24"/>
    <map measureGroup="64" dimension="28"/>
    <map measureGroup="64" dimension="31"/>
    <map measureGroup="64" dimension="32"/>
    <map measureGroup="64" dimension="33"/>
    <map measureGroup="64" dimension="37"/>
    <map measureGroup="64" dimension="44"/>
    <map measureGroup="64" dimension="45"/>
    <map measureGroup="64" dimension="47"/>
    <map measureGroup="64" dimension="50"/>
    <map measureGroup="64" dimension="53"/>
    <map measureGroup="64" dimension="54"/>
    <map measureGroup="64" dimension="56"/>
    <map measureGroup="64" dimension="57"/>
    <map measureGroup="64" dimension="58"/>
    <map measureGroup="64" dimension="61"/>
    <map measureGroup="64" dimension="62"/>
    <map measureGroup="64" dimension="6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3842013888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92" level="1">
      <sharedItems containsSemiMixedTypes="0" containsString="0"/>
    </cacheField>
    <cacheField name="[Calendario].[mes].[mes]" caption="mes" numFmtId="0" hierarchy="147" level="1">
      <sharedItems containsSemiMixedTypes="0" containsString="0"/>
    </cacheField>
    <cacheField name="[Measures].[MARGEN NETO FINAL]" caption="MARGEN NETO FINAL" numFmtId="0" hierarchy="901" level="32767"/>
    <cacheField name="[Measures].[UTILIDAD NETA FINAL]" caption="UTILIDAD NETA FINAL" numFmtId="0" hierarchy="900" level="32767"/>
    <cacheField name="[INDICADORES].[Grupo Depurado].[Grupo Depurado]" caption="Grupo Depurado" numFmtId="0" hierarchy="298" level="1">
      <sharedItems containsSemiMixedTypes="0" containsString="0"/>
    </cacheField>
    <cacheField name="[INDICADORES].[TIPO DE CLIENTES].[TIPO DE CLIENTES]" caption="TIPO DE CLIENTES" numFmtId="0" hierarchy="304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DISTRIBUIDOR]" c="DISTRIBUIDOR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TIENDA ESPECIALIZADA]" c="TIENDA ESPECIALIZADA"/>
        <s v="[INDICADORES].[TIPO DE CLIENTES].&amp;[CAFÉ QUINDÍO S.A.S.]" u="1" c="CAFÉ QUINDÍO S.A.S."/>
        <s v="[INDICADORES].[TIPO DE CLIENTES].&amp;[EMPLEADOS]" u="1" c="EMPLEADOS"/>
        <s v="[INDICADORES].[TIPO DE CLIENTES].&amp;[RESTAURANTE]" u="1" c="RESTAURANTE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22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ÑO]" caption="AÑO" attribute="1" defaultMemberUniqueName="[BD Origen Noviembre].[AÑO].[All]" allUniqueName="[BD Origen Noviembre].[AÑO].[All]" dimensionUniqueName="[BD Origen Noviembre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&amp;A]" caption="D&amp;A" attribute="1" defaultMemberUniqueName="[BD Origen Noviembre].[D&amp;A].[All]" allUniqueName="[BD Origen Noviembre].[D&amp;A].[All]" dimensionUniqueName="[BD Origen Noviembre]" displayFolder="" count="0" unbalanced="0"/>
    <cacheHierarchy uniqueName="[BD Origen Noviembre].[DATE]" caption="DATE" attribute="1" defaultMemberUniqueName="[BD Origen Noviembre].[DATE].[All]" allUniqueName="[BD Origen Noviembre].[DATE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C.O]" caption="C.O" attribute="1" defaultMemberUniqueName="[INDICADORES].[C.O].[All]" allUniqueName="[INDICADORES].[C.O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EPRECIACION]" caption="DEPRECIACION" measure="1" displayFolder="" measureGroup="BD Origen Noviembre" count="0"/>
    <cacheHierarchy uniqueName="[Measures].[AMORTIZACION]" caption="AMORTIZACION" measure="1" displayFolder="" measureGroup="BD Origen Noviembre" count="0"/>
    <cacheHierarchy uniqueName="[Measures].[DEPRE Y AMORTI]" caption="DEPRE Y AMORTI" measure="1" displayFolder="" measureGroup="BD Origen Noviembre" count="0"/>
    <cacheHierarchy uniqueName="[Measures].[EBITDA BASE BI]" caption="EBITDA BASE BI" measure="1" displayFolder="" measureGroup="BD Origen Noviembre" count="0"/>
    <cacheHierarchy uniqueName="[Measures].[MARGEN EBITDA BASE BI]" caption="MARGEN EBITDA BASE BI" measure="1" displayFolder="" measureGroup="BD Origen Noviembre" count="0"/>
    <cacheHierarchy uniqueName="[Measures].[EBITDA FINAL]" caption="EBITDA FINAL" measure="1" displayFolder="" measureGroup="BD Origen Noviembre" count="0"/>
    <cacheHierarchy uniqueName="[Measures].[MARGEN EBITDA FINAL]" caption="MARGEN EBITDA FINAL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81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8"/>
    <map measureGroup="5" dimension="29"/>
    <map measureGroup="5" dimension="35"/>
    <map measureGroup="5" dimension="48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19" dimension="25"/>
    <map measureGroup="19" dimension="4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26.324180439813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10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  <s v="[Supervisor].[Supervisor].&amp;" c="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3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87">
      <pivotArea outline="0" collapsedLevelsAreSubtotals="1" fieldPosition="0"/>
    </format>
    <format dxfId="286">
      <pivotArea outline="0" fieldPosition="0">
        <references count="1">
          <reference field="4294967294" count="1" selected="0">
            <x v="1"/>
          </reference>
        </references>
      </pivotArea>
    </format>
    <format dxfId="285">
      <pivotArea field="7" type="button" dataOnly="0" labelOnly="1" outline="0" axis="axisRow" fieldPosition="0"/>
    </format>
    <format dxfId="284">
      <pivotArea field="1" type="button" dataOnly="0" labelOnly="1" outline="0" axis="axisRow" fieldPosition="1"/>
    </format>
    <format dxfId="283">
      <pivotArea field="2" type="button" dataOnly="0" labelOnly="1" outline="0" axis="axisRow" fieldPosition="2"/>
    </format>
    <format dxfId="282">
      <pivotArea field="3" type="button" dataOnly="0" labelOnly="1" outline="0" axis="axisRow" fieldPosition="3"/>
    </format>
    <format dxfId="28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0">
      <pivotArea field="7" type="button" dataOnly="0" labelOnly="1" outline="0" axis="axisRow" fieldPosition="0"/>
    </format>
    <format dxfId="279">
      <pivotArea field="1" type="button" dataOnly="0" labelOnly="1" outline="0" axis="axisRow" fieldPosition="1"/>
    </format>
    <format dxfId="278">
      <pivotArea field="2" type="button" dataOnly="0" labelOnly="1" outline="0" axis="axisRow" fieldPosition="2"/>
    </format>
    <format dxfId="277">
      <pivotArea field="3" type="button" dataOnly="0" labelOnly="1" outline="0" axis="axisRow" fieldPosition="3"/>
    </format>
    <format dxfId="27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5">
      <pivotArea field="7" type="button" dataOnly="0" labelOnly="1" outline="0" axis="axisRow" fieldPosition="0"/>
    </format>
    <format dxfId="274">
      <pivotArea field="1" type="button" dataOnly="0" labelOnly="1" outline="0" axis="axisRow" fieldPosition="1"/>
    </format>
    <format dxfId="273">
      <pivotArea field="2" type="button" dataOnly="0" labelOnly="1" outline="0" axis="axisRow" fieldPosition="2"/>
    </format>
    <format dxfId="272">
      <pivotArea field="3" type="button" dataOnly="0" labelOnly="1" outline="0" axis="axisRow" fieldPosition="3"/>
    </format>
    <format dxfId="2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0">
      <pivotArea field="7" type="button" dataOnly="0" labelOnly="1" outline="0" axis="axisRow" fieldPosition="0"/>
    </format>
    <format dxfId="269">
      <pivotArea field="1" type="button" dataOnly="0" labelOnly="1" outline="0" axis="axisRow" fieldPosition="1"/>
    </format>
    <format dxfId="268">
      <pivotArea field="2" type="button" dataOnly="0" labelOnly="1" outline="0" axis="axisRow" fieldPosition="2"/>
    </format>
    <format dxfId="267">
      <pivotArea field="3" type="button" dataOnly="0" labelOnly="1" outline="0" axis="axisRow" fieldPosition="3"/>
    </format>
    <format dxfId="26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5">
      <pivotArea field="7" type="button" dataOnly="0" labelOnly="1" outline="0" axis="axisRow" fieldPosition="0"/>
    </format>
    <format dxfId="264">
      <pivotArea field="1" type="button" dataOnly="0" labelOnly="1" outline="0" axis="axisRow" fieldPosition="1"/>
    </format>
    <format dxfId="263">
      <pivotArea field="2" type="button" dataOnly="0" labelOnly="1" outline="0" axis="axisRow" fieldPosition="2"/>
    </format>
    <format dxfId="262">
      <pivotArea field="3" type="button" dataOnly="0" labelOnly="1" outline="0" axis="axisRow" fieldPosition="3"/>
    </format>
    <format dxfId="26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0">
      <pivotArea field="7" type="button" dataOnly="0" labelOnly="1" outline="0" axis="axisRow" fieldPosition="0"/>
    </format>
    <format dxfId="259">
      <pivotArea field="1" type="button" dataOnly="0" labelOnly="1" outline="0" axis="axisRow" fieldPosition="1"/>
    </format>
    <format dxfId="258">
      <pivotArea field="2" type="button" dataOnly="0" labelOnly="1" outline="0" axis="axisRow" fieldPosition="2"/>
    </format>
    <format dxfId="257">
      <pivotArea field="3" type="button" dataOnly="0" labelOnly="1" outline="0" axis="axisRow" fieldPosition="3"/>
    </format>
    <format dxfId="25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5">
      <pivotArea outline="0" fieldPosition="0">
        <references count="1">
          <reference field="4294967294" count="1" selected="0">
            <x v="3"/>
          </reference>
        </references>
      </pivotArea>
    </format>
    <format dxfId="254">
      <pivotArea outline="0" fieldPosition="0">
        <references count="1">
          <reference field="4294967294" count="1" selected="0">
            <x v="2"/>
          </reference>
        </references>
      </pivotArea>
    </format>
    <format dxfId="253">
      <pivotArea field="7" type="button" dataOnly="0" labelOnly="1" outline="0" axis="axisRow" fieldPosition="0"/>
    </format>
    <format dxfId="252">
      <pivotArea field="1" type="button" dataOnly="0" labelOnly="1" outline="0" axis="axisRow" fieldPosition="1"/>
    </format>
    <format dxfId="251">
      <pivotArea field="2" type="button" dataOnly="0" labelOnly="1" outline="0" axis="axisRow" fieldPosition="2"/>
    </format>
    <format dxfId="250">
      <pivotArea field="3" type="button" dataOnly="0" labelOnly="1" outline="0" axis="axisRow" fieldPosition="3"/>
    </format>
    <format dxfId="24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48">
      <pivotArea field="7" type="button" dataOnly="0" labelOnly="1" outline="0" axis="axisRow" fieldPosition="0"/>
    </format>
    <format dxfId="247">
      <pivotArea field="1" type="button" dataOnly="0" labelOnly="1" outline="0" axis="axisRow" fieldPosition="1"/>
    </format>
    <format dxfId="246">
      <pivotArea field="2" type="button" dataOnly="0" labelOnly="1" outline="0" axis="axisRow" fieldPosition="2"/>
    </format>
    <format dxfId="245">
      <pivotArea field="3" type="button" dataOnly="0" labelOnly="1" outline="0" axis="axisRow" fieldPosition="3"/>
    </format>
    <format dxfId="2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1">
      <pivotArea outline="0" fieldPosition="0">
        <references count="1">
          <reference field="4294967294" count="1">
            <x v="4"/>
          </reference>
        </references>
      </pivotArea>
    </format>
    <format dxfId="24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3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3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3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3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3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42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235">
      <pivotArea outline="0" collapsedLevelsAreSubtotals="1" fieldPosition="0"/>
    </format>
    <format dxfId="234">
      <pivotArea outline="0" fieldPosition="0">
        <references count="1">
          <reference field="4294967294" count="1" selected="0">
            <x v="1"/>
          </reference>
        </references>
      </pivotArea>
    </format>
    <format dxfId="233">
      <pivotArea field="7" type="button" dataOnly="0" labelOnly="1" outline="0" axis="axisRow" fieldPosition="0"/>
    </format>
    <format dxfId="232">
      <pivotArea field="1" type="button" dataOnly="0" labelOnly="1" outline="0" axis="axisRow" fieldPosition="1"/>
    </format>
    <format dxfId="231">
      <pivotArea field="2" type="button" dataOnly="0" labelOnly="1" outline="0" axis="axisRow" fieldPosition="2"/>
    </format>
    <format dxfId="230">
      <pivotArea field="3" type="button" dataOnly="0" labelOnly="1" outline="0" axis="axisRow" fieldPosition="3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field="7" type="button" dataOnly="0" labelOnly="1" outline="0" axis="axisRow" fieldPosition="0"/>
    </format>
    <format dxfId="227">
      <pivotArea field="1" type="button" dataOnly="0" labelOnly="1" outline="0" axis="axisRow" fieldPosition="1"/>
    </format>
    <format dxfId="226">
      <pivotArea field="2" type="button" dataOnly="0" labelOnly="1" outline="0" axis="axisRow" fieldPosition="2"/>
    </format>
    <format dxfId="225">
      <pivotArea field="3" type="button" dataOnly="0" labelOnly="1" outline="0" axis="axisRow" fieldPosition="3"/>
    </format>
    <format dxfId="2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3">
      <pivotArea field="7" type="button" dataOnly="0" labelOnly="1" outline="0" axis="axisRow" fieldPosition="0"/>
    </format>
    <format dxfId="222">
      <pivotArea field="1" type="button" dataOnly="0" labelOnly="1" outline="0" axis="axisRow" fieldPosition="1"/>
    </format>
    <format dxfId="221">
      <pivotArea field="2" type="button" dataOnly="0" labelOnly="1" outline="0" axis="axisRow" fieldPosition="2"/>
    </format>
    <format dxfId="220">
      <pivotArea field="3" type="button" dataOnly="0" labelOnly="1" outline="0" axis="axisRow" fieldPosition="3"/>
    </format>
    <format dxfId="2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8">
      <pivotArea field="7" type="button" dataOnly="0" labelOnly="1" outline="0" axis="axisRow" fieldPosition="0"/>
    </format>
    <format dxfId="217">
      <pivotArea field="1" type="button" dataOnly="0" labelOnly="1" outline="0" axis="axisRow" fieldPosition="1"/>
    </format>
    <format dxfId="216">
      <pivotArea field="2" type="button" dataOnly="0" labelOnly="1" outline="0" axis="axisRow" fieldPosition="2"/>
    </format>
    <format dxfId="215">
      <pivotArea field="3" type="button" dataOnly="0" labelOnly="1" outline="0" axis="axisRow" fieldPosition="3"/>
    </format>
    <format dxfId="21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13">
      <pivotArea field="7" type="button" dataOnly="0" labelOnly="1" outline="0" axis="axisRow" fieldPosition="0"/>
    </format>
    <format dxfId="212">
      <pivotArea field="1" type="button" dataOnly="0" labelOnly="1" outline="0" axis="axisRow" fieldPosition="1"/>
    </format>
    <format dxfId="211">
      <pivotArea field="2" type="button" dataOnly="0" labelOnly="1" outline="0" axis="axisRow" fieldPosition="2"/>
    </format>
    <format dxfId="210">
      <pivotArea field="3" type="button" dataOnly="0" labelOnly="1" outline="0" axis="axisRow" fieldPosition="3"/>
    </format>
    <format dxfId="20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8">
      <pivotArea field="7" type="button" dataOnly="0" labelOnly="1" outline="0" axis="axisRow" fieldPosition="0"/>
    </format>
    <format dxfId="207">
      <pivotArea field="1" type="button" dataOnly="0" labelOnly="1" outline="0" axis="axisRow" fieldPosition="1"/>
    </format>
    <format dxfId="206">
      <pivotArea field="2" type="button" dataOnly="0" labelOnly="1" outline="0" axis="axisRow" fieldPosition="2"/>
    </format>
    <format dxfId="205">
      <pivotArea field="3" type="button" dataOnly="0" labelOnly="1" outline="0" axis="axisRow" fieldPosition="3"/>
    </format>
    <format dxfId="20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3">
      <pivotArea outline="0" fieldPosition="0">
        <references count="1">
          <reference field="4294967294" count="1" selected="0">
            <x v="3"/>
          </reference>
        </references>
      </pivotArea>
    </format>
    <format dxfId="202">
      <pivotArea outline="0" fieldPosition="0">
        <references count="1">
          <reference field="4294967294" count="1" selected="0">
            <x v="2"/>
          </reference>
        </references>
      </pivotArea>
    </format>
    <format dxfId="201">
      <pivotArea field="7" type="button" dataOnly="0" labelOnly="1" outline="0" axis="axisRow" fieldPosition="0"/>
    </format>
    <format dxfId="200">
      <pivotArea field="1" type="button" dataOnly="0" labelOnly="1" outline="0" axis="axisRow" fieldPosition="1"/>
    </format>
    <format dxfId="199">
      <pivotArea field="2" type="button" dataOnly="0" labelOnly="1" outline="0" axis="axisRow" fieldPosition="2"/>
    </format>
    <format dxfId="198">
      <pivotArea field="3" type="button" dataOnly="0" labelOnly="1" outline="0" axis="axisRow" fieldPosition="3"/>
    </format>
    <format dxfId="19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6">
      <pivotArea field="7" type="button" dataOnly="0" labelOnly="1" outline="0" axis="axisRow" fieldPosition="0"/>
    </format>
    <format dxfId="195">
      <pivotArea field="1" type="button" dataOnly="0" labelOnly="1" outline="0" axis="axisRow" fieldPosition="1"/>
    </format>
    <format dxfId="194">
      <pivotArea field="2" type="button" dataOnly="0" labelOnly="1" outline="0" axis="axisRow" fieldPosition="2"/>
    </format>
    <format dxfId="193">
      <pivotArea field="3" type="button" dataOnly="0" labelOnly="1" outline="0" axis="axisRow" fieldPosition="3"/>
    </format>
    <format dxfId="19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9">
      <pivotArea outline="0" fieldPosition="0">
        <references count="1">
          <reference field="4294967294" count="1">
            <x v="4"/>
          </reference>
        </references>
      </pivotArea>
    </format>
    <format dxfId="18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8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8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8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3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41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EXPORTACIONES]" cap="EXPORTACIONES"/>
    <pageField fld="0" hier="292" name="[INDICADORES].[Años].&amp;[2025]" cap="2025"/>
    <pageField fld="1" hier="147" name="[Calendario].[mes].&amp;[mayo]" cap="mayo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41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EXPORTACIONES]" cap="EXPORTACIONES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41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[All]" cap="All"/>
    <pageField fld="0" hier="292" name="[INDICADORES].[Años].&amp;[2025]" cap="2025"/>
    <pageField fld="1" hier="147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40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[All]" cap="All"/>
    <pageField fld="0" hier="292" name="[INDICADORES].[Años].&amp;[2025]" cap="2025"/>
    <pageField fld="1" hier="147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44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45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5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9">
    <i>
      <x v="4"/>
    </i>
    <i>
      <x v="7"/>
    </i>
    <i>
      <x v="1"/>
    </i>
    <i>
      <x v="5"/>
    </i>
    <i>
      <x v="3"/>
    </i>
    <i>
      <x/>
    </i>
    <i>
      <x v="2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&amp;[mayo]" cap="mayo"/>
  </pageFields>
  <dataFields count="2">
    <dataField fld="3" baseField="0" baseItem="0"/>
    <dataField fld="2" baseField="0" baseItem="0"/>
  </dataFields>
  <formats count="6">
    <format dxfId="181">
      <pivotArea collapsedLevelsAreSubtotals="1" fieldPosition="0">
        <references count="1">
          <reference field="5" count="6">
            <x v="5"/>
            <x v="8"/>
            <x v="9"/>
            <x v="10"/>
            <x v="11"/>
            <x v="12"/>
          </reference>
        </references>
      </pivotArea>
    </format>
    <format dxfId="180">
      <pivotArea dataOnly="0" labelOnly="1" fieldPosition="0">
        <references count="1">
          <reference field="5" count="6">
            <x v="5"/>
            <x v="8"/>
            <x v="9"/>
            <x v="10"/>
            <x v="11"/>
            <x v="12"/>
          </reference>
        </references>
      </pivotArea>
    </format>
    <format dxfId="179">
      <pivotArea dataOnly="0" labelOnly="1" fieldPosition="0">
        <references count="1">
          <reference field="5" count="1">
            <x v="4"/>
          </reference>
        </references>
      </pivotArea>
    </format>
    <format dxfId="178">
      <pivotArea dataOnly="0" labelOnly="1" fieldPosition="0">
        <references count="1">
          <reference field="5" count="1">
            <x v="7"/>
          </reference>
        </references>
      </pivotArea>
    </format>
    <format dxfId="177">
      <pivotArea dataOnly="0" labelOnly="1" fieldPosition="0">
        <references count="1">
          <reference field="5" count="1">
            <x v="1"/>
          </reference>
        </references>
      </pivotArea>
    </format>
    <format dxfId="176">
      <pivotArea dataOnly="0" labelOnly="1" fieldPosition="0">
        <references count="1">
          <reference field="5" count="4">
            <x v="0"/>
            <x v="2"/>
            <x v="3"/>
            <x v="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4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44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25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9">
    <i>
      <x v="4"/>
    </i>
    <i>
      <x v="7"/>
    </i>
    <i>
      <x v="1"/>
    </i>
    <i>
      <x v="3"/>
    </i>
    <i>
      <x/>
    </i>
    <i>
      <x v="5"/>
    </i>
    <i>
      <x v="2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[All]" cap="All"/>
  </pageFields>
  <dataFields count="2">
    <dataField fld="3" baseField="0" baseItem="0"/>
    <dataField fld="2" baseField="0" baseItem="0"/>
  </dataFields>
  <formats count="2">
    <format dxfId="183">
      <pivotArea dataOnly="0" labelOnly="1" fieldPosition="0">
        <references count="1">
          <reference field="5" count="6">
            <x v="0"/>
            <x v="1"/>
            <x v="2"/>
            <x v="3"/>
            <x v="4"/>
            <x v="7"/>
          </reference>
        </references>
      </pivotArea>
    </format>
    <format dxfId="182">
      <pivotArea dataOnly="0" labelOnly="1" fieldPosition="0">
        <references count="1">
          <reference field="5" count="1">
            <x v="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4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44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8" name="[INDICADORES].[Grupo Depurado].&amp;[GERENCIA COMERCIAL]" cap="GERENCIA COMERCIAL"/>
    <pageField fld="0" hier="292" name="[INDICADORES].[Años].&amp;[2025]" cap="2025"/>
    <pageField fld="1" hier="147" name="[Calendario].[mes].&amp;[abril]" cap="abril"/>
  </pageFields>
  <dataFields count="2"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4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1"/>
    </i>
    <i>
      <x v="4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42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75">
      <pivotArea field="3" type="button" dataOnly="0" labelOnly="1" outline="0"/>
    </format>
    <format dxfId="174">
      <pivotArea field="3" type="button" dataOnly="0" labelOnly="1" outline="0"/>
    </format>
    <format dxfId="173">
      <pivotArea field="3" type="button" dataOnly="0" labelOnly="1" outline="0"/>
    </format>
    <format dxfId="172">
      <pivotArea field="3" type="button" dataOnly="0" labelOnly="1" outline="0"/>
    </format>
    <format dxfId="171">
      <pivotArea field="3" type="button" dataOnly="0" labelOnly="1" outline="0"/>
    </format>
    <format dxfId="170">
      <pivotArea field="3" type="button" dataOnly="0" labelOnly="1" outline="0"/>
    </format>
    <format dxfId="169">
      <pivotArea field="3" type="button" dataOnly="0" labelOnly="1" outline="0"/>
    </format>
    <format dxfId="168">
      <pivotArea field="3" type="button" dataOnly="0" labelOnly="1" outline="0"/>
    </format>
    <format dxfId="167">
      <pivotArea outline="0" collapsedLevelsAreSubtotals="1" fieldPosition="0"/>
    </format>
    <format dxfId="166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60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42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607" name="[Unidad de negocio].[Unidad de Negocio].[All]" cap="All"/>
    <pageField fld="10" hier="427" name="[LANZAMIENTOS].[ESTADO].[All]" cap="All"/>
    <pageField fld="8" hier="642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165">
      <pivotArea field="3" type="button" dataOnly="0" labelOnly="1" outline="0"/>
    </format>
    <format dxfId="164">
      <pivotArea field="3" type="button" dataOnly="0" labelOnly="1" outline="0"/>
    </format>
    <format dxfId="163">
      <pivotArea field="3" type="button" dataOnly="0" labelOnly="1" outline="0"/>
    </format>
    <format dxfId="162">
      <pivotArea field="3" type="button" dataOnly="0" labelOnly="1" outline="0"/>
    </format>
    <format dxfId="161">
      <pivotArea field="3" type="button" dataOnly="0" labelOnly="1" outline="0"/>
    </format>
    <format dxfId="160">
      <pivotArea field="3" type="button" dataOnly="0" labelOnly="1" outline="0"/>
    </format>
    <format dxfId="159">
      <pivotArea field="3" type="button" dataOnly="0" labelOnly="1" outline="0"/>
    </format>
    <format dxfId="158">
      <pivotArea field="3" type="button" dataOnly="0" labelOnly="1" outline="0"/>
    </format>
    <format dxfId="157">
      <pivotArea outline="0" collapsedLevelsAreSubtotals="1" fieldPosition="0"/>
    </format>
    <format dxfId="15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37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607" name="[Unidad de negocio].[Unidad de Negocio].&amp;[Comercial]" cap="Comercial"/>
    <pageField fld="9" hier="642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117">
      <pivotArea field="3" type="button" dataOnly="0" labelOnly="1" outline="0"/>
    </format>
    <format dxfId="116">
      <pivotArea field="3" type="button" dataOnly="0" labelOnly="1" outline="0"/>
    </format>
    <format dxfId="115">
      <pivotArea field="3" type="button" dataOnly="0" labelOnly="1" outline="0"/>
    </format>
    <format dxfId="114">
      <pivotArea field="3" type="button" dataOnly="0" labelOnly="1" outline="0"/>
    </format>
    <format dxfId="113">
      <pivotArea field="3" type="button" dataOnly="0" labelOnly="1" outline="0"/>
    </format>
    <format dxfId="112">
      <pivotArea field="3" type="button" dataOnly="0" labelOnly="1" outline="0"/>
    </format>
    <format dxfId="111">
      <pivotArea field="3" type="button" dataOnly="0" labelOnly="1" outline="0"/>
    </format>
    <format dxfId="110">
      <pivotArea field="3" type="button" dataOnly="0" labelOnly="1" outline="0"/>
    </format>
    <format dxfId="109">
      <pivotArea outline="0" collapsedLevelsAreSubtotals="1" fieldPosition="0"/>
    </format>
    <format dxfId="108">
      <pivotArea outline="0" fieldPosition="0">
        <references count="1">
          <reference field="4294967294" count="1" selected="0">
            <x v="2"/>
          </reference>
        </references>
      </pivotArea>
    </format>
    <format dxfId="10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106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86"/>
    <rowHierarchyUsage hierarchyUsage="587"/>
    <rowHierarchyUsage hierarchyUsage="667"/>
    <rowHierarchyUsage hierarchyUsage="6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37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607" name="[Unidad de negocio].[Unidad de Negocio].&amp;[Comercial]" cap="Comercial"/>
    <pageField fld="9" hier="642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129">
      <pivotArea field="3" type="button" dataOnly="0" labelOnly="1" outline="0"/>
    </format>
    <format dxfId="128">
      <pivotArea field="3" type="button" dataOnly="0" labelOnly="1" outline="0"/>
    </format>
    <format dxfId="127">
      <pivotArea field="3" type="button" dataOnly="0" labelOnly="1" outline="0"/>
    </format>
    <format dxfId="126">
      <pivotArea field="3" type="button" dataOnly="0" labelOnly="1" outline="0"/>
    </format>
    <format dxfId="125">
      <pivotArea field="3" type="button" dataOnly="0" labelOnly="1" outline="0"/>
    </format>
    <format dxfId="124">
      <pivotArea field="3" type="button" dataOnly="0" labelOnly="1" outline="0"/>
    </format>
    <format dxfId="123">
      <pivotArea field="3" type="button" dataOnly="0" labelOnly="1" outline="0"/>
    </format>
    <format dxfId="122">
      <pivotArea field="3" type="button" dataOnly="0" labelOnly="1" outline="0"/>
    </format>
    <format dxfId="121">
      <pivotArea outline="0" collapsedLevelsAreSubtotals="1" fieldPosition="0"/>
    </format>
    <format dxfId="120">
      <pivotArea outline="0" fieldPosition="0">
        <references count="1">
          <reference field="4294967294" count="1" selected="0">
            <x v="2"/>
          </reference>
        </references>
      </pivotArea>
    </format>
    <format dxfId="11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118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67"/>
    <rowHierarchyUsage hierarchyUsage="6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42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607" name="[Unidad de negocio].[Unidad de Negocio].&amp;[Comercial]" cap="Comercial"/>
    <pageField fld="9" hier="642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42">
      <pivotArea field="3" type="button" dataOnly="0" labelOnly="1" outline="0"/>
    </format>
    <format dxfId="141">
      <pivotArea field="3" type="button" dataOnly="0" labelOnly="1" outline="0"/>
    </format>
    <format dxfId="140">
      <pivotArea field="3" type="button" dataOnly="0" labelOnly="1" outline="0"/>
    </format>
    <format dxfId="139">
      <pivotArea field="3" type="button" dataOnly="0" labelOnly="1" outline="0"/>
    </format>
    <format dxfId="138">
      <pivotArea field="3" type="button" dataOnly="0" labelOnly="1" outline="0"/>
    </format>
    <format dxfId="137">
      <pivotArea field="3" type="button" dataOnly="0" labelOnly="1" outline="0"/>
    </format>
    <format dxfId="136">
      <pivotArea field="3" type="button" dataOnly="0" labelOnly="1" outline="0"/>
    </format>
    <format dxfId="135">
      <pivotArea field="3" type="button" dataOnly="0" labelOnly="1" outline="0"/>
    </format>
    <format dxfId="134">
      <pivotArea outline="0" collapsedLevelsAreSubtotals="1" fieldPosition="0"/>
    </format>
    <format dxfId="133">
      <pivotArea outline="0" fieldPosition="0">
        <references count="1">
          <reference field="4294967294" count="1" selected="0">
            <x v="2"/>
          </reference>
        </references>
      </pivotArea>
    </format>
    <format dxfId="132">
      <pivotArea outline="0" fieldPosition="0">
        <references count="1">
          <reference field="4294967294" count="1" selected="0">
            <x v="4"/>
          </reference>
        </references>
      </pivotArea>
    </format>
    <format dxfId="131">
      <pivotArea outline="0" fieldPosition="0">
        <references count="1">
          <reference field="4294967294" count="1" selected="0">
            <x v="6"/>
          </reference>
        </references>
      </pivotArea>
    </format>
    <format dxfId="130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86"/>
    <rowHierarchyUsage hierarchyUsage="587"/>
    <rowHierarchyUsage hierarchyUsage="667"/>
    <rowHierarchyUsage hierarchyUsage="6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41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607" name="[Unidad de negocio].[Unidad de Negocio].&amp;[Comercial]" cap="Comercial"/>
    <pageField fld="9" hier="642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55">
      <pivotArea field="3" type="button" dataOnly="0" labelOnly="1" outline="0"/>
    </format>
    <format dxfId="154">
      <pivotArea field="3" type="button" dataOnly="0" labelOnly="1" outline="0"/>
    </format>
    <format dxfId="153">
      <pivotArea field="3" type="button" dataOnly="0" labelOnly="1" outline="0"/>
    </format>
    <format dxfId="152">
      <pivotArea field="3" type="button" dataOnly="0" labelOnly="1" outline="0"/>
    </format>
    <format dxfId="151">
      <pivotArea field="3" type="button" dataOnly="0" labelOnly="1" outline="0"/>
    </format>
    <format dxfId="150">
      <pivotArea field="3" type="button" dataOnly="0" labelOnly="1" outline="0"/>
    </format>
    <format dxfId="149">
      <pivotArea field="3" type="button" dataOnly="0" labelOnly="1" outline="0"/>
    </format>
    <format dxfId="148">
      <pivotArea field="3" type="button" dataOnly="0" labelOnly="1" outline="0"/>
    </format>
    <format dxfId="147">
      <pivotArea outline="0" collapsedLevelsAreSubtotals="1" fieldPosition="0"/>
    </format>
    <format dxfId="146">
      <pivotArea outline="0" fieldPosition="0">
        <references count="1">
          <reference field="4294967294" count="1" selected="0">
            <x v="2"/>
          </reference>
        </references>
      </pivotArea>
    </format>
    <format dxfId="145">
      <pivotArea outline="0" fieldPosition="0">
        <references count="1">
          <reference field="4294967294" count="1" selected="0">
            <x v="4"/>
          </reference>
        </references>
      </pivotArea>
    </format>
    <format dxfId="144">
      <pivotArea outline="0" fieldPosition="0">
        <references count="1">
          <reference field="4294967294" count="1" selected="0">
            <x v="6"/>
          </reference>
        </references>
      </pivotArea>
    </format>
    <format dxfId="14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67"/>
    <rowHierarchyUsage hierarchyUsage="6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45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2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15T00:00:00]" cap="1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1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3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5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1">
    <i>
      <x v="14"/>
    </i>
    <i>
      <x v="18"/>
    </i>
    <i>
      <x v="26"/>
    </i>
    <i>
      <x v="17"/>
    </i>
    <i>
      <x v="9"/>
    </i>
    <i>
      <x v="8"/>
    </i>
    <i>
      <x v="47"/>
    </i>
    <i>
      <x v="38"/>
    </i>
    <i>
      <x v="48"/>
    </i>
    <i>
      <x v="25"/>
    </i>
    <i>
      <x v="19"/>
    </i>
    <i>
      <x v="2"/>
    </i>
    <i>
      <x v="23"/>
    </i>
    <i>
      <x v="10"/>
    </i>
    <i>
      <x v="16"/>
    </i>
    <i>
      <x v="24"/>
    </i>
    <i>
      <x v="31"/>
    </i>
    <i>
      <x v="41"/>
    </i>
    <i>
      <x v="15"/>
    </i>
    <i>
      <x v="39"/>
    </i>
    <i>
      <x/>
    </i>
    <i>
      <x v="49"/>
    </i>
    <i>
      <x v="40"/>
    </i>
    <i>
      <x v="20"/>
    </i>
    <i>
      <x v="30"/>
    </i>
    <i>
      <x v="28"/>
    </i>
    <i>
      <x v="4"/>
    </i>
    <i>
      <x v="12"/>
    </i>
    <i>
      <x v="7"/>
    </i>
    <i>
      <x v="11"/>
    </i>
    <i>
      <x v="6"/>
    </i>
    <i>
      <x v="46"/>
    </i>
    <i>
      <x v="5"/>
    </i>
    <i>
      <x v="42"/>
    </i>
    <i>
      <x v="27"/>
    </i>
    <i>
      <x v="33"/>
    </i>
    <i>
      <x v="21"/>
    </i>
    <i>
      <x v="32"/>
    </i>
    <i>
      <x v="3"/>
    </i>
    <i>
      <x v="45"/>
    </i>
    <i>
      <x v="13"/>
    </i>
    <i>
      <x v="37"/>
    </i>
    <i>
      <x v="34"/>
    </i>
    <i>
      <x v="36"/>
    </i>
    <i>
      <x v="44"/>
    </i>
    <i>
      <x v="29"/>
    </i>
    <i>
      <x v="35"/>
    </i>
    <i>
      <x v="1"/>
    </i>
    <i>
      <x v="43"/>
    </i>
    <i>
      <x v="22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4">
    <format dxfId="63">
      <pivotArea collapsedLevelsAreSubtotals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2">
      <pivotArea dataOnly="0" labelOnly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61">
      <pivotArea collapsedLevelsAreSubtotals="1" fieldPosition="0">
        <references count="1">
          <reference field="4" count="6">
            <x v="1"/>
            <x v="29"/>
            <x v="35"/>
            <x v="36"/>
            <x v="43"/>
            <x v="44"/>
          </reference>
        </references>
      </pivotArea>
    </format>
    <format dxfId="60">
      <pivotArea dataOnly="0" labelOnly="1" fieldPosition="0">
        <references count="1">
          <reference field="4" count="6">
            <x v="1"/>
            <x v="29"/>
            <x v="35"/>
            <x v="36"/>
            <x v="43"/>
            <x v="4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40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40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39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2">
    <format dxfId="65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64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900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3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5">
    <format dxfId="70">
      <pivotArea dataOnly="0" labelOnly="1" fieldPosition="0">
        <references count="1">
          <reference field="4" count="1">
            <x v="3"/>
          </reference>
        </references>
      </pivotArea>
    </format>
    <format dxfId="69">
      <pivotArea dataOnly="0" labelOnly="1" fieldPosition="0">
        <references count="1">
          <reference field="4" count="1">
            <x v="1"/>
          </reference>
        </references>
      </pivotArea>
    </format>
    <format dxfId="68">
      <pivotArea dataOnly="0" labelOnly="1" fieldPosition="0">
        <references count="1">
          <reference field="4" count="1">
            <x v="0"/>
          </reference>
        </references>
      </pivotArea>
    </format>
    <format dxfId="67">
      <pivotArea dataOnly="0" labelOnly="1" fieldPosition="0">
        <references count="1">
          <reference field="4" count="1">
            <x v="2"/>
          </reference>
        </references>
      </pivotArea>
    </format>
    <format dxfId="6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901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3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1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4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49">
    <i>
      <x v="18"/>
    </i>
    <i>
      <x v="26"/>
    </i>
    <i>
      <x v="9"/>
    </i>
    <i>
      <x v="14"/>
    </i>
    <i>
      <x v="17"/>
    </i>
    <i>
      <x v="8"/>
    </i>
    <i>
      <x v="38"/>
    </i>
    <i>
      <x v="25"/>
    </i>
    <i>
      <x v="23"/>
    </i>
    <i>
      <x v="19"/>
    </i>
    <i>
      <x v="22"/>
    </i>
    <i>
      <x v="20"/>
    </i>
    <i>
      <x v="39"/>
    </i>
    <i>
      <x v="41"/>
    </i>
    <i>
      <x v="24"/>
    </i>
    <i>
      <x v="31"/>
    </i>
    <i>
      <x v="32"/>
    </i>
    <i>
      <x/>
    </i>
    <i>
      <x v="15"/>
    </i>
    <i>
      <x v="16"/>
    </i>
    <i>
      <x v="11"/>
    </i>
    <i>
      <x v="40"/>
    </i>
    <i>
      <x v="2"/>
    </i>
    <i>
      <x v="12"/>
    </i>
    <i>
      <x v="30"/>
    </i>
    <i>
      <x v="10"/>
    </i>
    <i>
      <x v="21"/>
    </i>
    <i>
      <x v="6"/>
    </i>
    <i>
      <x v="13"/>
    </i>
    <i>
      <x v="37"/>
    </i>
    <i>
      <x v="44"/>
    </i>
    <i>
      <x v="3"/>
    </i>
    <i>
      <x v="7"/>
    </i>
    <i>
      <x v="45"/>
    </i>
    <i>
      <x v="28"/>
    </i>
    <i>
      <x v="43"/>
    </i>
    <i>
      <x v="33"/>
    </i>
    <i>
      <x v="47"/>
    </i>
    <i>
      <x v="1"/>
    </i>
    <i>
      <x v="27"/>
    </i>
    <i>
      <x v="36"/>
    </i>
    <i>
      <x v="42"/>
    </i>
    <i>
      <x v="29"/>
    </i>
    <i>
      <x v="5"/>
    </i>
    <i>
      <x v="4"/>
    </i>
    <i>
      <x v="34"/>
    </i>
    <i>
      <x v="35"/>
    </i>
    <i>
      <x v="4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5">
    <format dxfId="75">
      <pivotArea dataOnly="0" labelOnly="1" fieldPosition="0">
        <references count="1">
          <reference field="4" count="6">
            <x v="4"/>
            <x v="5"/>
            <x v="29"/>
            <x v="34"/>
            <x v="35"/>
            <x v="46"/>
          </reference>
        </references>
      </pivotArea>
    </format>
    <format dxfId="74">
      <pivotArea dataOnly="0" labelOnly="1" fieldPosition="0">
        <references count="1">
          <reference field="4" count="1">
            <x v="29"/>
          </reference>
        </references>
      </pivotArea>
    </format>
    <format dxfId="73">
      <pivotArea collapsedLevelsAreSubtotals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72">
      <pivotArea dataOnly="0" labelOnly="1" fieldPosition="0">
        <references count="1">
          <reference field="4" count="5">
            <x v="9"/>
            <x v="14"/>
            <x v="17"/>
            <x v="18"/>
            <x v="26"/>
          </reference>
        </references>
      </pivotArea>
    </format>
    <format dxfId="71">
      <pivotArea dataOnly="0" labelOnly="1" fieldPosition="0">
        <references count="1">
          <reference field="4" count="5">
            <x v="4"/>
            <x v="5"/>
            <x v="34"/>
            <x v="35"/>
            <x v="46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3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1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47"/>
    </i>
    <i>
      <x v="48"/>
    </i>
    <i>
      <x v="18"/>
    </i>
    <i>
      <x v="25"/>
    </i>
    <i>
      <x v="14"/>
    </i>
    <i>
      <x v="9"/>
    </i>
    <i>
      <x v="11"/>
    </i>
    <i>
      <x v="2"/>
    </i>
    <i>
      <x v="49"/>
    </i>
    <i>
      <x v="19"/>
    </i>
    <i>
      <x v="8"/>
    </i>
    <i>
      <x v="38"/>
    </i>
    <i>
      <x v="22"/>
    </i>
    <i>
      <x v="23"/>
    </i>
    <i>
      <x v="20"/>
    </i>
    <i>
      <x v="40"/>
    </i>
    <i>
      <x v="17"/>
    </i>
    <i>
      <x v="26"/>
    </i>
    <i>
      <x v="15"/>
    </i>
    <i>
      <x v="39"/>
    </i>
    <i>
      <x v="41"/>
    </i>
    <i>
      <x v="3"/>
    </i>
    <i>
      <x v="24"/>
    </i>
    <i>
      <x v="32"/>
    </i>
    <i>
      <x v="37"/>
    </i>
    <i>
      <x v="16"/>
    </i>
    <i>
      <x v="31"/>
    </i>
    <i>
      <x v="50"/>
    </i>
    <i>
      <x v="6"/>
    </i>
    <i>
      <x v="30"/>
    </i>
    <i>
      <x v="13"/>
    </i>
    <i>
      <x v="21"/>
    </i>
    <i>
      <x v="44"/>
    </i>
    <i>
      <x v="12"/>
    </i>
    <i>
      <x v="7"/>
    </i>
    <i>
      <x v="10"/>
    </i>
    <i>
      <x v="28"/>
    </i>
    <i>
      <x v="43"/>
    </i>
    <i>
      <x v="27"/>
    </i>
    <i>
      <x v="29"/>
    </i>
    <i>
      <x v="45"/>
    </i>
    <i>
      <x/>
    </i>
    <i>
      <x v="33"/>
    </i>
    <i>
      <x v="4"/>
    </i>
    <i>
      <x v="1"/>
    </i>
    <i>
      <x v="36"/>
    </i>
    <i>
      <x v="42"/>
    </i>
    <i>
      <x v="5"/>
    </i>
    <i>
      <x v="34"/>
    </i>
    <i>
      <x v="35"/>
    </i>
    <i>
      <x v="46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11">
    <format dxfId="86">
      <pivotArea dataOnly="0" labelOnly="1" fieldPosition="0">
        <references count="1">
          <reference field="4" count="1">
            <x v="43"/>
          </reference>
        </references>
      </pivotArea>
    </format>
    <format dxfId="85">
      <pivotArea dataOnly="0" labelOnly="1" fieldPosition="0">
        <references count="1">
          <reference field="4" count="1">
            <x v="1"/>
          </reference>
        </references>
      </pivotArea>
    </format>
    <format dxfId="84">
      <pivotArea dataOnly="0" labelOnly="1" fieldPosition="0">
        <references count="1">
          <reference field="4" count="1">
            <x v="35"/>
          </reference>
        </references>
      </pivotArea>
    </format>
    <format dxfId="83">
      <pivotArea dataOnly="0" labelOnly="1" fieldPosition="0">
        <references count="1">
          <reference field="4" count="1">
            <x v="29"/>
          </reference>
        </references>
      </pivotArea>
    </format>
    <format dxfId="82">
      <pivotArea dataOnly="0" labelOnly="1" fieldPosition="0">
        <references count="1">
          <reference field="4" count="1">
            <x v="44"/>
          </reference>
        </references>
      </pivotArea>
    </format>
    <format dxfId="81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80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79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3"/>
            <x v="34"/>
            <x v="35"/>
            <x v="36"/>
            <x v="42"/>
            <x v="43"/>
            <x v="44"/>
            <x v="45"/>
            <x v="46"/>
          </reference>
        </references>
      </pivotArea>
    </format>
    <format dxfId="78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3"/>
            <x v="34"/>
            <x v="35"/>
            <x v="36"/>
            <x v="42"/>
            <x v="43"/>
            <x v="44"/>
            <x v="45"/>
            <x v="46"/>
          </reference>
        </references>
      </pivotArea>
    </format>
    <format dxfId="77">
      <pivotArea collapsedLevelsAreSubtotals="1" fieldPosition="0">
        <references count="1">
          <reference field="4" count="2">
            <x v="47"/>
            <x v="48"/>
          </reference>
        </references>
      </pivotArea>
    </format>
    <format dxfId="76">
      <pivotArea dataOnly="0" labelOnly="1" fieldPosition="0">
        <references count="1">
          <reference field="4" count="2">
            <x v="47"/>
            <x v="48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3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9">
    <format dxfId="95">
      <pivotArea dataOnly="0" labelOnly="1" fieldPosition="0">
        <references count="1">
          <reference field="4" count="1">
            <x v="3"/>
          </reference>
        </references>
      </pivotArea>
    </format>
    <format dxfId="94">
      <pivotArea dataOnly="0" labelOnly="1" fieldPosition="0">
        <references count="1">
          <reference field="4" count="1">
            <x v="1"/>
          </reference>
        </references>
      </pivotArea>
    </format>
    <format dxfId="93">
      <pivotArea dataOnly="0" labelOnly="1" fieldPosition="0">
        <references count="1">
          <reference field="4" count="1">
            <x v="0"/>
          </reference>
        </references>
      </pivotArea>
    </format>
    <format dxfId="92">
      <pivotArea dataOnly="0" labelOnly="1" fieldPosition="0">
        <references count="1">
          <reference field="4" count="1">
            <x v="2"/>
          </reference>
        </references>
      </pivotArea>
    </format>
    <format dxfId="91">
      <pivotArea dataOnly="0" labelOnly="1" fieldPosition="0">
        <references count="1">
          <reference field="4" count="1">
            <x v="4"/>
          </reference>
        </references>
      </pivotArea>
    </format>
    <format dxfId="90">
      <pivotArea collapsedLevelsAreSubtotals="1" fieldPosition="0">
        <references count="1">
          <reference field="4" count="1">
            <x v="9"/>
          </reference>
        </references>
      </pivotArea>
    </format>
    <format dxfId="89">
      <pivotArea dataOnly="0" labelOnly="1" fieldPosition="0">
        <references count="1">
          <reference field="4" count="1">
            <x v="9"/>
          </reference>
        </references>
      </pivotArea>
    </format>
    <format dxfId="88">
      <pivotArea collapsedLevelsAreSubtotals="1" fieldPosition="0">
        <references count="1">
          <reference field="4" count="1">
            <x v="7"/>
          </reference>
        </references>
      </pivotArea>
    </format>
    <format dxfId="87">
      <pivotArea dataOnly="0" labelOnly="1" fieldPosition="0">
        <references count="1">
          <reference field="4" count="1">
            <x v="7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901">
      <autoFilter ref="A1">
        <filterColumn colId="0">
          <top10 top="0"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39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[All]" cap="All"/>
  </pageFields>
  <dataFields count="1">
    <dataField fld="2" baseField="0" baseItem="0"/>
  </dataFields>
  <formats count="5">
    <format dxfId="100">
      <pivotArea dataOnly="0" labelOnly="1" fieldPosition="0">
        <references count="1">
          <reference field="4" count="1">
            <x v="3"/>
          </reference>
        </references>
      </pivotArea>
    </format>
    <format dxfId="99">
      <pivotArea dataOnly="0" labelOnly="1" fieldPosition="0">
        <references count="1">
          <reference field="4" count="1">
            <x v="0"/>
          </reference>
        </references>
      </pivotArea>
    </format>
    <format dxfId="98">
      <pivotArea dataOnly="0" labelOnly="1" fieldPosition="0">
        <references count="1">
          <reference field="4" count="1">
            <x v="2"/>
          </reference>
        </references>
      </pivotArea>
    </format>
    <format dxfId="97">
      <pivotArea dataOnly="0" labelOnly="1" fieldPosition="0">
        <references count="1">
          <reference field="4" count="1">
            <x v="1"/>
          </reference>
        </references>
      </pivotArea>
    </format>
    <format dxfId="9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901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3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8" name="[INDICADORES].[Grupo Depurado].&amp;[TIENDAS Y RESTAURANTE]" cap="TIENDAS Y RESTAURANTE"/>
    <pageField fld="0" hier="292" name="[INDICADORES].[Años].&amp;[2025]" cap="2025"/>
    <pageField fld="1" hier="147" name="[Calendario].[mes].&amp;[mayo]" cap="mayo"/>
  </pageFields>
  <dataFields count="1">
    <dataField fld="2" baseField="0" baseItem="0"/>
  </dataFields>
  <formats count="5">
    <format dxfId="105">
      <pivotArea dataOnly="0" labelOnly="1" fieldPosition="0">
        <references count="1">
          <reference field="4" count="1">
            <x v="7"/>
          </reference>
        </references>
      </pivotArea>
    </format>
    <format dxfId="104">
      <pivotArea dataOnly="0" labelOnly="1" fieldPosition="0">
        <references count="1">
          <reference field="4" count="1">
            <x v="5"/>
          </reference>
        </references>
      </pivotArea>
    </format>
    <format dxfId="103">
      <pivotArea dataOnly="0" labelOnly="1" fieldPosition="0">
        <references count="1">
          <reference field="4" count="1">
            <x v="2"/>
          </reference>
        </references>
      </pivotArea>
    </format>
    <format dxfId="102">
      <pivotArea dataOnly="0" labelOnly="1" fieldPosition="0">
        <references count="1">
          <reference field="4" count="1">
            <x v="6"/>
          </reference>
        </references>
      </pivotArea>
    </format>
    <format dxfId="101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2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900">
      <autoFilter ref="A1">
        <filterColumn colId="0">
          <top10 val="5" filterVal="5"/>
        </filterColumn>
      </autoFilter>
    </filter>
  </filters>
  <rowHierarchiesUsage count="1">
    <rowHierarchyUsage hierarchyUsage="295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43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501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9">
      <pivotArea outline="0" collapsedLevelsAreSubtotals="1" fieldPosition="0"/>
    </format>
    <format dxfId="58">
      <pivotArea outline="0" fieldPosition="0">
        <references count="1">
          <reference field="4294967294" count="1" selected="0">
            <x v="0"/>
          </reference>
        </references>
      </pivotArea>
    </format>
    <format dxfId="57">
      <pivotArea outline="0" fieldPosition="0">
        <references count="1">
          <reference field="4294967294" count="1" selected="0">
            <x v="2"/>
          </reference>
        </references>
      </pivotArea>
    </format>
    <format dxfId="56">
      <pivotArea dataOnly="0" outline="0" fieldPosition="0">
        <references count="1">
          <reference field="6" count="0" defaultSubtotal="1"/>
        </references>
      </pivotArea>
    </format>
    <format dxfId="55">
      <pivotArea dataOnly="0" outline="0" fieldPosition="0">
        <references count="1">
          <reference field="6" count="0" defaultSubtotal="1"/>
        </references>
      </pivotArea>
    </format>
    <format dxfId="54">
      <pivotArea dataOnly="0" outline="0" fieldPosition="0">
        <references count="1">
          <reference field="6" count="0" defaultSubtotal="1"/>
        </references>
      </pivotArea>
    </format>
    <format dxfId="53">
      <pivotArea field="6" type="button" dataOnly="0" labelOnly="1" outline="0" axis="axisRow" fieldPosition="0"/>
    </format>
    <format dxfId="52">
      <pivotArea field="7" type="button" dataOnly="0" labelOnly="1" outline="0" axis="axisRow" fieldPosition="1"/>
    </format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">
      <pivotArea field="6" type="button" dataOnly="0" labelOnly="1" outline="0" axis="axisRow" fieldPosition="0"/>
    </format>
    <format dxfId="49">
      <pivotArea field="7" type="button" dataOnly="0" labelOnly="1" outline="0" axis="axisRow" fieldPosition="1"/>
    </format>
    <format dxfId="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">
      <pivotArea outline="0" fieldPosition="0">
        <references count="1">
          <reference field="6" count="1" selected="0" defaultSubtotal="1">
            <x v="6"/>
          </reference>
        </references>
      </pivotArea>
    </format>
    <format dxfId="46">
      <pivotArea grandRow="1" outline="0" collapsedLevelsAreSubtotals="1" fieldPosition="0"/>
    </format>
    <format dxfId="45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44">
      <pivotArea dataOnly="0" labelOnly="1" grandRow="1" outline="0" fieldPosition="0"/>
    </format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outline="0" fieldPosition="0">
        <references count="1">
          <reference field="6" count="1" selected="0" defaultSubtotal="1">
            <x v="6"/>
          </reference>
        </references>
      </pivotArea>
    </format>
    <format dxfId="40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64"/>
    <rowHierarchyUsage hierarchyUsage="763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4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9">
      <pivotArea outline="0" collapsedLevelsAreSubtotals="1" fieldPosition="0"/>
    </format>
    <format dxfId="38">
      <pivotArea outline="0" fieldPosition="0">
        <references count="1">
          <reference field="4294967294" count="1" selected="0">
            <x v="1"/>
          </reference>
        </references>
      </pivotArea>
    </format>
    <format dxfId="37">
      <pivotArea field="6" type="button" dataOnly="0" labelOnly="1" outline="0" axis="axisRow" fieldPosition="1"/>
    </format>
    <format dxfId="36">
      <pivotArea field="1" type="button" dataOnly="0" labelOnly="1" outline="0" axis="axisRow" fieldPosition="0"/>
    </format>
    <format dxfId="35">
      <pivotArea field="2" type="button" dataOnly="0" labelOnly="1" outline="0" axis="axisRow" fieldPosition="2"/>
    </format>
    <format dxfId="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">
      <pivotArea field="6" type="button" dataOnly="0" labelOnly="1" outline="0" axis="axisRow" fieldPosition="1"/>
    </format>
    <format dxfId="32">
      <pivotArea field="1" type="button" dataOnly="0" labelOnly="1" outline="0" axis="axisRow" fieldPosition="0"/>
    </format>
    <format dxfId="31">
      <pivotArea field="2" type="button" dataOnly="0" labelOnly="1" outline="0" axis="axisRow" fieldPosition="2"/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field="6" type="button" dataOnly="0" labelOnly="1" outline="0" axis="axisRow" fieldPosition="1"/>
    </format>
    <format dxfId="28">
      <pivotArea field="1" type="button" dataOnly="0" labelOnly="1" outline="0" axis="axisRow" fieldPosition="0"/>
    </format>
    <format dxfId="27">
      <pivotArea field="2" type="button" dataOnly="0" labelOnly="1" outline="0" axis="axisRow" fieldPosition="2"/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field="6" type="button" dataOnly="0" labelOnly="1" outline="0" axis="axisRow" fieldPosition="1"/>
    </format>
    <format dxfId="24">
      <pivotArea field="1" type="button" dataOnly="0" labelOnly="1" outline="0" axis="axisRow" fieldPosition="0"/>
    </format>
    <format dxfId="23">
      <pivotArea field="2" type="button" dataOnly="0" labelOnly="1" outline="0" axis="axisRow" fieldPosition="2"/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">
      <pivotArea field="6" type="button" dataOnly="0" labelOnly="1" outline="0" axis="axisRow" fieldPosition="1"/>
    </format>
    <format dxfId="20">
      <pivotArea field="1" type="button" dataOnly="0" labelOnly="1" outline="0" axis="axisRow" fieldPosition="0"/>
    </format>
    <format dxfId="19">
      <pivotArea field="2" type="button" dataOnly="0" labelOnly="1" outline="0" axis="axisRow" fieldPosition="2"/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">
      <pivotArea field="6" type="button" dataOnly="0" labelOnly="1" outline="0" axis="axisRow" fieldPosition="1"/>
    </format>
    <format dxfId="16">
      <pivotArea field="1" type="button" dataOnly="0" labelOnly="1" outline="0" axis="axisRow" fieldPosition="0"/>
    </format>
    <format dxfId="15">
      <pivotArea field="2" type="button" dataOnly="0" labelOnly="1" outline="0" axis="axisRow" fieldPosition="2"/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field="6" type="button" dataOnly="0" labelOnly="1" outline="0" axis="axisRow" fieldPosition="1"/>
    </format>
    <format dxfId="12">
      <pivotArea field="1" type="button" dataOnly="0" labelOnly="1" outline="0" axis="axisRow" fieldPosition="0"/>
    </format>
    <format dxfId="11">
      <pivotArea field="2" type="button" dataOnly="0" labelOnly="1" outline="0" axis="axisRow" fieldPosition="2"/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">
      <pivotArea field="6" type="button" dataOnly="0" labelOnly="1" outline="0" axis="axisRow" fieldPosition="1"/>
    </format>
    <format dxfId="8">
      <pivotArea field="1" type="button" dataOnly="0" labelOnly="1" outline="0" axis="axisRow" fieldPosition="0"/>
    </format>
    <format dxfId="7">
      <pivotArea field="2" type="button" dataOnly="0" labelOnly="1" outline="0" axis="axisRow" fieldPosition="2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outline="0" fieldPosition="0">
        <references count="1">
          <reference field="6" count="0" defaultSubtotal="1"/>
        </references>
      </pivotArea>
    </format>
    <format dxfId="2">
      <pivotArea dataOnly="0" outline="0" fieldPosition="0">
        <references count="1">
          <reference field="6" count="0" defaultSubtotal="1"/>
        </references>
      </pivotArea>
    </format>
  </formats>
  <pivotHierarchies count="17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450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451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452</v>
      </c>
      <c r="B5" s="118" t="s">
        <v>453</v>
      </c>
      <c r="C5" s="119">
        <f>+SUM(R247:AC247)</f>
        <v>-19259.020899439445</v>
      </c>
      <c r="D5" s="115" t="s">
        <v>454</v>
      </c>
      <c r="E5" s="120" t="s">
        <v>455</v>
      </c>
      <c r="F5" s="120" t="s">
        <v>456</v>
      </c>
      <c r="G5" s="120" t="s">
        <v>457</v>
      </c>
      <c r="H5" s="120" t="s">
        <v>458</v>
      </c>
      <c r="I5" s="120" t="s">
        <v>459</v>
      </c>
      <c r="J5" s="120" t="s">
        <v>460</v>
      </c>
      <c r="K5" s="120" t="s">
        <v>461</v>
      </c>
      <c r="L5" s="120" t="s">
        <v>462</v>
      </c>
      <c r="M5" s="120" t="s">
        <v>463</v>
      </c>
      <c r="N5" s="120" t="s">
        <v>464</v>
      </c>
      <c r="O5" s="120" t="s">
        <v>465</v>
      </c>
      <c r="P5" s="120" t="s">
        <v>466</v>
      </c>
      <c r="Q5" s="121">
        <v>2024</v>
      </c>
      <c r="R5" s="120" t="s">
        <v>455</v>
      </c>
      <c r="S5" s="120" t="s">
        <v>456</v>
      </c>
      <c r="T5" s="120" t="s">
        <v>457</v>
      </c>
      <c r="U5" s="120" t="s">
        <v>458</v>
      </c>
      <c r="V5" s="120" t="s">
        <v>459</v>
      </c>
      <c r="W5" s="120" t="s">
        <v>460</v>
      </c>
      <c r="X5" s="120" t="s">
        <v>461</v>
      </c>
      <c r="Y5" s="120" t="s">
        <v>462</v>
      </c>
      <c r="Z5" s="120" t="s">
        <v>463</v>
      </c>
      <c r="AA5" s="120" t="s">
        <v>464</v>
      </c>
      <c r="AB5" s="120" t="s">
        <v>465</v>
      </c>
      <c r="AC5" s="120" t="s">
        <v>466</v>
      </c>
      <c r="AD5" s="122"/>
      <c r="AE5" s="122"/>
      <c r="AF5" s="122"/>
      <c r="AG5" s="122"/>
      <c r="AH5" s="122"/>
    </row>
    <row r="6" spans="1:53" hidden="1" x14ac:dyDescent="0.4">
      <c r="C6" s="123" t="s">
        <v>467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468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92" t="s">
        <v>469</v>
      </c>
      <c r="P10" s="392"/>
      <c r="Q10" s="134"/>
    </row>
    <row r="11" spans="1:53" hidden="1" x14ac:dyDescent="0.4">
      <c r="A11" s="122" t="s">
        <v>470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471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472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473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474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475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476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477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478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479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480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481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482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483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93"/>
      <c r="C28" s="108" t="s">
        <v>484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93"/>
      <c r="C29" s="108" t="s">
        <v>485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93"/>
      <c r="C30" s="108" t="s">
        <v>486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93"/>
      <c r="C31" s="108" t="s">
        <v>487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93"/>
      <c r="C32" s="108" t="s">
        <v>488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93"/>
      <c r="C33" s="108" t="s">
        <v>489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93"/>
      <c r="C34" s="108" t="s">
        <v>490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93"/>
      <c r="C35" s="108" t="s">
        <v>491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93"/>
      <c r="C36" s="108" t="s">
        <v>492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493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494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483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495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496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497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498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499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500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501</v>
      </c>
      <c r="D57" s="202"/>
      <c r="E57" s="203" t="s">
        <v>502</v>
      </c>
      <c r="F57" s="203" t="s">
        <v>503</v>
      </c>
      <c r="G57" s="203" t="s">
        <v>504</v>
      </c>
      <c r="H57" s="203" t="s">
        <v>505</v>
      </c>
      <c r="I57" s="203" t="s">
        <v>506</v>
      </c>
      <c r="J57" s="203" t="s">
        <v>507</v>
      </c>
      <c r="K57" s="203" t="s">
        <v>508</v>
      </c>
      <c r="L57" s="203" t="s">
        <v>509</v>
      </c>
      <c r="M57" s="203" t="s">
        <v>510</v>
      </c>
      <c r="N57" s="203" t="s">
        <v>511</v>
      </c>
      <c r="O57" s="203" t="s">
        <v>512</v>
      </c>
      <c r="P57" s="203" t="s">
        <v>513</v>
      </c>
      <c r="Q57" s="203" t="s">
        <v>513</v>
      </c>
      <c r="R57" s="204" t="s">
        <v>502</v>
      </c>
      <c r="S57" s="204" t="s">
        <v>503</v>
      </c>
      <c r="T57" s="204" t="s">
        <v>504</v>
      </c>
      <c r="U57" s="204" t="s">
        <v>514</v>
      </c>
      <c r="V57" s="204" t="s">
        <v>506</v>
      </c>
      <c r="W57" s="204" t="s">
        <v>507</v>
      </c>
      <c r="X57" s="204" t="s">
        <v>508</v>
      </c>
      <c r="Y57" s="204" t="s">
        <v>515</v>
      </c>
      <c r="Z57" s="204" t="s">
        <v>510</v>
      </c>
      <c r="AA57" s="204" t="s">
        <v>511</v>
      </c>
      <c r="AB57" s="204" t="s">
        <v>512</v>
      </c>
      <c r="AC57" s="204" t="s">
        <v>516</v>
      </c>
      <c r="AD57" s="204" t="s">
        <v>502</v>
      </c>
      <c r="AE57" s="204" t="s">
        <v>503</v>
      </c>
      <c r="AF57" s="122"/>
      <c r="AG57" s="130"/>
      <c r="AH57" s="130"/>
      <c r="AI57" s="130"/>
    </row>
    <row r="58" spans="2:35" hidden="1" x14ac:dyDescent="0.4">
      <c r="B58" s="112"/>
      <c r="C58" s="205" t="s">
        <v>517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518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519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520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521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522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523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524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525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526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527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528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529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530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531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532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533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534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535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536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537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538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539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540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541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542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543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544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545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546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547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548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549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550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551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552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553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554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555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556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557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558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559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560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561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562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563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564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565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566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567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568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569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570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571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572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573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574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575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576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577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578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579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580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518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519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520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521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522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523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524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525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526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527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528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529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530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531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532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533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534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535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536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537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538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539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540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541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542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543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544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545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546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547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548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549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550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551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552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553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554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555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556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557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558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559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560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561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562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563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564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565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566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567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568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569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570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571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572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573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574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575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576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577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578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581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582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583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584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585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586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587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588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589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590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591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592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593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594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595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596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597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598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599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600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601</v>
      </c>
      <c r="D205" s="221" t="s">
        <v>602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603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604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605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606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607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608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609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610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611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612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613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614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615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616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617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618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619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620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621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622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623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624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625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626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627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628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629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630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628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631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632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633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495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634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635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636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637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638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639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640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641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642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700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701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643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644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645</v>
      </c>
      <c r="D254" s="261"/>
      <c r="E254" s="261" t="s">
        <v>502</v>
      </c>
      <c r="F254" s="261" t="s">
        <v>503</v>
      </c>
      <c r="G254" s="261" t="s">
        <v>504</v>
      </c>
      <c r="H254" s="261" t="s">
        <v>505</v>
      </c>
      <c r="I254" s="261" t="s">
        <v>506</v>
      </c>
      <c r="J254" s="261" t="s">
        <v>507</v>
      </c>
      <c r="K254" s="261" t="s">
        <v>508</v>
      </c>
      <c r="L254" s="261" t="s">
        <v>509</v>
      </c>
      <c r="M254" s="261" t="s">
        <v>510</v>
      </c>
      <c r="N254" s="261" t="s">
        <v>511</v>
      </c>
      <c r="O254" s="261" t="s">
        <v>512</v>
      </c>
      <c r="P254" s="261" t="s">
        <v>513</v>
      </c>
      <c r="Q254" s="261">
        <v>2024</v>
      </c>
      <c r="R254" s="261" t="s">
        <v>502</v>
      </c>
      <c r="S254" s="261" t="s">
        <v>503</v>
      </c>
      <c r="T254" s="261" t="s">
        <v>504</v>
      </c>
      <c r="U254" s="261" t="s">
        <v>505</v>
      </c>
      <c r="V254" s="261" t="s">
        <v>506</v>
      </c>
      <c r="W254" s="261" t="s">
        <v>507</v>
      </c>
      <c r="X254" s="261" t="s">
        <v>508</v>
      </c>
      <c r="Y254" s="261" t="s">
        <v>509</v>
      </c>
      <c r="Z254" s="261" t="s">
        <v>510</v>
      </c>
      <c r="AA254" s="261" t="s">
        <v>511</v>
      </c>
      <c r="AB254" s="261" t="s">
        <v>512</v>
      </c>
      <c r="AC254" s="262" t="s">
        <v>513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646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647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648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649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650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651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652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653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654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655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656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657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658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659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660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661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662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663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664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665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666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667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668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669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670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671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672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673</v>
      </c>
      <c r="D284" s="297"/>
      <c r="E284" s="298" t="s">
        <v>455</v>
      </c>
      <c r="F284" s="298" t="s">
        <v>456</v>
      </c>
      <c r="G284" s="298" t="s">
        <v>457</v>
      </c>
      <c r="H284" s="298" t="s">
        <v>458</v>
      </c>
      <c r="I284" s="298" t="s">
        <v>459</v>
      </c>
      <c r="J284" s="298" t="s">
        <v>460</v>
      </c>
      <c r="K284" s="298" t="s">
        <v>461</v>
      </c>
      <c r="L284" s="298" t="s">
        <v>462</v>
      </c>
      <c r="M284" s="298" t="s">
        <v>463</v>
      </c>
      <c r="N284" s="298" t="s">
        <v>464</v>
      </c>
      <c r="O284" s="298" t="s">
        <v>465</v>
      </c>
      <c r="P284" s="298" t="s">
        <v>466</v>
      </c>
      <c r="Q284" s="298">
        <v>2024</v>
      </c>
      <c r="R284" s="298" t="s">
        <v>455</v>
      </c>
      <c r="S284" s="298" t="s">
        <v>456</v>
      </c>
      <c r="T284" s="298" t="s">
        <v>457</v>
      </c>
      <c r="U284" s="298" t="s">
        <v>458</v>
      </c>
      <c r="V284" s="298" t="s">
        <v>459</v>
      </c>
      <c r="W284" s="298" t="s">
        <v>460</v>
      </c>
      <c r="X284" s="298" t="s">
        <v>461</v>
      </c>
      <c r="Y284" s="298" t="s">
        <v>462</v>
      </c>
      <c r="Z284" s="298" t="s">
        <v>463</v>
      </c>
      <c r="AA284" s="298" t="s">
        <v>464</v>
      </c>
      <c r="AB284" s="298" t="s">
        <v>465</v>
      </c>
      <c r="AC284" s="299" t="s">
        <v>466</v>
      </c>
      <c r="AD284" s="122"/>
      <c r="AE284" s="122"/>
      <c r="AF284" s="122"/>
      <c r="AG284" s="122"/>
      <c r="AH284" s="122"/>
    </row>
    <row r="285" spans="2:34" x14ac:dyDescent="0.4">
      <c r="B285" s="122" t="s">
        <v>674</v>
      </c>
      <c r="C285" s="223" t="s">
        <v>669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674</v>
      </c>
      <c r="C286" s="216" t="s">
        <v>495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674</v>
      </c>
      <c r="C287" s="216" t="s">
        <v>634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675</v>
      </c>
      <c r="C288" s="216" t="s">
        <v>676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675</v>
      </c>
      <c r="C289" s="216" t="s">
        <v>677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674</v>
      </c>
      <c r="C290" s="216" t="s">
        <v>678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674</v>
      </c>
      <c r="C291" s="216" t="s">
        <v>679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675</v>
      </c>
      <c r="C292" s="216" t="s">
        <v>680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674</v>
      </c>
      <c r="C293" s="216" t="s">
        <v>681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682</v>
      </c>
      <c r="C294" s="223" t="s">
        <v>683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675</v>
      </c>
      <c r="C295" s="216" t="s">
        <v>684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682</v>
      </c>
      <c r="C296" s="223" t="s">
        <v>685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674</v>
      </c>
      <c r="C297" s="216" t="s">
        <v>686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675</v>
      </c>
      <c r="C298" s="216" t="s">
        <v>687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688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689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690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675</v>
      </c>
      <c r="C302" s="216" t="s">
        <v>691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682</v>
      </c>
      <c r="C303" s="223" t="s">
        <v>692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682</v>
      </c>
      <c r="C304" s="216" t="s">
        <v>693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674</v>
      </c>
      <c r="C305" s="216" t="s">
        <v>694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682</v>
      </c>
      <c r="C306" s="312" t="s">
        <v>695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696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697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698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699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B36C-6AEF-4A5A-AD4D-961B7FCCA9CC}">
  <dimension ref="A1"/>
  <sheetViews>
    <sheetView tabSelected="1" workbookViewId="0">
      <selection activeCell="J24" sqref="J24"/>
    </sheetView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709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710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711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8" type="noConversion"/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709</v>
      </c>
      <c r="B1" t="s">
        <v>712</v>
      </c>
    </row>
    <row r="2" spans="1:2" x14ac:dyDescent="0.3">
      <c r="A2" t="s">
        <v>706</v>
      </c>
      <c r="B2" s="88">
        <v>279997</v>
      </c>
    </row>
    <row r="3" spans="1:2" x14ac:dyDescent="0.3">
      <c r="A3" t="s">
        <v>707</v>
      </c>
      <c r="B3" s="88">
        <v>-9197.1000000000022</v>
      </c>
    </row>
    <row r="4" spans="1:2" x14ac:dyDescent="0.3">
      <c r="A4" t="s">
        <v>708</v>
      </c>
      <c r="B4" s="102">
        <v>-3.2847137647903375E-2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441</v>
      </c>
      <c r="F1" s="86" t="s">
        <v>432</v>
      </c>
      <c r="G1" t="s" vm="15">
        <v>441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3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21" sqref="D21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3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443</v>
      </c>
      <c r="B6" s="85">
        <v>0.50849825181956954</v>
      </c>
      <c r="D6" s="99" t="s">
        <v>443</v>
      </c>
      <c r="E6" s="85">
        <v>0.47617542741768004</v>
      </c>
    </row>
    <row r="7" spans="1:5" x14ac:dyDescent="0.3">
      <c r="A7" s="99" t="s">
        <v>437</v>
      </c>
      <c r="B7" s="4">
        <v>9229092315.2970581</v>
      </c>
      <c r="D7" s="99" t="s">
        <v>437</v>
      </c>
      <c r="E7" s="4">
        <v>1700189031.6170735</v>
      </c>
    </row>
    <row r="8" spans="1:5" x14ac:dyDescent="0.3">
      <c r="A8" s="99" t="s">
        <v>438</v>
      </c>
      <c r="B8" s="85">
        <v>0.18156725520910724</v>
      </c>
      <c r="D8" s="99" t="s">
        <v>438</v>
      </c>
      <c r="E8" s="85">
        <v>0.1536373626211453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1700189031.6170735</v>
      </c>
    </row>
    <row r="4" spans="1:2" x14ac:dyDescent="0.3">
      <c r="A4" t="str">
        <f>financiera!D8</f>
        <v>MARGEN NETO FINAL</v>
      </c>
      <c r="B4" s="102">
        <f>financiera!E8</f>
        <v>0.1536373626211453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0.50849825181956954</v>
      </c>
    </row>
    <row r="3" spans="1:2" x14ac:dyDescent="0.3">
      <c r="A3" t="str">
        <f>+financiera!A7</f>
        <v>UTILIDAD NETA FINAL</v>
      </c>
      <c r="B3" s="88">
        <f>+financiera!B7</f>
        <v>9229092315.2970581</v>
      </c>
    </row>
    <row r="4" spans="1:2" x14ac:dyDescent="0.3">
      <c r="A4" t="str">
        <f>+financiera!A8</f>
        <v>MARGEN NETO FINAL</v>
      </c>
      <c r="B4" s="87">
        <f>+financiera!B8</f>
        <v>0.18156725520910724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578871102.40072215</v>
      </c>
      <c r="F6" s="99" t="s">
        <v>437</v>
      </c>
      <c r="G6" s="4">
        <v>4424394517.4075737</v>
      </c>
    </row>
    <row r="7" spans="1:8" x14ac:dyDescent="0.3">
      <c r="A7" s="99" t="s">
        <v>438</v>
      </c>
      <c r="B7" s="85">
        <v>0.12116810981302065</v>
      </c>
      <c r="F7" s="99" t="s">
        <v>438</v>
      </c>
      <c r="G7" s="85">
        <v>0.1826478417395403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3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442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97400838.161024839</v>
      </c>
      <c r="C19" s="85">
        <v>0.14453615972156586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87" t="s">
        <v>391</v>
      </c>
      <c r="B20" s="385">
        <v>92463680.095564172</v>
      </c>
      <c r="C20" s="386">
        <v>0.40739287430442139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100" t="s">
        <v>398</v>
      </c>
      <c r="G21" s="4">
        <v>136383873.73115757</v>
      </c>
      <c r="H21" s="85">
        <v>0.19837398249263849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99" t="s">
        <v>391</v>
      </c>
      <c r="G22" s="4">
        <v>110956106.48770332</v>
      </c>
      <c r="H22" s="85">
        <v>0.17270014290909619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99" t="s">
        <v>6</v>
      </c>
      <c r="B25" s="4">
        <v>875906863.97144878</v>
      </c>
      <c r="C25" s="85">
        <v>0.15229709042368866</v>
      </c>
      <c r="F25" s="99" t="s">
        <v>6</v>
      </c>
      <c r="G25" s="4">
        <v>4424394517.4075737</v>
      </c>
      <c r="H25" s="85">
        <v>0.1826478417395403</v>
      </c>
    </row>
    <row r="26" spans="1:8" x14ac:dyDescent="0.3">
      <c r="A26"/>
      <c r="B26"/>
      <c r="C26"/>
      <c r="F26"/>
      <c r="G26"/>
      <c r="H26"/>
    </row>
    <row r="27" spans="1:8" x14ac:dyDescent="0.3">
      <c r="A27"/>
      <c r="B27"/>
      <c r="C27"/>
      <c r="F27"/>
      <c r="G27"/>
      <c r="H27"/>
    </row>
    <row r="28" spans="1:8" x14ac:dyDescent="0.3">
      <c r="A28"/>
      <c r="B28"/>
      <c r="C28"/>
      <c r="F28"/>
      <c r="G28"/>
      <c r="H28"/>
    </row>
    <row r="29" spans="1:8" x14ac:dyDescent="0.3">
      <c r="A29"/>
      <c r="B29"/>
      <c r="C29"/>
      <c r="F29"/>
      <c r="G29"/>
      <c r="H29"/>
    </row>
    <row r="30" spans="1:8" x14ac:dyDescent="0.3">
      <c r="A30"/>
      <c r="B30"/>
      <c r="C30"/>
      <c r="F30"/>
      <c r="G30"/>
      <c r="H30"/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97400838.161024839</v>
      </c>
      <c r="C4" s="104">
        <f>+'rentabilidad comercial'!C19</f>
        <v>0.14453615972156586</v>
      </c>
    </row>
    <row r="5" spans="1:3" x14ac:dyDescent="0.3">
      <c r="A5" s="98" t="str">
        <f>+'rentabilidad comercial'!A20</f>
        <v>OTROS</v>
      </c>
      <c r="B5" s="103">
        <f>+'rentabilidad comercial'!B20</f>
        <v>92463680.095564172</v>
      </c>
      <c r="C5" s="104">
        <f>+'rentabilidad comercial'!C20</f>
        <v>0.40739287430442139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Total general</v>
      </c>
      <c r="B10" s="103">
        <f>+'rentabilidad comercial'!B25</f>
        <v>875906863.97144878</v>
      </c>
      <c r="C10" s="104">
        <f>+'rentabilidad comercial'!C25</f>
        <v>0.15229709042368866</v>
      </c>
    </row>
    <row r="11" spans="1:3" x14ac:dyDescent="0.3">
      <c r="A11" s="98">
        <f>+'rentabilidad comercial'!A26</f>
        <v>0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>
        <f>+'rentabilidad comercial'!A27</f>
        <v>0</v>
      </c>
      <c r="B12" s="103">
        <f>+'rentabilidad comercial'!B27</f>
        <v>0</v>
      </c>
      <c r="C12" s="104">
        <f>+'rentabilidad comercial'!C27</f>
        <v>0</v>
      </c>
    </row>
    <row r="13" spans="1:3" x14ac:dyDescent="0.3">
      <c r="A13" s="98">
        <f>+'rentabilidad comercial'!A28</f>
        <v>0</v>
      </c>
      <c r="B13" s="103">
        <f>+'rentabilidad comercial'!B28</f>
        <v>0</v>
      </c>
      <c r="C13" s="104">
        <f>+'rentabilidad comercial'!C28</f>
        <v>0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444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AUTOSERVICIOS</v>
      </c>
      <c r="B6" s="103">
        <f>'rentabilidad comercial'!G21</f>
        <v>136383873.73115757</v>
      </c>
      <c r="C6" s="104">
        <f>'rentabilidad comercial'!H21</f>
        <v>0.19837398249263849</v>
      </c>
    </row>
    <row r="7" spans="1:3" x14ac:dyDescent="0.3">
      <c r="A7" s="98" t="str">
        <f>'rentabilidad comercial'!F22</f>
        <v>OTROS</v>
      </c>
      <c r="B7" s="103">
        <f>'rentabilidad comercial'!G22</f>
        <v>110956106.48770332</v>
      </c>
      <c r="C7" s="104">
        <f>'rentabilidad comercial'!H22</f>
        <v>0.17270014290909619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Total general</v>
      </c>
      <c r="B10" s="103">
        <f>'rentabilidad comercial'!G25</f>
        <v>4424394517.4075737</v>
      </c>
      <c r="C10" s="104">
        <f>'rentabilidad comercial'!H25</f>
        <v>0.1826478417395403</v>
      </c>
    </row>
    <row r="11" spans="1:3" x14ac:dyDescent="0.3">
      <c r="A11" s="98">
        <f>'rentabilidad comercial'!F26</f>
        <v>0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>
        <f>'rentabilidad comercial'!F27</f>
        <v>0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>
        <f>'rentabilidad comercial'!F28</f>
        <v>0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>
        <f>'rentabilidad comercial'!F29</f>
        <v>0</v>
      </c>
      <c r="B14" s="103">
        <f>'rentabilidad comercial'!G29</f>
        <v>0</v>
      </c>
      <c r="C14" s="104">
        <f>'rentabilidad comercial'!H29</f>
        <v>0</v>
      </c>
    </row>
    <row r="15" spans="1:3" x14ac:dyDescent="0.3">
      <c r="A15" s="98">
        <f>'rentabilidad comercial'!F30</f>
        <v>0</v>
      </c>
      <c r="B15" s="103">
        <f>'rentabilidad comercial'!G30</f>
        <v>0</v>
      </c>
      <c r="C15" s="104">
        <f>'rentabilidad comercial'!H30</f>
        <v>0</v>
      </c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I18" sqref="I18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24544287288</v>
      </c>
      <c r="C13" s="8">
        <v>32841395953</v>
      </c>
      <c r="D13" s="8">
        <v>8297108665</v>
      </c>
      <c r="E13" s="74">
        <v>0.33804642879390334</v>
      </c>
    </row>
    <row r="14" spans="1:8" x14ac:dyDescent="0.3">
      <c r="A14" s="28" t="s">
        <v>374</v>
      </c>
      <c r="B14" s="69">
        <v>14747434560</v>
      </c>
      <c r="C14" s="4">
        <v>23066799223</v>
      </c>
      <c r="D14" s="4">
        <v>8319364663</v>
      </c>
      <c r="E14" s="75">
        <v>0.56412283974901745</v>
      </c>
    </row>
    <row r="15" spans="1:8" x14ac:dyDescent="0.3">
      <c r="A15" s="28" t="s">
        <v>375</v>
      </c>
      <c r="B15" s="69">
        <v>581035317</v>
      </c>
      <c r="C15" s="4">
        <v>872311396</v>
      </c>
      <c r="D15" s="4">
        <v>291276079</v>
      </c>
      <c r="E15" s="75">
        <v>0.50130529156801673</v>
      </c>
    </row>
    <row r="16" spans="1:8" x14ac:dyDescent="0.3">
      <c r="A16" s="28" t="s">
        <v>376</v>
      </c>
      <c r="B16" s="69">
        <v>116150583</v>
      </c>
      <c r="C16" s="4">
        <v>153021522</v>
      </c>
      <c r="D16" s="4">
        <v>36870939</v>
      </c>
      <c r="E16" s="75">
        <v>0.3174408431509983</v>
      </c>
    </row>
    <row r="17" spans="1:7" x14ac:dyDescent="0.3">
      <c r="A17" s="28" t="s">
        <v>373</v>
      </c>
      <c r="B17" s="69">
        <v>52446243</v>
      </c>
      <c r="C17" s="4">
        <v>68909013</v>
      </c>
      <c r="D17" s="4">
        <v>16462770</v>
      </c>
      <c r="E17" s="75">
        <v>0.31389798502821264</v>
      </c>
    </row>
    <row r="18" spans="1:7" x14ac:dyDescent="0.3">
      <c r="A18" s="6" t="s">
        <v>6</v>
      </c>
      <c r="B18" s="62">
        <v>40041353991</v>
      </c>
      <c r="C18" s="9">
        <v>57002437107</v>
      </c>
      <c r="D18" s="9">
        <v>16961083116</v>
      </c>
      <c r="E18" s="76">
        <v>0.423589150352216</v>
      </c>
      <c r="F18" s="77">
        <v>0.36499999999999999</v>
      </c>
      <c r="G18" s="78">
        <f>E18-F18</f>
        <v>5.8589150352216013E-2</v>
      </c>
    </row>
  </sheetData>
  <pageMargins left="0" right="0" top="0" bottom="0" header="0" footer="0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446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713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445</v>
      </c>
      <c r="B9" s="71" t="s">
        <v>447</v>
      </c>
      <c r="C9" s="72" t="s">
        <v>448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D5" sqref="D5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24544287288</v>
      </c>
      <c r="C2" s="79">
        <f>+mercadeo!C13</f>
        <v>32841395953</v>
      </c>
      <c r="D2" s="79">
        <f>+mercadeo!D13</f>
        <v>8297108665</v>
      </c>
      <c r="E2" s="80">
        <f>+mercadeo!E13</f>
        <v>0.33804642879390334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23066799223</v>
      </c>
      <c r="D3" s="79">
        <f>+mercadeo!D14</f>
        <v>8319364663</v>
      </c>
      <c r="E3" s="80">
        <f>+mercadeo!E14</f>
        <v>0.56412283974901745</v>
      </c>
      <c r="F3" s="80"/>
      <c r="G3" s="80"/>
    </row>
    <row r="4" spans="1:7" x14ac:dyDescent="0.3">
      <c r="A4" s="79" t="str">
        <f>+mercadeo!A15</f>
        <v>EXPO</v>
      </c>
      <c r="B4" s="79">
        <f>+mercadeo!B15</f>
        <v>581035317</v>
      </c>
      <c r="C4" s="79">
        <f>+mercadeo!C15</f>
        <v>872311396</v>
      </c>
      <c r="D4" s="79">
        <f>+mercadeo!D15</f>
        <v>291276079</v>
      </c>
      <c r="E4" s="80">
        <f>+mercadeo!E15</f>
        <v>0.50130529156801673</v>
      </c>
      <c r="F4" s="80"/>
      <c r="G4" s="80"/>
    </row>
    <row r="5" spans="1:7" x14ac:dyDescent="0.3">
      <c r="A5" s="79" t="str">
        <f>+mercadeo!A16</f>
        <v>E-COMMERCE</v>
      </c>
      <c r="B5" s="79">
        <f>+mercadeo!B16</f>
        <v>116150583</v>
      </c>
      <c r="C5" s="79">
        <f>+mercadeo!C16</f>
        <v>153021522</v>
      </c>
      <c r="D5" s="79">
        <f>+mercadeo!D16</f>
        <v>36870939</v>
      </c>
      <c r="E5" s="80">
        <f>+mercadeo!E16</f>
        <v>0.3174408431509983</v>
      </c>
      <c r="F5" s="80"/>
      <c r="G5" s="80"/>
    </row>
    <row r="6" spans="1:7" x14ac:dyDescent="0.3">
      <c r="A6" s="79" t="str">
        <f>+mercadeo!A17</f>
        <v>B2B</v>
      </c>
      <c r="B6" s="79">
        <f>+mercadeo!B17</f>
        <v>52446243</v>
      </c>
      <c r="C6" s="79">
        <f>+mercadeo!C17</f>
        <v>68909013</v>
      </c>
      <c r="D6" s="79">
        <f>+mercadeo!D17</f>
        <v>16462770</v>
      </c>
      <c r="E6" s="80">
        <f>+mercadeo!E17</f>
        <v>0.31389798502821264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57002437107</v>
      </c>
      <c r="D7" s="79">
        <f>+mercadeo!D18</f>
        <v>16961083116</v>
      </c>
      <c r="E7" s="80">
        <f>+mercadeo!E18</f>
        <v>0.423589150352216</v>
      </c>
      <c r="F7" s="80">
        <f>+mercadeo!F18</f>
        <v>0.36499999999999999</v>
      </c>
      <c r="G7" s="80">
        <f>+mercadeo!G18</f>
        <v>5.8589150352216013E-2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449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136887710</v>
      </c>
      <c r="D13" s="8">
        <v>297359313.49525458</v>
      </c>
      <c r="E13" s="83">
        <v>0.46034445126664758</v>
      </c>
      <c r="F13" s="8">
        <v>181719580.46932223</v>
      </c>
      <c r="G13" s="83">
        <v>0.61111111111111105</v>
      </c>
      <c r="H13" s="8">
        <v>-44831870.469322234</v>
      </c>
      <c r="I13" s="25">
        <v>-0.15076665984446347</v>
      </c>
    </row>
    <row r="14" spans="1:9" x14ac:dyDescent="0.3">
      <c r="A14" s="1" t="s">
        <v>387</v>
      </c>
      <c r="B14" s="2"/>
      <c r="C14" s="61">
        <v>484874250</v>
      </c>
      <c r="D14" s="8">
        <v>2590850984.8429842</v>
      </c>
      <c r="E14" s="83">
        <v>0.18714864453286389</v>
      </c>
      <c r="F14" s="8">
        <v>1583297824.0707126</v>
      </c>
      <c r="G14" s="83">
        <v>0.61111111111111116</v>
      </c>
      <c r="H14" s="8">
        <v>-1098423574.0707126</v>
      </c>
      <c r="I14" s="25">
        <v>-0.42396246657824727</v>
      </c>
    </row>
    <row r="15" spans="1:9" x14ac:dyDescent="0.3">
      <c r="A15" s="1" t="s">
        <v>388</v>
      </c>
      <c r="B15" s="2"/>
      <c r="C15" s="61">
        <v>227332899</v>
      </c>
      <c r="D15" s="8">
        <v>394091826.29373264</v>
      </c>
      <c r="E15" s="83">
        <v>0.57685261107283037</v>
      </c>
      <c r="F15" s="8">
        <v>240833893.84616995</v>
      </c>
      <c r="G15" s="83">
        <v>0.61111111111111116</v>
      </c>
      <c r="H15" s="8">
        <v>-13500994.846169949</v>
      </c>
      <c r="I15" s="25">
        <v>-3.4258500038280792E-2</v>
      </c>
    </row>
    <row r="16" spans="1:9" ht="13.2" customHeight="1" x14ac:dyDescent="0.3">
      <c r="A16" s="1" t="s">
        <v>389</v>
      </c>
      <c r="B16" s="2"/>
      <c r="C16" s="61">
        <v>499774732</v>
      </c>
      <c r="D16" s="8">
        <v>737795074.58915448</v>
      </c>
      <c r="E16" s="83">
        <v>0.67738962919792123</v>
      </c>
      <c r="F16" s="8">
        <v>450874767.80448329</v>
      </c>
      <c r="G16" s="83">
        <v>0.61111111111111116</v>
      </c>
      <c r="H16" s="8">
        <v>48899964.195516706</v>
      </c>
      <c r="I16" s="25">
        <v>6.6278518086810068E-2</v>
      </c>
    </row>
    <row r="17" spans="1:11" x14ac:dyDescent="0.3">
      <c r="A17" s="1" t="s">
        <v>390</v>
      </c>
      <c r="B17" s="2"/>
      <c r="C17" s="61">
        <v>1557126391</v>
      </c>
      <c r="D17" s="8">
        <v>2580710863.5442953</v>
      </c>
      <c r="E17" s="83">
        <v>0.60337111491113526</v>
      </c>
      <c r="F17" s="8">
        <v>1577101083.2770691</v>
      </c>
      <c r="G17" s="83">
        <v>0.61111111111111105</v>
      </c>
      <c r="H17" s="8">
        <v>-19974692.277069092</v>
      </c>
      <c r="I17" s="25">
        <v>-7.7399961999757849E-3</v>
      </c>
    </row>
    <row r="18" spans="1:11" x14ac:dyDescent="0.3">
      <c r="A18" s="1" t="s">
        <v>391</v>
      </c>
      <c r="B18" s="2"/>
      <c r="C18" s="61">
        <v>982183166</v>
      </c>
      <c r="D18" s="8">
        <v>263886618.42874223</v>
      </c>
      <c r="E18" s="83">
        <v>-0.63703845235105749</v>
      </c>
      <c r="F18" s="8">
        <v>161264044.59534246</v>
      </c>
      <c r="G18" s="83">
        <v>0.61111111111111105</v>
      </c>
      <c r="H18" s="8">
        <v>-329369967.59534246</v>
      </c>
      <c r="I18" s="25">
        <v>-1.2481495634621687</v>
      </c>
    </row>
    <row r="19" spans="1:11" x14ac:dyDescent="0.3">
      <c r="A19" s="6" t="s">
        <v>6</v>
      </c>
      <c r="B19" s="7"/>
      <c r="C19" s="62">
        <v>3888179148</v>
      </c>
      <c r="D19" s="9">
        <v>6864694681.1941633</v>
      </c>
      <c r="E19" s="84">
        <v>0.39883639202489984</v>
      </c>
      <c r="F19" s="9">
        <v>4195091194.0630999</v>
      </c>
      <c r="G19" s="84">
        <v>0.61111111111111116</v>
      </c>
      <c r="H19" s="9">
        <v>-1457201135.0630999</v>
      </c>
      <c r="I19" s="81">
        <v>-0.21227471908621132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449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30070945</v>
      </c>
      <c r="F32" s="8">
        <v>75607946.700294495</v>
      </c>
      <c r="G32" s="83">
        <v>0.39772201616847869</v>
      </c>
      <c r="H32" s="8">
        <v>46204856.316846631</v>
      </c>
      <c r="I32" s="83">
        <v>0.61111111111111105</v>
      </c>
      <c r="J32" s="8">
        <v>-16133911.316846631</v>
      </c>
      <c r="K32" s="25">
        <v>-0.21338909494263236</v>
      </c>
    </row>
    <row r="33" spans="1:11" x14ac:dyDescent="0.3">
      <c r="A33" s="1" t="s">
        <v>399</v>
      </c>
      <c r="B33" s="2"/>
      <c r="C33" s="2"/>
      <c r="D33" s="2"/>
      <c r="E33" s="61">
        <v>218910093</v>
      </c>
      <c r="F33" s="8">
        <v>636700732.00580192</v>
      </c>
      <c r="G33" s="83">
        <v>0.34381944608476622</v>
      </c>
      <c r="H33" s="8">
        <v>389094891.78132337</v>
      </c>
      <c r="I33" s="83">
        <v>0.61111111111111105</v>
      </c>
      <c r="J33" s="8">
        <v>-170184798.78132337</v>
      </c>
      <c r="K33" s="25">
        <v>-0.26729166502634483</v>
      </c>
    </row>
    <row r="34" spans="1:11" x14ac:dyDescent="0.3">
      <c r="A34" s="1" t="s">
        <v>400</v>
      </c>
      <c r="B34" s="2"/>
      <c r="C34" s="2"/>
      <c r="D34" s="2"/>
      <c r="E34" s="61">
        <v>11400314</v>
      </c>
      <c r="F34" s="8">
        <v>17972692.596627321</v>
      </c>
      <c r="G34" s="83">
        <v>0.63431308017471655</v>
      </c>
      <c r="H34" s="8">
        <v>10983312.142383363</v>
      </c>
      <c r="I34" s="83">
        <v>0.61111111111111116</v>
      </c>
      <c r="J34" s="8">
        <v>417001.8576166369</v>
      </c>
      <c r="K34" s="25">
        <v>2.3201969063605388E-2</v>
      </c>
    </row>
    <row r="35" spans="1:11" x14ac:dyDescent="0.3">
      <c r="A35" s="1" t="s">
        <v>401</v>
      </c>
      <c r="B35" s="2"/>
      <c r="C35" s="2"/>
      <c r="D35" s="2"/>
      <c r="E35" s="61">
        <v>243914695</v>
      </c>
      <c r="F35" s="8">
        <v>522794330.5847621</v>
      </c>
      <c r="G35" s="83">
        <v>0.46655956411610977</v>
      </c>
      <c r="H35" s="8">
        <v>319485424.24624354</v>
      </c>
      <c r="I35" s="83">
        <v>0.61111111111111116</v>
      </c>
      <c r="J35" s="8">
        <v>-75570729.246243536</v>
      </c>
      <c r="K35" s="25">
        <v>-0.14455154699500139</v>
      </c>
    </row>
    <row r="36" spans="1:11" x14ac:dyDescent="0.3">
      <c r="A36" s="1" t="s">
        <v>431</v>
      </c>
      <c r="B36" s="2"/>
      <c r="C36" s="2"/>
      <c r="D36" s="2"/>
      <c r="E36" s="61">
        <v>1839850083</v>
      </c>
      <c r="F36" s="8">
        <v>4655053299.6378603</v>
      </c>
      <c r="G36" s="83">
        <v>0.39523716799185332</v>
      </c>
      <c r="H36" s="8">
        <v>2844754794.2231369</v>
      </c>
      <c r="I36" s="83">
        <v>0.61111111111111116</v>
      </c>
      <c r="J36" s="8">
        <v>-1004904711.2231369</v>
      </c>
      <c r="K36" s="25">
        <v>-0.21587394311925784</v>
      </c>
    </row>
    <row r="37" spans="1:11" x14ac:dyDescent="0.3">
      <c r="A37" s="1" t="s">
        <v>402</v>
      </c>
      <c r="B37" s="2"/>
      <c r="C37" s="2"/>
      <c r="D37" s="2"/>
      <c r="E37" s="61">
        <v>392074519</v>
      </c>
      <c r="F37" s="8">
        <v>809527484.671381</v>
      </c>
      <c r="G37" s="83">
        <v>0.484325148217986</v>
      </c>
      <c r="H37" s="8">
        <v>494711240.63251054</v>
      </c>
      <c r="I37" s="83">
        <v>0.61111111111111105</v>
      </c>
      <c r="J37" s="8">
        <v>-102636721.63251054</v>
      </c>
      <c r="K37" s="25">
        <v>-0.12678596289312505</v>
      </c>
    </row>
    <row r="38" spans="1:11" x14ac:dyDescent="0.3">
      <c r="A38" s="1" t="s">
        <v>113</v>
      </c>
      <c r="B38" s="2"/>
      <c r="C38" s="2"/>
      <c r="D38" s="2"/>
      <c r="E38" s="61">
        <v>1151958499</v>
      </c>
      <c r="F38" s="8"/>
      <c r="G38" s="83">
        <v>0</v>
      </c>
      <c r="H38" s="8"/>
      <c r="I38" s="83"/>
      <c r="J38" s="8">
        <v>1669410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3888179148</v>
      </c>
      <c r="F39" s="9">
        <v>6864694681.1941633</v>
      </c>
      <c r="G39" s="84">
        <v>0.39883639202489984</v>
      </c>
      <c r="H39" s="9">
        <v>4195091194.0630999</v>
      </c>
      <c r="I39" s="84">
        <v>0.61111111111111116</v>
      </c>
      <c r="J39" s="9">
        <v>-1457201135.0630999</v>
      </c>
      <c r="K39" s="81">
        <v>-0.21227471908621132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716</v>
      </c>
      <c r="F51" s="71" t="s">
        <v>715</v>
      </c>
      <c r="G51" s="72" t="s">
        <v>714</v>
      </c>
    </row>
    <row r="52" spans="1:8" x14ac:dyDescent="0.3">
      <c r="A52" s="1" t="s">
        <v>386</v>
      </c>
      <c r="B52" s="2"/>
      <c r="C52" s="61">
        <v>1377337987</v>
      </c>
      <c r="D52" s="8">
        <v>1477126909.2250028</v>
      </c>
      <c r="E52" s="83">
        <v>0.93244390742474625</v>
      </c>
      <c r="F52" s="8">
        <v>-99788922.225002766</v>
      </c>
      <c r="G52" s="25">
        <v>-6.7556092575253773E-2</v>
      </c>
    </row>
    <row r="53" spans="1:8" x14ac:dyDescent="0.3">
      <c r="A53" s="1" t="s">
        <v>387</v>
      </c>
      <c r="B53" s="2"/>
      <c r="C53" s="61">
        <v>6415522549</v>
      </c>
      <c r="D53" s="8">
        <v>7990781428.0407801</v>
      </c>
      <c r="E53" s="83">
        <v>0.80286547777255246</v>
      </c>
      <c r="F53" s="8">
        <v>-1575258879.0407801</v>
      </c>
      <c r="G53" s="25">
        <v>-0.19713452222744754</v>
      </c>
    </row>
    <row r="54" spans="1:8" x14ac:dyDescent="0.3">
      <c r="A54" s="1" t="s">
        <v>388</v>
      </c>
      <c r="B54" s="2"/>
      <c r="C54" s="61">
        <v>1901844707</v>
      </c>
      <c r="D54" s="8">
        <v>2512598494.5667067</v>
      </c>
      <c r="E54" s="83">
        <v>0.7553631048112579</v>
      </c>
      <c r="F54" s="8">
        <v>-614674294.56670666</v>
      </c>
      <c r="G54" s="25">
        <v>-0.24463689518874213</v>
      </c>
    </row>
    <row r="55" spans="1:8" x14ac:dyDescent="0.3">
      <c r="A55" s="1" t="s">
        <v>389</v>
      </c>
      <c r="B55" s="2"/>
      <c r="C55" s="61">
        <v>3755685855</v>
      </c>
      <c r="D55" s="8">
        <v>4122948073.1670871</v>
      </c>
      <c r="E55" s="83">
        <v>0.91092242452499028</v>
      </c>
      <c r="F55" s="8">
        <v>-367262218.16708708</v>
      </c>
      <c r="G55" s="25">
        <v>-8.9077575475009718E-2</v>
      </c>
    </row>
    <row r="56" spans="1:8" x14ac:dyDescent="0.3">
      <c r="A56" s="1" t="s">
        <v>390</v>
      </c>
      <c r="B56" s="2"/>
      <c r="C56" s="61">
        <v>13084094943</v>
      </c>
      <c r="D56" s="8">
        <v>13593822752.651354</v>
      </c>
      <c r="E56" s="83">
        <v>0.9623196639406344</v>
      </c>
      <c r="F56" s="8">
        <v>-512219809.65135384</v>
      </c>
      <c r="G56" s="25">
        <v>-3.7680336059365639E-2</v>
      </c>
    </row>
    <row r="57" spans="1:8" x14ac:dyDescent="0.3">
      <c r="A57" s="1" t="s">
        <v>391</v>
      </c>
      <c r="B57" s="2"/>
      <c r="C57" s="61">
        <v>6303103215</v>
      </c>
      <c r="D57" s="8">
        <v>1474969824.3539028</v>
      </c>
      <c r="E57" s="83">
        <v>0.2997320532938062</v>
      </c>
      <c r="F57" s="8">
        <v>-1032874090.3539028</v>
      </c>
      <c r="G57" s="25">
        <v>-0.70026794670619374</v>
      </c>
    </row>
    <row r="58" spans="1:8" x14ac:dyDescent="0.3">
      <c r="A58" s="6" t="s">
        <v>6</v>
      </c>
      <c r="B58" s="7"/>
      <c r="C58" s="62">
        <v>32837589256</v>
      </c>
      <c r="D58" s="9">
        <v>31172247482.004841</v>
      </c>
      <c r="E58" s="84">
        <v>0.86519809916078005</v>
      </c>
      <c r="F58" s="9">
        <v>-4202078214.0048409</v>
      </c>
      <c r="G58" s="81">
        <v>-0.13480190083921997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716</v>
      </c>
      <c r="H72" s="71" t="s">
        <v>715</v>
      </c>
      <c r="I72" s="72" t="s">
        <v>714</v>
      </c>
    </row>
    <row r="73" spans="1:9" x14ac:dyDescent="0.3">
      <c r="A73" s="1" t="s">
        <v>398</v>
      </c>
      <c r="B73" s="2"/>
      <c r="C73" s="2"/>
      <c r="D73" s="2"/>
      <c r="E73" s="61">
        <v>733329589</v>
      </c>
      <c r="F73" s="8">
        <v>731889123.19528532</v>
      </c>
      <c r="G73" s="83">
        <v>1.0019681475773623</v>
      </c>
      <c r="H73" s="8">
        <v>1440465.8047146797</v>
      </c>
      <c r="I73" s="25">
        <v>1.9681475773623831E-3</v>
      </c>
    </row>
    <row r="74" spans="1:9" x14ac:dyDescent="0.3">
      <c r="A74" s="1" t="s">
        <v>399</v>
      </c>
      <c r="B74" s="2"/>
      <c r="C74" s="2"/>
      <c r="D74" s="2"/>
      <c r="E74" s="61">
        <v>2649035601</v>
      </c>
      <c r="F74" s="8">
        <v>2485621173.8806934</v>
      </c>
      <c r="G74" s="83">
        <v>1.0657438988839054</v>
      </c>
      <c r="H74" s="8">
        <v>163414427.11930656</v>
      </c>
      <c r="I74" s="25">
        <v>6.5743898883905402E-2</v>
      </c>
    </row>
    <row r="75" spans="1:9" x14ac:dyDescent="0.3">
      <c r="A75" s="1" t="s">
        <v>400</v>
      </c>
      <c r="B75" s="2"/>
      <c r="C75" s="2"/>
      <c r="D75" s="2"/>
      <c r="E75" s="61">
        <v>325759310</v>
      </c>
      <c r="F75" s="8">
        <v>437640383.20696825</v>
      </c>
      <c r="G75" s="83">
        <v>0.74435386335438425</v>
      </c>
      <c r="H75" s="8">
        <v>-111881073.20696825</v>
      </c>
      <c r="I75" s="25">
        <v>-0.25564613664561575</v>
      </c>
    </row>
    <row r="76" spans="1:9" x14ac:dyDescent="0.3">
      <c r="A76" s="1" t="s">
        <v>401</v>
      </c>
      <c r="B76" s="2"/>
      <c r="C76" s="2"/>
      <c r="D76" s="2"/>
      <c r="E76" s="61">
        <v>1982025772</v>
      </c>
      <c r="F76" s="8">
        <v>2108018369.0242822</v>
      </c>
      <c r="G76" s="83">
        <v>0.94014662591261844</v>
      </c>
      <c r="H76" s="8">
        <v>-126172012.02428222</v>
      </c>
      <c r="I76" s="25">
        <v>-5.9853374087381513E-2</v>
      </c>
    </row>
    <row r="77" spans="1:9" x14ac:dyDescent="0.3">
      <c r="A77" s="1" t="s">
        <v>431</v>
      </c>
      <c r="B77" s="2"/>
      <c r="C77" s="2"/>
      <c r="D77" s="2"/>
      <c r="E77" s="61">
        <v>15547166350</v>
      </c>
      <c r="F77" s="8">
        <v>16805970736.081242</v>
      </c>
      <c r="G77" s="83">
        <v>0.92509778781307306</v>
      </c>
      <c r="H77" s="8">
        <v>-1258804386.0812416</v>
      </c>
      <c r="I77" s="25">
        <v>-7.4902212186926928E-2</v>
      </c>
    </row>
    <row r="78" spans="1:9" x14ac:dyDescent="0.3">
      <c r="A78" s="1" t="s">
        <v>402</v>
      </c>
      <c r="B78" s="2"/>
      <c r="C78" s="2"/>
      <c r="D78" s="2"/>
      <c r="E78" s="61">
        <v>3280335708</v>
      </c>
      <c r="F78" s="8">
        <v>3246111588.7391019</v>
      </c>
      <c r="G78" s="83">
        <v>1.0081295009550637</v>
      </c>
      <c r="H78" s="8">
        <v>26389267.260898113</v>
      </c>
      <c r="I78" s="25">
        <v>8.1295009550637742E-3</v>
      </c>
    </row>
    <row r="79" spans="1:9" x14ac:dyDescent="0.3">
      <c r="A79" s="1" t="s">
        <v>113</v>
      </c>
      <c r="B79" s="2"/>
      <c r="C79" s="2"/>
      <c r="D79" s="2"/>
      <c r="E79" s="61">
        <v>8319936926</v>
      </c>
      <c r="F79" s="8">
        <v>5355953960.2509565</v>
      </c>
      <c r="G79" s="83">
        <v>0.4594011119701093</v>
      </c>
      <c r="H79" s="8">
        <v>-2895422755.2509565</v>
      </c>
      <c r="I79" s="25">
        <v>-0.54059888802989076</v>
      </c>
    </row>
    <row r="80" spans="1:9" x14ac:dyDescent="0.3">
      <c r="A80" s="6" t="s">
        <v>6</v>
      </c>
      <c r="B80" s="7"/>
      <c r="C80" s="7"/>
      <c r="D80" s="7"/>
      <c r="E80" s="62">
        <v>32837589256</v>
      </c>
      <c r="F80" s="9">
        <v>31172247482.004841</v>
      </c>
      <c r="G80" s="84">
        <v>0.86519809916078005</v>
      </c>
      <c r="H80" s="9">
        <v>-4202078214.0048409</v>
      </c>
      <c r="I80" s="81">
        <v>-0.13480190083921997</v>
      </c>
    </row>
  </sheetData>
  <pageMargins left="0" right="0" top="0" bottom="0" header="0" footer="0"/>
  <pageSetup paperSize="9" orientation="portrait" r:id="rId5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136887710</v>
      </c>
      <c r="C2" s="90">
        <f>+COMERCIAL!D13</f>
        <v>297359313.49525458</v>
      </c>
      <c r="D2" s="89">
        <f>+COMERCIAL!E13</f>
        <v>0.46034445126664758</v>
      </c>
      <c r="E2" s="90">
        <f>+COMERCIAL!F13</f>
        <v>181719580.46932223</v>
      </c>
      <c r="F2" s="89">
        <f>+COMERCIAL!G13</f>
        <v>0.61111111111111105</v>
      </c>
      <c r="G2" s="90">
        <f>+COMERCIAL!H13</f>
        <v>-44831870.469322234</v>
      </c>
      <c r="H2" s="89">
        <f>+COMERCIAL!I13</f>
        <v>-0.15076665984446347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484874250</v>
      </c>
      <c r="C3" s="90">
        <f>+COMERCIAL!D14</f>
        <v>2590850984.8429842</v>
      </c>
      <c r="D3" s="89">
        <f>+COMERCIAL!E14</f>
        <v>0.18714864453286389</v>
      </c>
      <c r="E3" s="90">
        <f>+COMERCIAL!F14</f>
        <v>1583297824.0707126</v>
      </c>
      <c r="F3" s="89">
        <f>+COMERCIAL!G14</f>
        <v>0.61111111111111116</v>
      </c>
      <c r="G3" s="90">
        <f>+COMERCIAL!H14</f>
        <v>-1098423574.0707126</v>
      </c>
      <c r="H3" s="89">
        <f>+COMERCIAL!I14</f>
        <v>-0.42396246657824727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227332899</v>
      </c>
      <c r="C4" s="90">
        <f>+COMERCIAL!D15</f>
        <v>394091826.29373264</v>
      </c>
      <c r="D4" s="89">
        <f>+COMERCIAL!E15</f>
        <v>0.57685261107283037</v>
      </c>
      <c r="E4" s="90">
        <f>+COMERCIAL!F15</f>
        <v>240833893.84616995</v>
      </c>
      <c r="F4" s="89">
        <f>+COMERCIAL!G15</f>
        <v>0.61111111111111116</v>
      </c>
      <c r="G4" s="90">
        <f>+COMERCIAL!H15</f>
        <v>-13500994.846169949</v>
      </c>
      <c r="H4" s="89">
        <f>+COMERCIAL!I15</f>
        <v>-3.4258500038280792E-2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499774732</v>
      </c>
      <c r="C5" s="90">
        <f>+COMERCIAL!D16</f>
        <v>737795074.58915448</v>
      </c>
      <c r="D5" s="89">
        <f>+COMERCIAL!E16</f>
        <v>0.67738962919792123</v>
      </c>
      <c r="E5" s="90">
        <f>+COMERCIAL!F16</f>
        <v>450874767.80448329</v>
      </c>
      <c r="F5" s="89">
        <f>+COMERCIAL!G16</f>
        <v>0.61111111111111116</v>
      </c>
      <c r="G5" s="90">
        <f>+COMERCIAL!H16</f>
        <v>48899964.195516706</v>
      </c>
      <c r="H5" s="89">
        <f>+COMERCIAL!I16</f>
        <v>6.6278518086810068E-2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1557126391</v>
      </c>
      <c r="C6" s="90">
        <f>+COMERCIAL!D17</f>
        <v>2580710863.5442953</v>
      </c>
      <c r="D6" s="89">
        <f>+COMERCIAL!E17</f>
        <v>0.60337111491113526</v>
      </c>
      <c r="E6" s="90">
        <f>+COMERCIAL!F17</f>
        <v>1577101083.2770691</v>
      </c>
      <c r="F6" s="89">
        <f>+COMERCIAL!G17</f>
        <v>0.61111111111111105</v>
      </c>
      <c r="G6" s="90">
        <f>+COMERCIAL!H17</f>
        <v>-19974692.277069092</v>
      </c>
      <c r="H6" s="89">
        <f>+COMERCIAL!I17</f>
        <v>-7.7399961999757849E-3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982183166</v>
      </c>
      <c r="C7" s="90">
        <f>+COMERCIAL!D18</f>
        <v>263886618.42874223</v>
      </c>
      <c r="D7" s="89">
        <f>+COMERCIAL!E18</f>
        <v>-0.63703845235105749</v>
      </c>
      <c r="E7" s="90">
        <f>+COMERCIAL!F18</f>
        <v>161264044.59534246</v>
      </c>
      <c r="F7" s="89">
        <f>+COMERCIAL!G18</f>
        <v>0.61111111111111105</v>
      </c>
      <c r="G7" s="90">
        <f>+COMERCIAL!H18</f>
        <v>-329369967.59534246</v>
      </c>
      <c r="H7" s="89">
        <f>+COMERCIAL!I18</f>
        <v>-1.2481495634621687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3888179148</v>
      </c>
      <c r="C8" s="90">
        <f>+COMERCIAL!D19</f>
        <v>6864694681.1941633</v>
      </c>
      <c r="D8" s="89">
        <f>+COMERCIAL!E19</f>
        <v>0.39883639202489984</v>
      </c>
      <c r="E8" s="90">
        <f>+COMERCIAL!F19</f>
        <v>4195091194.0630999</v>
      </c>
      <c r="F8" s="89">
        <f>+COMERCIAL!G19</f>
        <v>0.61111111111111116</v>
      </c>
      <c r="G8" s="90">
        <f>+COMERCIAL!H19</f>
        <v>-1457201135.0630999</v>
      </c>
      <c r="H8" s="89">
        <f>+COMERCIAL!I19</f>
        <v>-0.21227471908621132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30070945</v>
      </c>
      <c r="C2" s="95">
        <f>+COMERCIAL!F32</f>
        <v>75607946.700294495</v>
      </c>
      <c r="D2" s="94">
        <f>+COMERCIAL!G32</f>
        <v>0.39772201616847869</v>
      </c>
      <c r="E2" s="95">
        <f>+COMERCIAL!H32</f>
        <v>46204856.316846631</v>
      </c>
      <c r="F2" s="94">
        <f>+COMERCIAL!I32</f>
        <v>0.61111111111111105</v>
      </c>
      <c r="G2" s="95">
        <f>+COMERCIAL!J32</f>
        <v>-16133911.316846631</v>
      </c>
      <c r="H2" s="94">
        <f>+COMERCIAL!K32</f>
        <v>-0.21338909494263236</v>
      </c>
    </row>
    <row r="3" spans="1:8" x14ac:dyDescent="0.3">
      <c r="A3" s="93" t="str">
        <f>+COMERCIAL!A33</f>
        <v>CADENAS REGIONALES</v>
      </c>
      <c r="B3" s="95">
        <f>+COMERCIAL!E33</f>
        <v>218910093</v>
      </c>
      <c r="C3" s="95">
        <f>+COMERCIAL!F33</f>
        <v>636700732.00580192</v>
      </c>
      <c r="D3" s="94">
        <f>+COMERCIAL!G33</f>
        <v>0.34381944608476622</v>
      </c>
      <c r="E3" s="95">
        <f>+COMERCIAL!H33</f>
        <v>389094891.78132337</v>
      </c>
      <c r="F3" s="94">
        <f>+COMERCIAL!I33</f>
        <v>0.61111111111111105</v>
      </c>
      <c r="G3" s="95">
        <f>+COMERCIAL!J33</f>
        <v>-170184798.78132337</v>
      </c>
      <c r="H3" s="94">
        <f>+COMERCIAL!K33</f>
        <v>-0.26729166502634483</v>
      </c>
    </row>
    <row r="4" spans="1:8" x14ac:dyDescent="0.3">
      <c r="A4" s="93" t="str">
        <f>+COMERCIAL!A34</f>
        <v>DISTRIBUIDOR</v>
      </c>
      <c r="B4" s="95">
        <f>+COMERCIAL!E34</f>
        <v>11400314</v>
      </c>
      <c r="C4" s="95">
        <f>+COMERCIAL!F34</f>
        <v>17972692.596627321</v>
      </c>
      <c r="D4" s="94">
        <f>+COMERCIAL!G34</f>
        <v>0.63431308017471655</v>
      </c>
      <c r="E4" s="95">
        <f>+COMERCIAL!H34</f>
        <v>10983312.142383363</v>
      </c>
      <c r="F4" s="94">
        <f>+COMERCIAL!I34</f>
        <v>0.61111111111111116</v>
      </c>
      <c r="G4" s="95">
        <f>+COMERCIAL!J34</f>
        <v>417001.8576166369</v>
      </c>
      <c r="H4" s="94">
        <f>+COMERCIAL!K34</f>
        <v>2.3201969063605388E-2</v>
      </c>
    </row>
    <row r="5" spans="1:8" x14ac:dyDescent="0.3">
      <c r="A5" s="93" t="str">
        <f>+COMERCIAL!A35</f>
        <v>FOOD SERVICE PREMIUM</v>
      </c>
      <c r="B5" s="95">
        <f>+COMERCIAL!E35</f>
        <v>243914695</v>
      </c>
      <c r="C5" s="95">
        <f>+COMERCIAL!F35</f>
        <v>522794330.5847621</v>
      </c>
      <c r="D5" s="94">
        <f>+COMERCIAL!G35</f>
        <v>0.46655956411610977</v>
      </c>
      <c r="E5" s="95">
        <f>+COMERCIAL!H35</f>
        <v>319485424.24624354</v>
      </c>
      <c r="F5" s="94">
        <f>+COMERCIAL!I35</f>
        <v>0.61111111111111116</v>
      </c>
      <c r="G5" s="95">
        <f>+COMERCIAL!J35</f>
        <v>-75570729.246243536</v>
      </c>
      <c r="H5" s="94">
        <f>+COMERCIAL!K35</f>
        <v>-0.14455154699500139</v>
      </c>
    </row>
    <row r="6" spans="1:8" x14ac:dyDescent="0.3">
      <c r="A6" s="93" t="str">
        <f>+COMERCIAL!A36</f>
        <v>GRANDES SUPERFICIES</v>
      </c>
      <c r="B6" s="95">
        <f>+COMERCIAL!E36</f>
        <v>1839850083</v>
      </c>
      <c r="C6" s="95">
        <f>+COMERCIAL!F36</f>
        <v>4655053299.6378603</v>
      </c>
      <c r="D6" s="94">
        <f>+COMERCIAL!G36</f>
        <v>0.39523716799185332</v>
      </c>
      <c r="E6" s="95">
        <f>+COMERCIAL!H36</f>
        <v>2844754794.2231369</v>
      </c>
      <c r="F6" s="94">
        <f>+COMERCIAL!I36</f>
        <v>0.61111111111111116</v>
      </c>
      <c r="G6" s="95">
        <f>+COMERCIAL!J36</f>
        <v>-1004904711.2231369</v>
      </c>
      <c r="H6" s="94">
        <f>+COMERCIAL!K36</f>
        <v>-0.21587394311925784</v>
      </c>
    </row>
    <row r="7" spans="1:8" x14ac:dyDescent="0.3">
      <c r="A7" s="93" t="str">
        <f>+COMERCIAL!A37</f>
        <v>TIENDA ESPECIALIZADA</v>
      </c>
      <c r="B7" s="95">
        <f>+COMERCIAL!E37</f>
        <v>392074519</v>
      </c>
      <c r="C7" s="95">
        <f>+COMERCIAL!F37</f>
        <v>809527484.671381</v>
      </c>
      <c r="D7" s="94">
        <f>+COMERCIAL!G37</f>
        <v>0.484325148217986</v>
      </c>
      <c r="E7" s="95">
        <f>+COMERCIAL!H37</f>
        <v>494711240.63251054</v>
      </c>
      <c r="F7" s="94">
        <f>+COMERCIAL!I37</f>
        <v>0.61111111111111105</v>
      </c>
      <c r="G7" s="95">
        <f>+COMERCIAL!J37</f>
        <v>-102636721.63251054</v>
      </c>
      <c r="H7" s="94">
        <f>+COMERCIAL!K37</f>
        <v>-0.12678596289312505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59" t="s">
        <v>424</v>
      </c>
    </row>
    <row r="2" spans="1:7" x14ac:dyDescent="0.3">
      <c r="A2" s="79" t="str">
        <f>+COMERCIAL!A52</f>
        <v>CAPSULAS</v>
      </c>
      <c r="B2" s="90">
        <f>+COMERCIAL!C52</f>
        <v>1377337987</v>
      </c>
      <c r="C2" s="90">
        <f>+COMERCIAL!D52</f>
        <v>1477126909.2250028</v>
      </c>
      <c r="D2" s="89">
        <f>+COMERCIAL!E52</f>
        <v>0.93244390742474625</v>
      </c>
      <c r="E2" s="90">
        <f>+COMERCIAL!F52</f>
        <v>-99788922.225002766</v>
      </c>
      <c r="F2" s="89">
        <f>+COMERCIAL!G52</f>
        <v>-6.7556092575253773E-2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6415522549</v>
      </c>
      <c r="C3" s="90">
        <f>+COMERCIAL!D53</f>
        <v>7990781428.0407801</v>
      </c>
      <c r="D3" s="89">
        <f>+COMERCIAL!E53</f>
        <v>0.80286547777255246</v>
      </c>
      <c r="E3" s="90">
        <f>+COMERCIAL!F53</f>
        <v>-1575258879.0407801</v>
      </c>
      <c r="F3" s="89">
        <f>+COMERCIAL!G53</f>
        <v>-0.19713452222744754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1901844707</v>
      </c>
      <c r="C4" s="90">
        <f>+COMERCIAL!D54</f>
        <v>2512598494.5667067</v>
      </c>
      <c r="D4" s="89">
        <f>+COMERCIAL!E54</f>
        <v>0.7553631048112579</v>
      </c>
      <c r="E4" s="90">
        <f>+COMERCIAL!F54</f>
        <v>-614674294.56670666</v>
      </c>
      <c r="F4" s="89">
        <f>+COMERCIAL!G54</f>
        <v>-0.24463689518874213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3755685855</v>
      </c>
      <c r="C5" s="90">
        <f>+COMERCIAL!D55</f>
        <v>4122948073.1670871</v>
      </c>
      <c r="D5" s="89">
        <f>+COMERCIAL!E55</f>
        <v>0.91092242452499028</v>
      </c>
      <c r="E5" s="90">
        <f>+COMERCIAL!F55</f>
        <v>-367262218.16708708</v>
      </c>
      <c r="F5" s="89">
        <f>+COMERCIAL!G55</f>
        <v>-8.9077575475009718E-2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13084094943</v>
      </c>
      <c r="C6" s="90">
        <f>+COMERCIAL!D56</f>
        <v>13593822752.651354</v>
      </c>
      <c r="D6" s="89">
        <f>+COMERCIAL!E56</f>
        <v>0.9623196639406344</v>
      </c>
      <c r="E6" s="90">
        <f>+COMERCIAL!F56</f>
        <v>-512219809.65135384</v>
      </c>
      <c r="F6" s="89">
        <f>+COMERCIAL!G56</f>
        <v>-3.7680336059365639E-2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6303103215</v>
      </c>
      <c r="C7" s="90">
        <f>+COMERCIAL!D57</f>
        <v>1474969824.3539028</v>
      </c>
      <c r="D7" s="89">
        <f>+COMERCIAL!E57</f>
        <v>0.2997320532938062</v>
      </c>
      <c r="E7" s="90">
        <f>+COMERCIAL!F57</f>
        <v>-1032874090.3539028</v>
      </c>
      <c r="F7" s="89">
        <f>+COMERCIAL!G57</f>
        <v>-0.70026794670619374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32837589256</v>
      </c>
      <c r="C8" s="90">
        <f>+COMERCIAL!D58</f>
        <v>31172247482.004841</v>
      </c>
      <c r="D8" s="89">
        <f>+COMERCIAL!E58</f>
        <v>0.86519809916078005</v>
      </c>
      <c r="E8" s="90">
        <f>+COMERCIAL!F58</f>
        <v>-4202078214.0048409</v>
      </c>
      <c r="F8" s="89">
        <f>+COMERCIAL!G58</f>
        <v>-0.13480190083921997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1" t="s">
        <v>715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733329589</v>
      </c>
      <c r="C2" s="90">
        <f>COMERCIAL!F73</f>
        <v>731889123.19528532</v>
      </c>
      <c r="D2" s="89">
        <f>COMERCIAL!G73</f>
        <v>1.0019681475773623</v>
      </c>
      <c r="E2" s="360">
        <f>COMERCIAL!H73</f>
        <v>1440465.8047146797</v>
      </c>
      <c r="F2" s="89">
        <f>COMERCIAL!I73</f>
        <v>1.9681475773623831E-3</v>
      </c>
    </row>
    <row r="3" spans="1:6" x14ac:dyDescent="0.3">
      <c r="A3" s="79" t="str">
        <f>COMERCIAL!A74</f>
        <v>CADENAS REGIONALES</v>
      </c>
      <c r="B3" s="90">
        <f>COMERCIAL!E74</f>
        <v>2649035601</v>
      </c>
      <c r="C3" s="90">
        <f>COMERCIAL!F74</f>
        <v>2485621173.8806934</v>
      </c>
      <c r="D3" s="89">
        <f>COMERCIAL!G74</f>
        <v>1.0657438988839054</v>
      </c>
      <c r="E3" s="90">
        <f>COMERCIAL!H74</f>
        <v>163414427.11930656</v>
      </c>
      <c r="F3" s="89">
        <f>COMERCIAL!I74</f>
        <v>6.5743898883905402E-2</v>
      </c>
    </row>
    <row r="4" spans="1:6" x14ac:dyDescent="0.3">
      <c r="A4" s="79" t="str">
        <f>COMERCIAL!A75</f>
        <v>DISTRIBUIDOR</v>
      </c>
      <c r="B4" s="90">
        <f>COMERCIAL!E75</f>
        <v>325759310</v>
      </c>
      <c r="C4" s="90">
        <f>COMERCIAL!F75</f>
        <v>437640383.20696825</v>
      </c>
      <c r="D4" s="89">
        <f>COMERCIAL!G75</f>
        <v>0.74435386335438425</v>
      </c>
      <c r="E4" s="90">
        <f>COMERCIAL!H75</f>
        <v>-111881073.20696825</v>
      </c>
      <c r="F4" s="89">
        <f>COMERCIAL!I75</f>
        <v>-0.25564613664561575</v>
      </c>
    </row>
    <row r="5" spans="1:6" x14ac:dyDescent="0.3">
      <c r="A5" s="79" t="str">
        <f>COMERCIAL!A76</f>
        <v>FOOD SERVICE PREMIUM</v>
      </c>
      <c r="B5" s="90">
        <f>COMERCIAL!E76</f>
        <v>1982025772</v>
      </c>
      <c r="C5" s="90">
        <f>COMERCIAL!F76</f>
        <v>2108018369.0242822</v>
      </c>
      <c r="D5" s="89">
        <f>COMERCIAL!G76</f>
        <v>0.94014662591261844</v>
      </c>
      <c r="E5" s="90">
        <f>COMERCIAL!H76</f>
        <v>-126172012.02428222</v>
      </c>
      <c r="F5" s="89">
        <f>COMERCIAL!I76</f>
        <v>-5.9853374087381513E-2</v>
      </c>
    </row>
    <row r="6" spans="1:6" x14ac:dyDescent="0.3">
      <c r="A6" s="79" t="str">
        <f>COMERCIAL!A77</f>
        <v>GRANDES SUPERFICIES</v>
      </c>
      <c r="B6" s="90">
        <f>COMERCIAL!E77</f>
        <v>15547166350</v>
      </c>
      <c r="C6" s="90">
        <f>COMERCIAL!F77</f>
        <v>16805970736.081242</v>
      </c>
      <c r="D6" s="89">
        <f>COMERCIAL!G77</f>
        <v>0.92509778781307306</v>
      </c>
      <c r="E6" s="90">
        <f>COMERCIAL!H77</f>
        <v>-1258804386.0812416</v>
      </c>
      <c r="F6" s="89">
        <f>COMERCIAL!I77</f>
        <v>-7.4902212186926928E-2</v>
      </c>
    </row>
    <row r="7" spans="1:6" x14ac:dyDescent="0.3">
      <c r="A7" s="79" t="str">
        <f>COMERCIAL!A78</f>
        <v>TIENDA ESPECIALIZADA</v>
      </c>
      <c r="B7" s="90">
        <f>COMERCIAL!E78</f>
        <v>3280335708</v>
      </c>
      <c r="C7" s="90">
        <f>COMERCIAL!F78</f>
        <v>3246111588.7391019</v>
      </c>
      <c r="D7" s="89">
        <f>COMERCIAL!G78</f>
        <v>1.0081295009550637</v>
      </c>
      <c r="E7" s="90">
        <f>COMERCIAL!H78</f>
        <v>26389267.260898113</v>
      </c>
      <c r="F7" s="89">
        <f>COMERCIAL!I78</f>
        <v>8.1295009550637742E-3</v>
      </c>
    </row>
    <row r="8" spans="1:6" x14ac:dyDescent="0.3">
      <c r="A8" s="362" t="s">
        <v>742</v>
      </c>
      <c r="B8" s="90">
        <f>COMERCIAL!E79</f>
        <v>8319936926</v>
      </c>
      <c r="C8" s="90">
        <f>COMERCIAL!F79</f>
        <v>5355953960.2509565</v>
      </c>
      <c r="D8" s="89">
        <f>COMERCIAL!G79</f>
        <v>0.4594011119701093</v>
      </c>
      <c r="E8" s="90">
        <f>COMERCIAL!H79</f>
        <v>-2895422755.2509565</v>
      </c>
      <c r="F8" s="89">
        <f>COMERCIAL!I79</f>
        <v>-0.54059888802989076</v>
      </c>
    </row>
    <row r="9" spans="1:6" x14ac:dyDescent="0.3">
      <c r="A9" s="362" t="str">
        <f>COMERCIAL!A80</f>
        <v>Total general</v>
      </c>
      <c r="B9" s="90">
        <f>COMERCIAL!E80</f>
        <v>32837589256</v>
      </c>
      <c r="C9" s="90">
        <f>COMERCIAL!F80</f>
        <v>31172247482.004841</v>
      </c>
      <c r="D9" s="89">
        <f>COMERCIAL!G80</f>
        <v>0.86519809916078005</v>
      </c>
      <c r="E9" s="90">
        <f>COMERCIAL!H80</f>
        <v>-4202078214.0048409</v>
      </c>
      <c r="F9" s="89">
        <f>COMERCIAL!I80</f>
        <v>-0.13480190083921997</v>
      </c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E12" sqref="E12:E21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5">
        <v>744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8430245</v>
      </c>
      <c r="C12" s="82">
        <v>32821742</v>
      </c>
      <c r="D12" s="82">
        <v>39795368</v>
      </c>
      <c r="E12" s="85">
        <v>0.82476287190006636</v>
      </c>
    </row>
    <row r="13" spans="1:5" x14ac:dyDescent="0.3">
      <c r="A13" t="s">
        <v>411</v>
      </c>
      <c r="B13" s="82">
        <v>84995408</v>
      </c>
      <c r="C13" s="82">
        <v>271491455</v>
      </c>
      <c r="D13" s="82">
        <v>348494935</v>
      </c>
      <c r="E13" s="85">
        <v>0.77903988762419174</v>
      </c>
    </row>
    <row r="14" spans="1:5" x14ac:dyDescent="0.3">
      <c r="A14" t="s">
        <v>412</v>
      </c>
      <c r="B14" s="82">
        <v>55302330</v>
      </c>
      <c r="C14" s="82">
        <v>393886229</v>
      </c>
      <c r="D14" s="82">
        <v>444835716</v>
      </c>
      <c r="E14" s="85">
        <v>0.88546448684889323</v>
      </c>
    </row>
    <row r="15" spans="1:5" x14ac:dyDescent="0.3">
      <c r="A15" t="s">
        <v>413</v>
      </c>
      <c r="B15" s="82">
        <v>171093681</v>
      </c>
      <c r="C15" s="82">
        <v>176311341</v>
      </c>
      <c r="D15" s="82">
        <v>292583409</v>
      </c>
      <c r="E15" s="85">
        <v>0.60260197802261573</v>
      </c>
    </row>
    <row r="16" spans="1:5" x14ac:dyDescent="0.3">
      <c r="A16" t="s">
        <v>414</v>
      </c>
      <c r="B16" s="82">
        <v>27896024</v>
      </c>
      <c r="C16" s="82">
        <v>109917460</v>
      </c>
      <c r="D16" s="82">
        <v>130959895</v>
      </c>
      <c r="E16" s="85">
        <v>0.83932153427581779</v>
      </c>
    </row>
    <row r="17" spans="1:5" x14ac:dyDescent="0.3">
      <c r="A17" t="s">
        <v>415</v>
      </c>
      <c r="B17" s="82">
        <v>69025671</v>
      </c>
      <c r="C17" s="82">
        <v>307907587</v>
      </c>
      <c r="D17" s="82">
        <v>376933258</v>
      </c>
      <c r="E17" s="85">
        <v>0.81687561515200657</v>
      </c>
    </row>
    <row r="18" spans="1:5" x14ac:dyDescent="0.3">
      <c r="A18" t="s">
        <v>416</v>
      </c>
      <c r="B18" s="82">
        <v>296713382</v>
      </c>
      <c r="C18" s="82">
        <v>3447477956</v>
      </c>
      <c r="D18" s="82">
        <v>3744191338</v>
      </c>
      <c r="E18" s="85">
        <v>0.92075368077783848</v>
      </c>
    </row>
    <row r="19" spans="1:5" x14ac:dyDescent="0.3">
      <c r="A19" t="s">
        <v>417</v>
      </c>
      <c r="B19" s="82">
        <v>903359945</v>
      </c>
      <c r="C19" s="82">
        <v>3400327518</v>
      </c>
      <c r="D19" s="82">
        <v>4303687463</v>
      </c>
      <c r="E19" s="85">
        <v>0.79009629468532805</v>
      </c>
    </row>
    <row r="20" spans="1:5" x14ac:dyDescent="0.3">
      <c r="A20" t="s">
        <v>418</v>
      </c>
      <c r="B20" s="82">
        <v>0</v>
      </c>
      <c r="C20" s="82">
        <v>826752280</v>
      </c>
      <c r="D20" s="82">
        <v>826752280</v>
      </c>
      <c r="E20" s="85">
        <v>1</v>
      </c>
    </row>
    <row r="21" spans="1:5" x14ac:dyDescent="0.3">
      <c r="B21" s="82">
        <v>2380000</v>
      </c>
      <c r="C21" s="82">
        <v>0</v>
      </c>
      <c r="D21" s="82">
        <v>2380000</v>
      </c>
      <c r="E21" s="85">
        <v>0</v>
      </c>
    </row>
    <row r="22" spans="1:5" x14ac:dyDescent="0.3">
      <c r="A22" t="s">
        <v>6</v>
      </c>
      <c r="B22" s="82">
        <v>1619196686</v>
      </c>
      <c r="C22" s="82">
        <v>8966893568</v>
      </c>
      <c r="D22" s="82">
        <v>10510613662</v>
      </c>
      <c r="E22" s="85">
        <v>0.85312750105342039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D13" sqref="D13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3" width="18" style="88" bestFit="1" customWidth="1"/>
    <col min="4" max="4" width="19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8430245</v>
      </c>
      <c r="C2" s="90">
        <f>+CARTERA!C12</f>
        <v>32821742</v>
      </c>
      <c r="D2" s="90">
        <f>+CARTERA!D12</f>
        <v>39795368</v>
      </c>
      <c r="E2" s="80">
        <f>+CARTERA!E12</f>
        <v>0.82476287190006636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84995408</v>
      </c>
      <c r="C3" s="90">
        <f>+CARTERA!C13</f>
        <v>271491455</v>
      </c>
      <c r="D3" s="90">
        <f>+CARTERA!D13</f>
        <v>348494935</v>
      </c>
      <c r="E3" s="80">
        <f>+CARTERA!E13</f>
        <v>0.77903988762419174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55302330</v>
      </c>
      <c r="C4" s="90">
        <f>+CARTERA!C14</f>
        <v>393886229</v>
      </c>
      <c r="D4" s="90">
        <f>+CARTERA!D14</f>
        <v>444835716</v>
      </c>
      <c r="E4" s="80">
        <f>+CARTERA!E14</f>
        <v>0.88546448684889323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171093681</v>
      </c>
      <c r="C5" s="90">
        <f>+CARTERA!C15</f>
        <v>176311341</v>
      </c>
      <c r="D5" s="90">
        <f>+CARTERA!D15</f>
        <v>292583409</v>
      </c>
      <c r="E5" s="80">
        <f>+CARTERA!E15</f>
        <v>0.60260197802261573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27896024</v>
      </c>
      <c r="C6" s="90">
        <f>+CARTERA!C16</f>
        <v>109917460</v>
      </c>
      <c r="D6" s="90">
        <f>+CARTERA!D16</f>
        <v>130959895</v>
      </c>
      <c r="E6" s="80">
        <f>+CARTERA!E16</f>
        <v>0.83932153427581779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69025671</v>
      </c>
      <c r="C7" s="90">
        <f>+CARTERA!C17</f>
        <v>307907587</v>
      </c>
      <c r="D7" s="90">
        <f>+CARTERA!D17</f>
        <v>376933258</v>
      </c>
      <c r="E7" s="80">
        <f>+CARTERA!E17</f>
        <v>0.81687561515200657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296713382</v>
      </c>
      <c r="C8" s="90">
        <f>+CARTERA!C18</f>
        <v>3447477956</v>
      </c>
      <c r="D8" s="90">
        <f>+CARTERA!D18</f>
        <v>3744191338</v>
      </c>
      <c r="E8" s="80">
        <f>+CARTERA!E18</f>
        <v>0.92075368077783848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903359945</v>
      </c>
      <c r="C9" s="90">
        <f>+CARTERA!C19</f>
        <v>3400327518</v>
      </c>
      <c r="D9" s="90">
        <f>+CARTERA!D19</f>
        <v>4303687463</v>
      </c>
      <c r="E9" s="80">
        <f>+CARTERA!E19</f>
        <v>0.79009629468532805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826752280</v>
      </c>
      <c r="D10" s="90">
        <f>+CARTERA!D20</f>
        <v>826752280</v>
      </c>
      <c r="E10" s="80">
        <f>+CARTERA!E20</f>
        <v>1</v>
      </c>
      <c r="F10" s="79"/>
    </row>
    <row r="11" spans="1:6" x14ac:dyDescent="0.3">
      <c r="A11" s="79" t="str">
        <f>+CARTERA!A22</f>
        <v>Total general</v>
      </c>
      <c r="B11" s="90">
        <f>+CARTERA!B22</f>
        <v>1619196686</v>
      </c>
      <c r="C11" s="90">
        <f>+CARTERA!C22</f>
        <v>8966893568</v>
      </c>
      <c r="D11" s="90">
        <f>+CARTERA!D22</f>
        <v>10510613662</v>
      </c>
      <c r="E11" s="80">
        <f>+CARTERA!E22</f>
        <v>0.85312750105342039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zoomScaleNormal="100" zoomScaleSheetLayoutView="100" workbookViewId="0">
      <selection activeCell="C63" sqref="C63"/>
    </sheetView>
  </sheetViews>
  <sheetFormatPr baseColWidth="10" defaultColWidth="8.88671875" defaultRowHeight="14.4" x14ac:dyDescent="0.3"/>
  <cols>
    <col min="1" max="1" width="20.109375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20.109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3" t="s">
        <v>736</v>
      </c>
    </row>
    <row r="2" spans="1:7" x14ac:dyDescent="0.3">
      <c r="A2" s="353" t="s">
        <v>734</v>
      </c>
      <c r="F2" s="365" t="s">
        <v>743</v>
      </c>
    </row>
    <row r="5" spans="1:7" x14ac:dyDescent="0.3">
      <c r="A5" s="86" t="s">
        <v>432</v>
      </c>
      <c r="B5" t="s" vm="24">
        <v>717</v>
      </c>
      <c r="C5"/>
      <c r="D5"/>
      <c r="E5"/>
      <c r="F5" s="86" t="s">
        <v>432</v>
      </c>
      <c r="G5" t="s" vm="24">
        <v>717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3">
        <v>340</v>
      </c>
    </row>
    <row r="8" spans="1:7" x14ac:dyDescent="0.3">
      <c r="B8" s="353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443</v>
      </c>
      <c r="B10" s="85">
        <v>0.71207659303504067</v>
      </c>
      <c r="C10" s="85"/>
      <c r="D10" s="85"/>
      <c r="E10" s="85"/>
      <c r="F10" s="99" t="s">
        <v>443</v>
      </c>
      <c r="G10" s="85">
        <v>0.70050182432925345</v>
      </c>
    </row>
    <row r="11" spans="1:7" x14ac:dyDescent="0.3">
      <c r="A11" s="99" t="s">
        <v>437</v>
      </c>
      <c r="B11" s="4">
        <v>4157207171.7921715</v>
      </c>
      <c r="C11" s="4"/>
      <c r="D11" s="4"/>
      <c r="E11" s="4"/>
      <c r="F11" s="99" t="s">
        <v>437</v>
      </c>
      <c r="G11" s="4">
        <v>676813349.77514911</v>
      </c>
    </row>
    <row r="12" spans="1:7" x14ac:dyDescent="0.3">
      <c r="A12" s="99" t="s">
        <v>438</v>
      </c>
      <c r="B12" s="85">
        <v>0.1996661489861524</v>
      </c>
      <c r="C12" s="85"/>
      <c r="D12" s="85"/>
      <c r="E12" s="85"/>
      <c r="F12" s="99" t="s">
        <v>438</v>
      </c>
      <c r="G12" s="85">
        <v>0.16556815494703228</v>
      </c>
    </row>
    <row r="16" spans="1:7" x14ac:dyDescent="0.3">
      <c r="F16" s="353" t="s">
        <v>741</v>
      </c>
    </row>
    <row r="17" spans="1:9" x14ac:dyDescent="0.3">
      <c r="A17" s="353" t="s">
        <v>735</v>
      </c>
    </row>
    <row r="19" spans="1:9" x14ac:dyDescent="0.3">
      <c r="A19" s="86" t="s">
        <v>432</v>
      </c>
      <c r="B19" t="s" vm="24">
        <v>717</v>
      </c>
      <c r="C19"/>
      <c r="D19"/>
      <c r="E19"/>
      <c r="F19" s="86" t="s">
        <v>432</v>
      </c>
      <c r="G19" t="s" vm="24">
        <v>717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3">
        <v>340</v>
      </c>
    </row>
    <row r="22" spans="1:9" x14ac:dyDescent="0.3">
      <c r="B22" s="353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359272342.02354836</v>
      </c>
      <c r="C24"/>
      <c r="D24"/>
      <c r="E24" s="10"/>
      <c r="F24" s="99" t="s">
        <v>51</v>
      </c>
      <c r="G24" s="4">
        <v>51384754.378443822</v>
      </c>
      <c r="H24"/>
      <c r="I24"/>
    </row>
    <row r="25" spans="1:9" x14ac:dyDescent="0.3">
      <c r="A25" s="100" t="s">
        <v>73</v>
      </c>
      <c r="B25" s="4">
        <v>322723607.26607913</v>
      </c>
      <c r="C25"/>
      <c r="D25"/>
      <c r="E25" s="85"/>
      <c r="F25" s="99" t="s">
        <v>72</v>
      </c>
      <c r="G25" s="4">
        <v>58786311.042925991</v>
      </c>
      <c r="H25"/>
      <c r="I25"/>
    </row>
    <row r="26" spans="1:9" x14ac:dyDescent="0.3">
      <c r="A26" s="100" t="s">
        <v>72</v>
      </c>
      <c r="B26" s="4">
        <v>243252841.93913674</v>
      </c>
      <c r="C26"/>
      <c r="D26"/>
      <c r="E26" s="4"/>
      <c r="F26" s="100" t="s">
        <v>73</v>
      </c>
      <c r="G26" s="4">
        <v>62972010.98376596</v>
      </c>
      <c r="H26"/>
      <c r="I26"/>
    </row>
    <row r="27" spans="1:9" x14ac:dyDescent="0.3">
      <c r="A27" s="100" t="s">
        <v>50</v>
      </c>
      <c r="B27" s="4">
        <v>236000655.72180775</v>
      </c>
      <c r="C27"/>
      <c r="D27"/>
      <c r="E27" s="85"/>
      <c r="F27" s="99" t="s">
        <v>730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224521379.31891561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1385770826.2694876</v>
      </c>
      <c r="C29"/>
      <c r="D29"/>
      <c r="E29" s="85"/>
      <c r="F29" s="99" t="s">
        <v>6</v>
      </c>
      <c r="G29" s="4">
        <v>284563494.93426192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737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4">
        <v>717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4">
        <v>717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3" t="s">
        <v>436</v>
      </c>
      <c r="E36" s="10"/>
      <c r="F36" s="86" t="s">
        <v>435</v>
      </c>
      <c r="G36" t="s" vm="23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0.34342785979422941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0.31471587832962944</v>
      </c>
      <c r="C39"/>
      <c r="D39"/>
      <c r="E39" s="85"/>
      <c r="F39" s="100" t="s">
        <v>73</v>
      </c>
      <c r="G39" s="85">
        <v>0.28866815409264901</v>
      </c>
      <c r="H39"/>
      <c r="I39"/>
    </row>
    <row r="40" spans="1:9" x14ac:dyDescent="0.3">
      <c r="A40" s="100" t="s">
        <v>73</v>
      </c>
      <c r="B40" s="85">
        <v>0.31839151060483667</v>
      </c>
      <c r="C40"/>
      <c r="D40"/>
      <c r="E40" s="10"/>
      <c r="F40" s="100" t="s">
        <v>48</v>
      </c>
      <c r="G40" s="85">
        <v>0.33443787452978085</v>
      </c>
      <c r="H40"/>
      <c r="I40"/>
    </row>
    <row r="41" spans="1:9" x14ac:dyDescent="0.3">
      <c r="A41" s="100" t="s">
        <v>77</v>
      </c>
      <c r="B41" s="85">
        <v>0.39118592381954509</v>
      </c>
      <c r="C41"/>
      <c r="D41"/>
      <c r="E41" s="85"/>
      <c r="F41" s="100" t="s">
        <v>77</v>
      </c>
      <c r="G41" s="85">
        <v>0.3341700581252724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0.34486442324623112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0.30094986347951608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0.31632027289462705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738</v>
      </c>
      <c r="B46"/>
      <c r="C46"/>
      <c r="D46"/>
      <c r="E46" s="4"/>
      <c r="F46" s="99" t="s">
        <v>740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4">
        <v>717</v>
      </c>
      <c r="C48"/>
      <c r="D48"/>
      <c r="E48" s="10"/>
      <c r="F48" s="86" t="s">
        <v>432</v>
      </c>
      <c r="G48" t="s" vm="24">
        <v>717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3">
        <v>340</v>
      </c>
      <c r="H50"/>
      <c r="I50"/>
    </row>
    <row r="51" spans="1:9" x14ac:dyDescent="0.3">
      <c r="B51" s="353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722</v>
      </c>
      <c r="B53" s="354">
        <v>-27651945.245129686</v>
      </c>
      <c r="C53"/>
      <c r="D53"/>
      <c r="E53" s="85"/>
      <c r="F53" s="99" t="s">
        <v>719</v>
      </c>
      <c r="G53" s="85">
        <v>-0.10924759213862692</v>
      </c>
      <c r="H53"/>
      <c r="I53"/>
    </row>
    <row r="54" spans="1:9" x14ac:dyDescent="0.3">
      <c r="A54" s="100" t="s">
        <v>725</v>
      </c>
      <c r="B54" s="354">
        <v>-15162746.71569119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719</v>
      </c>
      <c r="B55" s="354">
        <v>-10348591.065395754</v>
      </c>
      <c r="C55"/>
      <c r="D55"/>
      <c r="E55" s="85"/>
      <c r="F55" s="366" t="s">
        <v>720</v>
      </c>
      <c r="G55" s="367">
        <v>-9.9668380386121029</v>
      </c>
      <c r="H55"/>
      <c r="I55"/>
    </row>
    <row r="56" spans="1:9" x14ac:dyDescent="0.3">
      <c r="A56" s="100" t="s">
        <v>720</v>
      </c>
      <c r="B56" s="354">
        <v>-6289323.9733152017</v>
      </c>
      <c r="C56"/>
      <c r="D56"/>
      <c r="E56" s="10"/>
      <c r="F56" s="99" t="s">
        <v>722</v>
      </c>
      <c r="G56" s="85">
        <v>-0.80566054915511054</v>
      </c>
      <c r="H56"/>
      <c r="I56"/>
    </row>
    <row r="57" spans="1:9" x14ac:dyDescent="0.3">
      <c r="A57" s="100" t="s">
        <v>59</v>
      </c>
      <c r="B57" s="354">
        <v>-3679681.6479596342</v>
      </c>
      <c r="C57"/>
      <c r="D57"/>
      <c r="E57" s="85"/>
      <c r="F57" s="366" t="s">
        <v>731</v>
      </c>
      <c r="G57" s="367">
        <v>-4105.3353495432393</v>
      </c>
      <c r="H57"/>
      <c r="I57"/>
    </row>
    <row r="58" spans="1:9" x14ac:dyDescent="0.3">
      <c r="A58" s="99" t="s">
        <v>718</v>
      </c>
      <c r="B58" s="4">
        <v>-863316</v>
      </c>
      <c r="C58"/>
      <c r="D58"/>
      <c r="E58" s="4"/>
      <c r="F58" s="99" t="s">
        <v>6</v>
      </c>
      <c r="G58" s="85">
        <v>-0.84321831815294479</v>
      </c>
      <c r="H58"/>
      <c r="I58"/>
    </row>
    <row r="59" spans="1:9" x14ac:dyDescent="0.3">
      <c r="A59" s="99" t="s">
        <v>727</v>
      </c>
      <c r="B59" s="4">
        <v>-835570</v>
      </c>
      <c r="C59"/>
      <c r="D59"/>
      <c r="E59" s="85"/>
      <c r="F59"/>
      <c r="G59"/>
      <c r="H59"/>
      <c r="I59"/>
    </row>
    <row r="60" spans="1:9" x14ac:dyDescent="0.3">
      <c r="A60" s="99" t="s">
        <v>724</v>
      </c>
      <c r="B60" s="4">
        <v>822536.68022648618</v>
      </c>
      <c r="C60"/>
      <c r="D60"/>
      <c r="E60" s="10"/>
      <c r="F60"/>
      <c r="G60"/>
      <c r="H60"/>
      <c r="I60"/>
    </row>
    <row r="61" spans="1:9" x14ac:dyDescent="0.3">
      <c r="A61" s="99" t="s">
        <v>63</v>
      </c>
      <c r="B61" s="4">
        <v>8091169.2991084913</v>
      </c>
      <c r="C61"/>
      <c r="D61"/>
      <c r="E61" s="85"/>
      <c r="F61"/>
      <c r="G61"/>
      <c r="H61"/>
      <c r="I61"/>
    </row>
    <row r="62" spans="1:9" x14ac:dyDescent="0.3">
      <c r="A62" s="99" t="s">
        <v>60</v>
      </c>
      <c r="B62" s="4">
        <v>12880665.967988849</v>
      </c>
      <c r="C62"/>
      <c r="D62"/>
      <c r="E62" s="4"/>
      <c r="F62" s="86" t="s">
        <v>432</v>
      </c>
      <c r="G62" t="s" vm="24">
        <v>717</v>
      </c>
      <c r="H62"/>
      <c r="I62"/>
    </row>
    <row r="63" spans="1:9" x14ac:dyDescent="0.3">
      <c r="A63" s="99" t="s">
        <v>100</v>
      </c>
      <c r="B63" s="4">
        <v>14032474.771411661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61</v>
      </c>
      <c r="B64" s="4">
        <v>15407731.179886859</v>
      </c>
      <c r="C64"/>
      <c r="D64"/>
      <c r="E64" s="10"/>
      <c r="F64" s="86" t="s">
        <v>435</v>
      </c>
      <c r="G64" t="s" vm="23">
        <v>340</v>
      </c>
      <c r="H64"/>
      <c r="I64"/>
    </row>
    <row r="65" spans="1:9" x14ac:dyDescent="0.3">
      <c r="A65" s="99" t="s">
        <v>76</v>
      </c>
      <c r="B65" s="4">
        <v>29859955.084892422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729</v>
      </c>
      <c r="B66" s="4">
        <v>30660183.372848991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723</v>
      </c>
      <c r="B67" s="4">
        <v>36956930.884907432</v>
      </c>
      <c r="C67"/>
      <c r="D67"/>
      <c r="E67" s="85"/>
      <c r="F67" s="366" t="s">
        <v>731</v>
      </c>
      <c r="G67" s="389">
        <v>-52067968.238256909</v>
      </c>
      <c r="H67"/>
      <c r="I67"/>
    </row>
    <row r="68" spans="1:9" x14ac:dyDescent="0.3">
      <c r="A68" s="99" t="s">
        <v>68</v>
      </c>
      <c r="B68" s="4">
        <v>48946967.217463776</v>
      </c>
      <c r="C68"/>
      <c r="D68"/>
      <c r="E68" s="10"/>
      <c r="F68" s="366" t="s">
        <v>732</v>
      </c>
      <c r="G68" s="389">
        <v>-28305479.469999999</v>
      </c>
      <c r="H68"/>
      <c r="I68"/>
    </row>
    <row r="69" spans="1:9" x14ac:dyDescent="0.3">
      <c r="A69" s="99" t="s">
        <v>69</v>
      </c>
      <c r="B69" s="4">
        <v>53145567.300981186</v>
      </c>
      <c r="C69"/>
      <c r="D69"/>
      <c r="E69" s="85"/>
      <c r="F69" s="356" t="s">
        <v>722</v>
      </c>
      <c r="G69" s="357">
        <v>-13523092.077962896</v>
      </c>
      <c r="H69"/>
      <c r="I69"/>
    </row>
    <row r="70" spans="1:9" x14ac:dyDescent="0.3">
      <c r="A70" s="99" t="s">
        <v>47</v>
      </c>
      <c r="B70" s="4">
        <v>60175805.253012553</v>
      </c>
      <c r="C70"/>
      <c r="D70"/>
      <c r="E70" s="4"/>
      <c r="F70" s="356" t="s">
        <v>724</v>
      </c>
      <c r="G70" s="357">
        <v>-6669074.0555946454</v>
      </c>
      <c r="H70"/>
      <c r="I70"/>
    </row>
    <row r="71" spans="1:9" x14ac:dyDescent="0.3">
      <c r="A71" s="99" t="s">
        <v>58</v>
      </c>
      <c r="B71" s="4">
        <v>61231556.178372681</v>
      </c>
      <c r="C71"/>
      <c r="D71"/>
      <c r="E71" s="85"/>
      <c r="F71" s="356" t="s">
        <v>720</v>
      </c>
      <c r="G71" s="357">
        <v>-6289323.9733152017</v>
      </c>
      <c r="H71"/>
      <c r="I71"/>
    </row>
    <row r="72" spans="1:9" x14ac:dyDescent="0.3">
      <c r="A72" s="99" t="s">
        <v>721</v>
      </c>
      <c r="B72" s="4">
        <v>62023074.749981418</v>
      </c>
      <c r="C72"/>
      <c r="D72"/>
      <c r="E72" s="10"/>
      <c r="F72" s="356" t="s">
        <v>719</v>
      </c>
      <c r="G72" s="357">
        <v>-4660020.0617621243</v>
      </c>
      <c r="H72"/>
      <c r="I72"/>
    </row>
    <row r="73" spans="1:9" x14ac:dyDescent="0.3">
      <c r="A73" s="99" t="s">
        <v>55</v>
      </c>
      <c r="B73" s="4">
        <v>67677309.935575351</v>
      </c>
      <c r="C73"/>
      <c r="D73"/>
      <c r="E73" s="85"/>
      <c r="F73" s="356" t="s">
        <v>55</v>
      </c>
      <c r="G73" s="357">
        <v>-4410727.1649914272</v>
      </c>
      <c r="H73"/>
      <c r="I73"/>
    </row>
    <row r="74" spans="1:9" x14ac:dyDescent="0.3">
      <c r="A74" s="99" t="s">
        <v>728</v>
      </c>
      <c r="B74" s="4">
        <v>71484175.398933619</v>
      </c>
      <c r="C74"/>
      <c r="D74"/>
      <c r="E74" s="4"/>
      <c r="F74" s="356" t="s">
        <v>104</v>
      </c>
      <c r="G74" s="357">
        <v>-3109700.6895019817</v>
      </c>
      <c r="H74"/>
      <c r="I74"/>
    </row>
    <row r="75" spans="1:9" x14ac:dyDescent="0.3">
      <c r="A75" s="99" t="s">
        <v>104</v>
      </c>
      <c r="B75" s="4">
        <v>72484729.191867888</v>
      </c>
      <c r="C75"/>
      <c r="D75"/>
      <c r="E75" s="85"/>
      <c r="F75" s="99" t="s">
        <v>733</v>
      </c>
      <c r="G75" s="4">
        <v>-1274013.73</v>
      </c>
      <c r="H75"/>
      <c r="I75"/>
    </row>
    <row r="76" spans="1:9" x14ac:dyDescent="0.3">
      <c r="A76" s="99" t="s">
        <v>56</v>
      </c>
      <c r="B76" s="4">
        <v>75720412.385679469</v>
      </c>
      <c r="C76"/>
      <c r="D76"/>
      <c r="E76" s="10"/>
      <c r="F76" s="356" t="s">
        <v>60</v>
      </c>
      <c r="G76" s="357">
        <v>-876876.71773515805</v>
      </c>
      <c r="H76"/>
      <c r="I76"/>
    </row>
    <row r="77" spans="1:9" x14ac:dyDescent="0.3">
      <c r="A77" s="99" t="s">
        <v>66</v>
      </c>
      <c r="B77" s="4">
        <v>76961813.569176808</v>
      </c>
      <c r="C77"/>
      <c r="D77"/>
      <c r="E77" s="85"/>
      <c r="F77" s="99" t="s">
        <v>718</v>
      </c>
      <c r="G77" s="4">
        <v>-863316</v>
      </c>
      <c r="H77"/>
      <c r="I77"/>
    </row>
    <row r="78" spans="1:9" x14ac:dyDescent="0.3">
      <c r="A78" s="99" t="s">
        <v>54</v>
      </c>
      <c r="B78" s="4">
        <v>77421933.993156716</v>
      </c>
      <c r="C78"/>
      <c r="D78"/>
      <c r="E78" s="4"/>
      <c r="F78" s="99" t="s">
        <v>727</v>
      </c>
      <c r="G78" s="4">
        <v>-835570</v>
      </c>
      <c r="H78"/>
      <c r="I78"/>
    </row>
    <row r="79" spans="1:9" x14ac:dyDescent="0.3">
      <c r="A79" s="99" t="s">
        <v>62</v>
      </c>
      <c r="B79" s="4">
        <v>77918802.336934328</v>
      </c>
      <c r="C79"/>
      <c r="D79"/>
      <c r="E79" s="85"/>
      <c r="F79" s="99" t="s">
        <v>100</v>
      </c>
      <c r="G79" s="4">
        <v>0</v>
      </c>
      <c r="H79"/>
      <c r="I79"/>
    </row>
    <row r="80" spans="1:9" x14ac:dyDescent="0.3">
      <c r="A80" s="99" t="s">
        <v>52</v>
      </c>
      <c r="B80" s="4">
        <v>86526819.946364194</v>
      </c>
      <c r="C80"/>
      <c r="D80"/>
      <c r="E80" s="10"/>
      <c r="F80" s="99" t="s">
        <v>63</v>
      </c>
      <c r="G80" s="4">
        <v>116876.44624521493</v>
      </c>
    </row>
    <row r="81" spans="1:7" x14ac:dyDescent="0.3">
      <c r="A81" s="99" t="s">
        <v>57</v>
      </c>
      <c r="B81" s="4">
        <v>98616772.333739772</v>
      </c>
      <c r="C81"/>
      <c r="D81"/>
      <c r="E81" s="85"/>
      <c r="F81" s="99" t="s">
        <v>61</v>
      </c>
      <c r="G81" s="4">
        <v>317955.52936161216</v>
      </c>
    </row>
    <row r="82" spans="1:7" x14ac:dyDescent="0.3">
      <c r="A82" s="99" t="s">
        <v>75</v>
      </c>
      <c r="B82" s="4">
        <v>100965546.50547862</v>
      </c>
      <c r="C82"/>
      <c r="D82"/>
      <c r="E82" s="4"/>
      <c r="F82" s="99" t="s">
        <v>728</v>
      </c>
      <c r="G82" s="4">
        <v>2074371.8986298486</v>
      </c>
    </row>
    <row r="83" spans="1:7" x14ac:dyDescent="0.3">
      <c r="A83" s="99" t="s">
        <v>78</v>
      </c>
      <c r="B83" s="4">
        <v>101078062.26098381</v>
      </c>
      <c r="C83"/>
      <c r="D83"/>
      <c r="E83" s="85"/>
      <c r="F83" s="99" t="s">
        <v>59</v>
      </c>
      <c r="G83" s="4">
        <v>2454312.3880909421</v>
      </c>
    </row>
    <row r="84" spans="1:7" x14ac:dyDescent="0.3">
      <c r="A84" s="99" t="s">
        <v>49</v>
      </c>
      <c r="B84" s="4">
        <v>106393132.01924044</v>
      </c>
      <c r="C84"/>
      <c r="D84"/>
      <c r="E84" s="10"/>
      <c r="F84" s="99" t="s">
        <v>725</v>
      </c>
      <c r="G84" s="4">
        <v>2495634.9393103933</v>
      </c>
    </row>
    <row r="85" spans="1:7" x14ac:dyDescent="0.3">
      <c r="A85" s="99" t="s">
        <v>53</v>
      </c>
      <c r="B85" s="4">
        <v>124160093.2514412</v>
      </c>
      <c r="C85"/>
      <c r="D85"/>
      <c r="E85" s="85"/>
      <c r="F85" s="99" t="s">
        <v>58</v>
      </c>
      <c r="G85" s="4">
        <v>3597102.761972141</v>
      </c>
    </row>
    <row r="86" spans="1:7" x14ac:dyDescent="0.3">
      <c r="A86" s="99" t="s">
        <v>338</v>
      </c>
      <c r="B86" s="4">
        <v>124306685.34380464</v>
      </c>
      <c r="C86"/>
      <c r="D86"/>
      <c r="E86" s="4"/>
      <c r="F86" s="99" t="s">
        <v>76</v>
      </c>
      <c r="G86" s="4">
        <v>4269626.7796536237</v>
      </c>
    </row>
    <row r="87" spans="1:7" x14ac:dyDescent="0.3">
      <c r="A87" s="99" t="s">
        <v>64</v>
      </c>
      <c r="B87" s="4">
        <v>131193088.65202108</v>
      </c>
      <c r="C87"/>
      <c r="D87"/>
      <c r="E87" s="85"/>
      <c r="F87" s="99" t="s">
        <v>729</v>
      </c>
      <c r="G87" s="4">
        <v>5489470.4069125485</v>
      </c>
    </row>
    <row r="88" spans="1:7" x14ac:dyDescent="0.3">
      <c r="A88" s="99" t="s">
        <v>77</v>
      </c>
      <c r="B88" s="4">
        <v>131324789.42678966</v>
      </c>
      <c r="C88"/>
      <c r="D88"/>
      <c r="E88" s="10"/>
      <c r="F88" s="99" t="s">
        <v>49</v>
      </c>
      <c r="G88" s="4">
        <v>5799335.4341563759</v>
      </c>
    </row>
    <row r="89" spans="1:7" x14ac:dyDescent="0.3">
      <c r="A89" s="99" t="s">
        <v>70</v>
      </c>
      <c r="B89" s="4">
        <v>145841865.84779856</v>
      </c>
      <c r="C89"/>
      <c r="D89"/>
      <c r="E89" s="85"/>
      <c r="F89" s="99" t="s">
        <v>723</v>
      </c>
      <c r="G89" s="4">
        <v>6972460.8512363173</v>
      </c>
    </row>
    <row r="90" spans="1:7" x14ac:dyDescent="0.3">
      <c r="A90" s="99" t="s">
        <v>80</v>
      </c>
      <c r="B90" s="4">
        <v>153149943.11263615</v>
      </c>
      <c r="C90"/>
      <c r="D90"/>
      <c r="E90" s="4"/>
      <c r="F90" s="99" t="s">
        <v>69</v>
      </c>
      <c r="G90" s="4">
        <v>7292244.891158619</v>
      </c>
    </row>
    <row r="91" spans="1:7" x14ac:dyDescent="0.3">
      <c r="A91" s="99" t="s">
        <v>48</v>
      </c>
      <c r="B91" s="4">
        <v>154946002.48221883</v>
      </c>
      <c r="C91"/>
      <c r="D91"/>
      <c r="E91" s="85"/>
      <c r="F91" s="99" t="s">
        <v>75</v>
      </c>
      <c r="G91" s="4">
        <v>12001604.849007206</v>
      </c>
    </row>
    <row r="92" spans="1:7" x14ac:dyDescent="0.3">
      <c r="A92" s="99" t="s">
        <v>726</v>
      </c>
      <c r="B92" s="4">
        <v>158710095.4402867</v>
      </c>
      <c r="C92"/>
      <c r="D92"/>
      <c r="E92" s="10"/>
      <c r="F92" s="99" t="s">
        <v>721</v>
      </c>
      <c r="G92" s="4">
        <v>12180561.623299554</v>
      </c>
    </row>
    <row r="93" spans="1:7" x14ac:dyDescent="0.3">
      <c r="A93" s="99" t="s">
        <v>74</v>
      </c>
      <c r="B93" s="4">
        <v>164808134.39507484</v>
      </c>
      <c r="E93" s="85"/>
      <c r="F93" s="99" t="s">
        <v>68</v>
      </c>
      <c r="G93" s="4">
        <v>12822591.808711849</v>
      </c>
    </row>
    <row r="94" spans="1:7" x14ac:dyDescent="0.3">
      <c r="A94" s="99" t="s">
        <v>730</v>
      </c>
      <c r="B94" s="4">
        <v>170205999.97854808</v>
      </c>
      <c r="E94" s="4"/>
      <c r="F94" s="99" t="s">
        <v>80</v>
      </c>
      <c r="G94" s="4">
        <v>13708191.174137563</v>
      </c>
    </row>
    <row r="95" spans="1:7" x14ac:dyDescent="0.3">
      <c r="A95" s="352" t="s">
        <v>65</v>
      </c>
      <c r="B95" s="4">
        <v>180722537.23961112</v>
      </c>
      <c r="E95" s="85"/>
      <c r="F95" s="99" t="s">
        <v>52</v>
      </c>
      <c r="G95" s="4">
        <v>15617052.808968771</v>
      </c>
    </row>
    <row r="96" spans="1:7" x14ac:dyDescent="0.3">
      <c r="A96" s="352" t="s">
        <v>51</v>
      </c>
      <c r="B96" s="4">
        <v>224521379.31891561</v>
      </c>
      <c r="E96" s="10"/>
      <c r="F96" s="99" t="s">
        <v>66</v>
      </c>
      <c r="G96" s="4">
        <v>17055499.787980754</v>
      </c>
    </row>
    <row r="97" spans="1:7" x14ac:dyDescent="0.3">
      <c r="A97" s="352" t="s">
        <v>50</v>
      </c>
      <c r="B97" s="4">
        <v>236000655.72180775</v>
      </c>
      <c r="E97" s="85"/>
      <c r="F97" s="99" t="s">
        <v>57</v>
      </c>
      <c r="G97" s="4">
        <v>18083761.558547825</v>
      </c>
    </row>
    <row r="98" spans="1:7" x14ac:dyDescent="0.3">
      <c r="A98" s="352" t="s">
        <v>72</v>
      </c>
      <c r="B98" s="4">
        <v>243252841.93913674</v>
      </c>
      <c r="E98" s="4"/>
      <c r="F98" s="99" t="s">
        <v>62</v>
      </c>
      <c r="G98" s="4">
        <v>18232674.517967571</v>
      </c>
    </row>
    <row r="99" spans="1:7" x14ac:dyDescent="0.3">
      <c r="A99" s="352" t="s">
        <v>73</v>
      </c>
      <c r="B99" s="4">
        <v>322723607.26607913</v>
      </c>
      <c r="E99" s="85"/>
      <c r="F99" s="352" t="s">
        <v>78</v>
      </c>
      <c r="G99" s="358">
        <v>19087514.906028252</v>
      </c>
    </row>
    <row r="100" spans="1:7" x14ac:dyDescent="0.3">
      <c r="A100" s="352" t="s">
        <v>79</v>
      </c>
      <c r="B100" s="4">
        <v>359272342.02354836</v>
      </c>
      <c r="E100" s="10"/>
      <c r="F100" s="352" t="s">
        <v>56</v>
      </c>
      <c r="G100" s="358">
        <v>21201580.485122472</v>
      </c>
    </row>
    <row r="101" spans="1:7" x14ac:dyDescent="0.3">
      <c r="A101" s="99" t="s">
        <v>6</v>
      </c>
      <c r="B101" s="4">
        <v>4407793014.6104374</v>
      </c>
      <c r="E101" s="85"/>
      <c r="F101" s="352" t="s">
        <v>53</v>
      </c>
      <c r="G101" s="358">
        <v>21655924.351804517</v>
      </c>
    </row>
    <row r="102" spans="1:7" x14ac:dyDescent="0.3">
      <c r="A102"/>
      <c r="B102"/>
      <c r="E102" s="4"/>
      <c r="F102" s="352" t="s">
        <v>54</v>
      </c>
      <c r="G102" s="358">
        <v>21884883.368005536</v>
      </c>
    </row>
    <row r="103" spans="1:7" x14ac:dyDescent="0.3">
      <c r="A103"/>
      <c r="B103"/>
      <c r="E103" s="85"/>
      <c r="F103" s="352" t="s">
        <v>64</v>
      </c>
      <c r="G103" s="358">
        <v>21933547.996909343</v>
      </c>
    </row>
    <row r="104" spans="1:7" x14ac:dyDescent="0.3">
      <c r="A104"/>
      <c r="B104"/>
      <c r="E104" s="10"/>
      <c r="F104" s="352" t="s">
        <v>77</v>
      </c>
      <c r="G104" s="358">
        <v>22236858.963831447</v>
      </c>
    </row>
    <row r="105" spans="1:7" x14ac:dyDescent="0.3">
      <c r="A105"/>
      <c r="B105"/>
      <c r="E105" s="85"/>
      <c r="F105" s="352" t="s">
        <v>726</v>
      </c>
      <c r="G105" s="358">
        <v>22660311.490475535</v>
      </c>
    </row>
    <row r="106" spans="1:7" x14ac:dyDescent="0.3">
      <c r="E106" s="4"/>
      <c r="F106" s="352" t="s">
        <v>65</v>
      </c>
      <c r="G106" s="358">
        <v>23628776.126723364</v>
      </c>
    </row>
    <row r="107" spans="1:7" x14ac:dyDescent="0.3">
      <c r="A107" s="353" t="s">
        <v>739</v>
      </c>
      <c r="E107" s="85"/>
      <c r="F107" s="352" t="s">
        <v>338</v>
      </c>
      <c r="G107" s="358">
        <v>24620713.539744016</v>
      </c>
    </row>
    <row r="108" spans="1:7" x14ac:dyDescent="0.3">
      <c r="E108" s="10"/>
      <c r="F108" s="352" t="s">
        <v>47</v>
      </c>
      <c r="G108" s="358">
        <v>25349218.970002271</v>
      </c>
    </row>
    <row r="109" spans="1:7" x14ac:dyDescent="0.3">
      <c r="E109" s="85"/>
      <c r="F109" s="352" t="s">
        <v>70</v>
      </c>
      <c r="G109" s="358">
        <v>31005781.035214938</v>
      </c>
    </row>
    <row r="110" spans="1:7" x14ac:dyDescent="0.3">
      <c r="A110" s="86" t="s">
        <v>432</v>
      </c>
      <c r="B110" t="s" vm="24">
        <v>717</v>
      </c>
      <c r="E110" s="4"/>
      <c r="F110" s="352" t="s">
        <v>50</v>
      </c>
      <c r="G110" s="358">
        <v>31226421.287860315</v>
      </c>
    </row>
    <row r="111" spans="1:7" x14ac:dyDescent="0.3">
      <c r="A111" s="86" t="s">
        <v>434</v>
      </c>
      <c r="B111" t="s" vm="11">
        <v>384</v>
      </c>
      <c r="E111" s="85"/>
      <c r="F111" s="352" t="s">
        <v>48</v>
      </c>
      <c r="G111" s="358">
        <v>32826557.607130658</v>
      </c>
    </row>
    <row r="112" spans="1:7" x14ac:dyDescent="0.3">
      <c r="A112" s="86" t="s">
        <v>435</v>
      </c>
      <c r="B112" t="s" vm="13">
        <v>106</v>
      </c>
      <c r="E112" s="10"/>
      <c r="F112" s="352" t="s">
        <v>74</v>
      </c>
      <c r="G112" s="358">
        <v>35235596.435806453</v>
      </c>
    </row>
    <row r="113" spans="1:7" x14ac:dyDescent="0.3">
      <c r="B113" s="353" t="s">
        <v>436</v>
      </c>
      <c r="E113" s="85"/>
      <c r="F113" s="352" t="s">
        <v>730</v>
      </c>
      <c r="G113" s="358">
        <v>35810601.186181366</v>
      </c>
    </row>
    <row r="114" spans="1:7" x14ac:dyDescent="0.3">
      <c r="A114" s="86" t="s">
        <v>439</v>
      </c>
      <c r="B114" t="s">
        <v>438</v>
      </c>
      <c r="E114" s="4"/>
      <c r="F114" s="352" t="s">
        <v>51</v>
      </c>
      <c r="G114" s="358">
        <v>51384754.378443822</v>
      </c>
    </row>
    <row r="115" spans="1:7" x14ac:dyDescent="0.3">
      <c r="A115" s="100" t="s">
        <v>720</v>
      </c>
      <c r="B115" s="355">
        <v>-9.9668380386121029</v>
      </c>
      <c r="E115" s="85"/>
      <c r="F115" s="352" t="s">
        <v>72</v>
      </c>
      <c r="G115" s="358">
        <v>58786311.042925991</v>
      </c>
    </row>
    <row r="116" spans="1:7" x14ac:dyDescent="0.3">
      <c r="A116" s="100" t="s">
        <v>722</v>
      </c>
      <c r="B116" s="355">
        <v>-1.6068860097800863</v>
      </c>
      <c r="E116" s="10"/>
      <c r="F116" s="352" t="s">
        <v>73</v>
      </c>
      <c r="G116" s="358">
        <v>62972010.98376596</v>
      </c>
    </row>
    <row r="117" spans="1:7" x14ac:dyDescent="0.3">
      <c r="A117" s="100" t="s">
        <v>725</v>
      </c>
      <c r="B117" s="355">
        <v>-0.17992765673937267</v>
      </c>
      <c r="E117" s="85"/>
      <c r="F117" s="352" t="s">
        <v>79</v>
      </c>
      <c r="G117" s="358">
        <v>75609817.342944801</v>
      </c>
    </row>
    <row r="118" spans="1:7" x14ac:dyDescent="0.3">
      <c r="A118" s="100" t="s">
        <v>59</v>
      </c>
      <c r="B118" s="355">
        <v>-9.0301537716930405E-2</v>
      </c>
      <c r="E118" s="4"/>
      <c r="F118" s="99" t="s">
        <v>6</v>
      </c>
      <c r="G118" s="4">
        <v>676813349.77514911</v>
      </c>
    </row>
    <row r="119" spans="1:7" x14ac:dyDescent="0.3">
      <c r="A119" s="100" t="s">
        <v>719</v>
      </c>
      <c r="B119" s="355">
        <v>-4.5029209597039502E-2</v>
      </c>
      <c r="E119" s="85"/>
      <c r="F119"/>
      <c r="G119"/>
    </row>
    <row r="120" spans="1:7" hidden="1" x14ac:dyDescent="0.3">
      <c r="A120" s="99" t="s">
        <v>718</v>
      </c>
      <c r="B120" s="85">
        <v>0</v>
      </c>
      <c r="E120" s="10"/>
      <c r="F120"/>
      <c r="G120"/>
    </row>
    <row r="121" spans="1:7" hidden="1" x14ac:dyDescent="0.3">
      <c r="A121" s="99" t="s">
        <v>732</v>
      </c>
      <c r="B121" s="85">
        <v>0</v>
      </c>
      <c r="E121" s="85"/>
      <c r="F121" s="85"/>
      <c r="G121" s="85"/>
    </row>
    <row r="122" spans="1:7" hidden="1" x14ac:dyDescent="0.3">
      <c r="A122" s="99" t="s">
        <v>727</v>
      </c>
      <c r="B122" s="85">
        <v>0</v>
      </c>
      <c r="E122" s="4"/>
      <c r="F122" s="4"/>
      <c r="G122" s="4"/>
    </row>
    <row r="123" spans="1:7" hidden="1" x14ac:dyDescent="0.3">
      <c r="A123" s="99" t="s">
        <v>733</v>
      </c>
      <c r="B123" s="85">
        <v>0</v>
      </c>
      <c r="E123" s="85"/>
      <c r="F123" s="85"/>
      <c r="G123" s="85"/>
    </row>
    <row r="124" spans="1:7" hidden="1" x14ac:dyDescent="0.3">
      <c r="A124" s="99" t="s">
        <v>724</v>
      </c>
      <c r="B124" s="85">
        <v>1.3720849290911709E-3</v>
      </c>
      <c r="E124" s="10"/>
      <c r="F124" s="10"/>
      <c r="G124" s="10"/>
    </row>
    <row r="125" spans="1:7" hidden="1" x14ac:dyDescent="0.3">
      <c r="A125" s="99" t="s">
        <v>60</v>
      </c>
      <c r="B125" s="85">
        <v>5.3961011766213839E-2</v>
      </c>
      <c r="E125" s="85"/>
      <c r="F125" s="85"/>
      <c r="G125" s="85"/>
    </row>
    <row r="126" spans="1:7" hidden="1" x14ac:dyDescent="0.3">
      <c r="A126" s="99" t="s">
        <v>104</v>
      </c>
      <c r="B126" s="85">
        <v>6.5360957810085676E-2</v>
      </c>
      <c r="E126" s="4"/>
      <c r="F126" s="4"/>
      <c r="G126" s="4"/>
    </row>
    <row r="127" spans="1:7" x14ac:dyDescent="0.3">
      <c r="A127" s="99" t="s">
        <v>63</v>
      </c>
      <c r="B127" s="85">
        <v>0.10921460119003618</v>
      </c>
      <c r="E127" s="85"/>
      <c r="F127" s="85"/>
      <c r="G127" s="85"/>
    </row>
    <row r="128" spans="1:7" x14ac:dyDescent="0.3">
      <c r="A128" s="99" t="s">
        <v>54</v>
      </c>
      <c r="B128" s="85">
        <v>0.11574742814003232</v>
      </c>
      <c r="E128" s="10"/>
      <c r="F128" s="10"/>
      <c r="G128" s="10"/>
    </row>
    <row r="129" spans="1:7" x14ac:dyDescent="0.3">
      <c r="A129" s="99" t="s">
        <v>721</v>
      </c>
      <c r="B129" s="85">
        <v>0.11824750358708368</v>
      </c>
      <c r="E129" s="85"/>
      <c r="F129" s="85"/>
      <c r="G129" s="85"/>
    </row>
    <row r="130" spans="1:7" x14ac:dyDescent="0.3">
      <c r="A130" s="99" t="s">
        <v>723</v>
      </c>
      <c r="B130" s="85">
        <v>0.11862075437852672</v>
      </c>
      <c r="E130" s="4"/>
      <c r="F130" s="4"/>
      <c r="G130" s="4"/>
    </row>
    <row r="131" spans="1:7" x14ac:dyDescent="0.3">
      <c r="A131" s="99" t="s">
        <v>68</v>
      </c>
      <c r="B131" s="85">
        <v>0.13377940240742678</v>
      </c>
      <c r="E131" s="85"/>
      <c r="F131" s="85"/>
      <c r="G131" s="85"/>
    </row>
    <row r="132" spans="1:7" x14ac:dyDescent="0.3">
      <c r="A132" s="99" t="s">
        <v>729</v>
      </c>
      <c r="B132" s="85">
        <v>0.13445816596373442</v>
      </c>
      <c r="E132" s="10"/>
      <c r="F132" s="10"/>
      <c r="G132" s="10"/>
    </row>
    <row r="133" spans="1:7" x14ac:dyDescent="0.3">
      <c r="A133" s="99" t="s">
        <v>58</v>
      </c>
      <c r="B133" s="85">
        <v>0.1363821605566094</v>
      </c>
      <c r="E133" s="85"/>
      <c r="F133" s="85"/>
      <c r="G133" s="85"/>
    </row>
    <row r="134" spans="1:7" x14ac:dyDescent="0.3">
      <c r="A134" s="99" t="s">
        <v>76</v>
      </c>
      <c r="B134" s="85">
        <v>0.14289919747619356</v>
      </c>
      <c r="E134" s="4"/>
      <c r="F134" s="4"/>
      <c r="G134" s="4"/>
    </row>
    <row r="135" spans="1:7" x14ac:dyDescent="0.3">
      <c r="A135" s="99" t="s">
        <v>47</v>
      </c>
      <c r="B135" s="85">
        <v>0.14502259612927026</v>
      </c>
      <c r="E135" s="85"/>
      <c r="F135" s="85"/>
      <c r="G135" s="85"/>
    </row>
    <row r="136" spans="1:7" x14ac:dyDescent="0.3">
      <c r="A136" s="99" t="s">
        <v>80</v>
      </c>
      <c r="B136" s="85">
        <v>0.14698126099518963</v>
      </c>
      <c r="E136" s="10"/>
      <c r="F136" s="10"/>
      <c r="G136" s="10"/>
    </row>
    <row r="137" spans="1:7" x14ac:dyDescent="0.3">
      <c r="A137" s="99" t="s">
        <v>728</v>
      </c>
      <c r="B137" s="85">
        <v>0.17309646908849227</v>
      </c>
      <c r="E137" s="85"/>
      <c r="F137" s="85"/>
      <c r="G137" s="85"/>
    </row>
    <row r="138" spans="1:7" x14ac:dyDescent="0.3">
      <c r="A138" s="99" t="s">
        <v>61</v>
      </c>
      <c r="B138" s="85">
        <v>0.19578659067037821</v>
      </c>
      <c r="E138" s="4"/>
      <c r="F138" s="4"/>
      <c r="G138" s="4"/>
    </row>
    <row r="139" spans="1:7" x14ac:dyDescent="0.3">
      <c r="A139" s="99" t="s">
        <v>66</v>
      </c>
      <c r="B139" s="85">
        <v>0.20693556090874915</v>
      </c>
      <c r="E139" s="85"/>
      <c r="F139" s="85"/>
      <c r="G139" s="85"/>
    </row>
    <row r="140" spans="1:7" x14ac:dyDescent="0.3">
      <c r="A140" s="99" t="s">
        <v>64</v>
      </c>
      <c r="B140" s="85">
        <v>0.21180464526816092</v>
      </c>
      <c r="E140" s="10"/>
      <c r="F140" s="10"/>
      <c r="G140" s="10"/>
    </row>
    <row r="141" spans="1:7" x14ac:dyDescent="0.3">
      <c r="A141" s="99" t="s">
        <v>50</v>
      </c>
      <c r="B141" s="85">
        <v>0.21649962121093713</v>
      </c>
      <c r="E141" s="85"/>
      <c r="F141" s="85"/>
      <c r="G141" s="85"/>
    </row>
    <row r="142" spans="1:7" x14ac:dyDescent="0.3">
      <c r="A142" s="99" t="s">
        <v>56</v>
      </c>
      <c r="B142" s="85">
        <v>0.22007229842991874</v>
      </c>
      <c r="E142" s="4"/>
      <c r="F142" s="4"/>
      <c r="G142" s="4"/>
    </row>
    <row r="143" spans="1:7" x14ac:dyDescent="0.3">
      <c r="A143" s="99" t="s">
        <v>53</v>
      </c>
      <c r="B143" s="85">
        <v>0.2282588633280091</v>
      </c>
      <c r="C143" s="85"/>
      <c r="D143" s="85"/>
      <c r="E143" s="85"/>
      <c r="F143" s="85"/>
      <c r="G143" s="85"/>
    </row>
    <row r="144" spans="1:7" x14ac:dyDescent="0.3">
      <c r="A144" s="99" t="s">
        <v>55</v>
      </c>
      <c r="B144" s="85">
        <v>0.23484266703157336</v>
      </c>
      <c r="C144" s="10"/>
      <c r="D144" s="10"/>
      <c r="E144" s="10"/>
      <c r="F144" s="10"/>
      <c r="G144" s="10"/>
    </row>
    <row r="145" spans="1:7" x14ac:dyDescent="0.3">
      <c r="A145" s="99" t="s">
        <v>52</v>
      </c>
      <c r="B145" s="85">
        <v>0.23846868699803708</v>
      </c>
      <c r="C145" s="85"/>
      <c r="D145" s="85"/>
      <c r="E145" s="85"/>
      <c r="F145" s="85"/>
      <c r="G145" s="85"/>
    </row>
    <row r="146" spans="1:7" x14ac:dyDescent="0.3">
      <c r="A146" s="99" t="s">
        <v>79</v>
      </c>
      <c r="B146" s="85">
        <v>0.25388010516914156</v>
      </c>
      <c r="C146" s="4"/>
      <c r="D146" s="4"/>
      <c r="E146" s="4"/>
      <c r="F146" s="4"/>
      <c r="G146" s="4"/>
    </row>
    <row r="147" spans="1:7" x14ac:dyDescent="0.3">
      <c r="A147" s="99" t="s">
        <v>51</v>
      </c>
      <c r="B147" s="85">
        <v>0.2548895602844421</v>
      </c>
      <c r="C147" s="85"/>
      <c r="D147" s="85"/>
      <c r="E147" s="85"/>
      <c r="F147" s="85"/>
      <c r="G147" s="85"/>
    </row>
    <row r="148" spans="1:7" x14ac:dyDescent="0.3">
      <c r="A148" s="99" t="s">
        <v>730</v>
      </c>
      <c r="B148" s="85">
        <v>0.26360695710272641</v>
      </c>
      <c r="C148" s="10"/>
      <c r="D148" s="10"/>
      <c r="E148" s="10"/>
      <c r="F148" s="10"/>
      <c r="G148" s="10"/>
    </row>
    <row r="149" spans="1:7" x14ac:dyDescent="0.3">
      <c r="A149" s="99" t="s">
        <v>726</v>
      </c>
      <c r="B149" s="85">
        <v>0.26419228004834716</v>
      </c>
      <c r="C149" s="85"/>
      <c r="D149" s="85"/>
      <c r="E149" s="85"/>
      <c r="F149" s="85"/>
      <c r="G149" s="85"/>
    </row>
    <row r="150" spans="1:7" x14ac:dyDescent="0.3">
      <c r="A150" s="99" t="s">
        <v>70</v>
      </c>
      <c r="B150" s="85">
        <v>0.26540145985386054</v>
      </c>
      <c r="C150" s="4"/>
      <c r="D150" s="4"/>
      <c r="E150" s="4"/>
      <c r="F150" s="4"/>
      <c r="G150" s="4"/>
    </row>
    <row r="151" spans="1:7" x14ac:dyDescent="0.3">
      <c r="A151" s="99" t="s">
        <v>62</v>
      </c>
      <c r="B151" s="85">
        <v>0.26778762416190266</v>
      </c>
      <c r="C151" s="85"/>
      <c r="D151" s="85"/>
      <c r="E151" s="85"/>
      <c r="F151" s="85"/>
      <c r="G151" s="85"/>
    </row>
    <row r="152" spans="1:7" x14ac:dyDescent="0.3">
      <c r="A152" s="99" t="s">
        <v>69</v>
      </c>
      <c r="B152" s="85">
        <v>0.27401310358478881</v>
      </c>
      <c r="C152" s="10"/>
      <c r="D152" s="10"/>
      <c r="E152" s="10"/>
      <c r="F152" s="10"/>
      <c r="G152" s="10"/>
    </row>
    <row r="153" spans="1:7" x14ac:dyDescent="0.3">
      <c r="A153" s="99" t="s">
        <v>49</v>
      </c>
      <c r="B153" s="85">
        <v>0.28817288105259048</v>
      </c>
      <c r="C153" s="85"/>
      <c r="D153" s="85"/>
      <c r="E153" s="85"/>
      <c r="F153" s="85"/>
      <c r="G153" s="85"/>
    </row>
    <row r="154" spans="1:7" x14ac:dyDescent="0.3">
      <c r="A154" s="99" t="s">
        <v>338</v>
      </c>
      <c r="B154" s="85">
        <v>0.29087347091513371</v>
      </c>
      <c r="C154" s="4"/>
      <c r="D154" s="4"/>
      <c r="E154" s="4"/>
      <c r="F154" s="4"/>
      <c r="G154" s="4"/>
    </row>
    <row r="155" spans="1:7" x14ac:dyDescent="0.3">
      <c r="A155" s="99" t="s">
        <v>57</v>
      </c>
      <c r="B155" s="85">
        <v>0.2950665323614407</v>
      </c>
      <c r="C155" s="85"/>
      <c r="D155" s="85"/>
      <c r="E155" s="85"/>
      <c r="F155" s="85"/>
      <c r="G155" s="85"/>
    </row>
    <row r="156" spans="1:7" x14ac:dyDescent="0.3">
      <c r="A156" s="99" t="s">
        <v>75</v>
      </c>
      <c r="B156" s="85">
        <v>0.30010222920631879</v>
      </c>
      <c r="C156" s="10"/>
      <c r="D156" s="10"/>
      <c r="E156" s="10"/>
      <c r="F156" s="10"/>
      <c r="G156" s="10"/>
    </row>
    <row r="157" spans="1:7" x14ac:dyDescent="0.3">
      <c r="A157" s="99" t="s">
        <v>72</v>
      </c>
      <c r="B157" s="85">
        <v>0.30551308574893626</v>
      </c>
      <c r="C157" s="85"/>
      <c r="D157" s="85"/>
      <c r="E157" s="85"/>
      <c r="F157" s="85"/>
      <c r="G157" s="85"/>
    </row>
    <row r="158" spans="1:7" x14ac:dyDescent="0.3">
      <c r="A158" s="363" t="s">
        <v>74</v>
      </c>
      <c r="B158" s="364">
        <v>0.307825398126164</v>
      </c>
      <c r="C158" s="4"/>
      <c r="D158" s="4"/>
      <c r="E158" s="4"/>
      <c r="F158" s="4"/>
      <c r="G158" s="4"/>
    </row>
    <row r="159" spans="1:7" x14ac:dyDescent="0.3">
      <c r="A159" s="363" t="s">
        <v>78</v>
      </c>
      <c r="B159" s="364">
        <v>0.30975418211858963</v>
      </c>
      <c r="C159" s="85"/>
      <c r="D159" s="85"/>
      <c r="E159" s="85"/>
      <c r="F159" s="85"/>
      <c r="G159" s="85"/>
    </row>
    <row r="160" spans="1:7" x14ac:dyDescent="0.3">
      <c r="A160" s="363" t="s">
        <v>65</v>
      </c>
      <c r="B160" s="364">
        <v>0.31471587832962944</v>
      </c>
      <c r="C160" s="10"/>
      <c r="D160" s="10"/>
      <c r="E160" s="10"/>
      <c r="F160" s="10"/>
      <c r="G160" s="10"/>
    </row>
    <row r="161" spans="1:7" x14ac:dyDescent="0.3">
      <c r="A161" s="363" t="s">
        <v>73</v>
      </c>
      <c r="B161" s="364">
        <v>0.31839151060483667</v>
      </c>
      <c r="C161" s="85"/>
      <c r="D161" s="85"/>
      <c r="E161" s="85"/>
      <c r="F161" s="85"/>
      <c r="G161" s="85"/>
    </row>
    <row r="162" spans="1:7" x14ac:dyDescent="0.3">
      <c r="A162" s="363" t="s">
        <v>48</v>
      </c>
      <c r="B162" s="364">
        <v>0.34342785979422941</v>
      </c>
      <c r="C162" s="4"/>
      <c r="D162" s="4"/>
      <c r="E162" s="4"/>
      <c r="F162" s="4"/>
      <c r="G162" s="4"/>
    </row>
    <row r="163" spans="1:7" x14ac:dyDescent="0.3">
      <c r="A163" s="363" t="s">
        <v>77</v>
      </c>
      <c r="B163" s="364">
        <v>0.39118592381954509</v>
      </c>
      <c r="C163" s="85"/>
      <c r="D163" s="85"/>
      <c r="E163" s="85"/>
      <c r="F163" s="85"/>
      <c r="G163" s="85"/>
    </row>
    <row r="164" spans="1:7" x14ac:dyDescent="0.3">
      <c r="A164" s="99" t="s">
        <v>100</v>
      </c>
      <c r="B164" s="85">
        <v>0.57682639602666141</v>
      </c>
      <c r="C164" s="10"/>
      <c r="D164" s="10"/>
      <c r="E164" s="10"/>
      <c r="F164" s="10"/>
      <c r="G164" s="10"/>
    </row>
    <row r="165" spans="1:7" x14ac:dyDescent="0.3">
      <c r="A165" s="99" t="s">
        <v>6</v>
      </c>
      <c r="B165" s="85">
        <v>0.20405016394166542</v>
      </c>
      <c r="C165" s="85"/>
      <c r="D165" s="85"/>
      <c r="E165" s="85"/>
      <c r="F165" s="85"/>
      <c r="G165" s="85"/>
    </row>
    <row r="166" spans="1:7" x14ac:dyDescent="0.3">
      <c r="A166"/>
      <c r="B166"/>
      <c r="C166" s="4"/>
      <c r="D166" s="4"/>
      <c r="E166" s="4"/>
      <c r="F166" s="4"/>
      <c r="G166" s="4"/>
    </row>
    <row r="167" spans="1:7" x14ac:dyDescent="0.3">
      <c r="A167"/>
      <c r="B167"/>
      <c r="C167" s="85"/>
      <c r="D167" s="85"/>
      <c r="E167" s="85"/>
      <c r="F167" s="85"/>
      <c r="G167" s="85"/>
    </row>
    <row r="168" spans="1:7" x14ac:dyDescent="0.3">
      <c r="A168"/>
      <c r="B168"/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A8ED3-9760-47F7-B3D8-7293BBF5221D}">
  <dimension ref="A1:B4"/>
  <sheetViews>
    <sheetView workbookViewId="0">
      <selection activeCell="D19" sqref="D19"/>
    </sheetView>
  </sheetViews>
  <sheetFormatPr baseColWidth="10" defaultRowHeight="14.4" x14ac:dyDescent="0.3"/>
  <cols>
    <col min="1" max="1" width="20.109375" bestFit="1" customWidth="1"/>
    <col min="2" max="2" width="16.44140625" style="88" bestFit="1" customWidth="1"/>
  </cols>
  <sheetData>
    <row r="1" spans="1:2" x14ac:dyDescent="0.3">
      <c r="A1" t="str">
        <f>+'RENTABILIDAD TIENDAS'!F9</f>
        <v>Values</v>
      </c>
    </row>
    <row r="2" spans="1:2" x14ac:dyDescent="0.3">
      <c r="A2" t="str">
        <f>+'RENTABILIDAD TIENDAS'!F10</f>
        <v>MARGEN BRUTO FINAL</v>
      </c>
      <c r="B2" s="102">
        <f>+'RENTABILIDAD TIENDAS'!G10</f>
        <v>0.70050182432925345</v>
      </c>
    </row>
    <row r="3" spans="1:2" x14ac:dyDescent="0.3">
      <c r="A3" t="str">
        <f>+'RENTABILIDAD TIENDAS'!F11</f>
        <v>UTILIDAD NETA FINAL</v>
      </c>
      <c r="B3" s="88">
        <f>+'RENTABILIDAD TIENDAS'!G11</f>
        <v>676813349.77514911</v>
      </c>
    </row>
    <row r="4" spans="1:2" x14ac:dyDescent="0.3">
      <c r="A4" t="str">
        <f>+'RENTABILIDAD TIENDAS'!F12</f>
        <v>MARGEN NETO FINAL</v>
      </c>
      <c r="B4" s="102">
        <f>+'RENTABILIDAD TIENDAS'!G12</f>
        <v>0.16556815494703228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E77D-4A8F-4B71-A9DD-E8D71025B641}">
  <dimension ref="A1:B7"/>
  <sheetViews>
    <sheetView workbookViewId="0">
      <selection activeCell="B12" sqref="B12"/>
    </sheetView>
  </sheetViews>
  <sheetFormatPr baseColWidth="10" defaultRowHeight="14.4" x14ac:dyDescent="0.3"/>
  <cols>
    <col min="1" max="1" width="40.6640625" bestFit="1" customWidth="1"/>
    <col min="2" max="2" width="20.44140625" style="88" bestFit="1" customWidth="1"/>
  </cols>
  <sheetData>
    <row r="1" spans="1:2" x14ac:dyDescent="0.3">
      <c r="A1" s="79" t="str">
        <f>+'RENTABILIDAD TIENDAS'!F23</f>
        <v>Etiquetas de fila</v>
      </c>
      <c r="B1" s="90" t="str">
        <f>+'RENTABILIDAD TIENDAS'!G23</f>
        <v>UTILIDAD NETA FINAL</v>
      </c>
    </row>
    <row r="2" spans="1:2" x14ac:dyDescent="0.3">
      <c r="A2" s="79" t="str">
        <f>+'RENTABILIDAD TIENDAS'!F24</f>
        <v>CAFE QUINDIO EXPRESS AEROPUERTO DORADO</v>
      </c>
      <c r="B2" s="90">
        <f>+'RENTABILIDAD TIENDAS'!G24</f>
        <v>51384754.378443822</v>
      </c>
    </row>
    <row r="3" spans="1:2" x14ac:dyDescent="0.3">
      <c r="A3" s="79" t="str">
        <f>+'RENTABILIDAD TIENDAS'!F25</f>
        <v>CAFE QUINDIO EXPRESS PLAZA CENTRAL</v>
      </c>
      <c r="B3" s="90">
        <f>+'RENTABILIDAD TIENDAS'!G25</f>
        <v>58786311.042925991</v>
      </c>
    </row>
    <row r="4" spans="1:2" x14ac:dyDescent="0.3">
      <c r="A4" s="79" t="str">
        <f>+'RENTABILIDAD TIENDAS'!F26</f>
        <v>CAFE QUINDIO EXPRESS PLAZA CLARO BOGOTA</v>
      </c>
      <c r="B4" s="90">
        <f>+'RENTABILIDAD TIENDAS'!G26</f>
        <v>62972010.98376596</v>
      </c>
    </row>
    <row r="5" spans="1:2" x14ac:dyDescent="0.3">
      <c r="A5" s="79" t="str">
        <f>+'RENTABILIDAD TIENDAS'!F27</f>
        <v>CAFE QUINDIO EXPRESS TITAN PLAZA</v>
      </c>
      <c r="B5" s="90">
        <f>+'RENTABILIDAD TIENDAS'!G27</f>
        <v>35810601.186181366</v>
      </c>
    </row>
    <row r="6" spans="1:2" x14ac:dyDescent="0.3">
      <c r="A6" s="79" t="str">
        <f>+'RENTABILIDAD TIENDAS'!F28</f>
        <v>CAFE QUINDIO EXPRESS USAQUEN</v>
      </c>
      <c r="B6" s="90">
        <f>+'RENTABILIDAD TIENDAS'!G28</f>
        <v>75609817.342944801</v>
      </c>
    </row>
    <row r="7" spans="1:2" x14ac:dyDescent="0.3">
      <c r="A7" s="79" t="str">
        <f>+'RENTABILIDAD TIENDAS'!F29</f>
        <v>Total general</v>
      </c>
      <c r="B7" s="90">
        <f>+'RENTABILIDAD TIENDAS'!G29</f>
        <v>284563494.93426192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94CA-5AD4-4D68-9E16-1004B5199818}">
  <dimension ref="A1:C14"/>
  <sheetViews>
    <sheetView workbookViewId="0">
      <selection activeCell="C14" sqref="C14"/>
    </sheetView>
  </sheetViews>
  <sheetFormatPr baseColWidth="10" defaultRowHeight="14.4" x14ac:dyDescent="0.3"/>
  <cols>
    <col min="1" max="1" width="41.44140625" bestFit="1" customWidth="1"/>
    <col min="2" max="2" width="18.88671875" style="102" bestFit="1" customWidth="1"/>
  </cols>
  <sheetData>
    <row r="1" spans="1:3" x14ac:dyDescent="0.3">
      <c r="A1" t="str">
        <f>+'RENTABILIDAD TIENDAS'!F38</f>
        <v>Etiquetas de fila</v>
      </c>
      <c r="B1" s="102" t="str">
        <f>+'RENTABILIDAD TIENDAS'!G38</f>
        <v>MARGEN NETO FINAL</v>
      </c>
    </row>
    <row r="2" spans="1:3" x14ac:dyDescent="0.3">
      <c r="A2" t="str">
        <f>+'RENTABILIDAD TIENDAS'!F39</f>
        <v>CAFE QUINDIO EXPRESS PLAZA CLARO BOGOTA</v>
      </c>
      <c r="B2" s="102">
        <f>+'RENTABILIDAD TIENDAS'!G39</f>
        <v>0.28866815409264901</v>
      </c>
    </row>
    <row r="3" spans="1:3" x14ac:dyDescent="0.3">
      <c r="A3" t="str">
        <f>+'RENTABILIDAD TIENDAS'!F40</f>
        <v>CAFE QUINDIO EXPR. PLAZA BOLIVAR BOGOTA</v>
      </c>
      <c r="B3" s="102">
        <f>+'RENTABILIDAD TIENDAS'!G40</f>
        <v>0.33443787452978085</v>
      </c>
    </row>
    <row r="4" spans="1:3" x14ac:dyDescent="0.3">
      <c r="A4" t="str">
        <f>+'RENTABILIDAD TIENDAS'!F41</f>
        <v>CAFE QUINDIO EXPRESS UNICENTRO 2 ARMENIA</v>
      </c>
      <c r="B4" s="102">
        <f>+'RENTABILIDAD TIENDAS'!G41</f>
        <v>0.3341700581252724</v>
      </c>
    </row>
    <row r="5" spans="1:3" x14ac:dyDescent="0.3">
      <c r="A5" t="str">
        <f>+'RENTABILIDAD TIENDAS'!F42</f>
        <v>CAFE QUINDIO EXPRESS PLAZA CENTRAL</v>
      </c>
      <c r="B5" s="102">
        <f>+'RENTABILIDAD TIENDAS'!G42</f>
        <v>0.34486442324623112</v>
      </c>
    </row>
    <row r="6" spans="1:3" x14ac:dyDescent="0.3">
      <c r="A6" t="str">
        <f>+'RENTABILIDAD TIENDAS'!F43</f>
        <v>CAFE QUINDIO EXPRESS PORTAL DEL QUINDÍO</v>
      </c>
      <c r="B6" s="102">
        <f>+'RENTABILIDAD TIENDAS'!G43</f>
        <v>0.30094986347951608</v>
      </c>
    </row>
    <row r="7" spans="1:3" x14ac:dyDescent="0.3">
      <c r="A7" t="str">
        <f>+'RENTABILIDAD TIENDAS'!F44</f>
        <v>Total general</v>
      </c>
      <c r="B7" s="102">
        <f>+'RENTABILIDAD TIENDAS'!G44</f>
        <v>0.31632027289462705</v>
      </c>
    </row>
    <row r="14" spans="1:3" x14ac:dyDescent="0.3">
      <c r="C14" s="390"/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BA1A-0153-4E42-AD02-FF9964395A99}">
  <dimension ref="A1:B9"/>
  <sheetViews>
    <sheetView workbookViewId="0">
      <selection activeCell="A2" sqref="A2:XFD3"/>
    </sheetView>
  </sheetViews>
  <sheetFormatPr baseColWidth="10" defaultRowHeight="14.4" x14ac:dyDescent="0.3"/>
  <cols>
    <col min="1" max="1" width="43" bestFit="1" customWidth="1"/>
    <col min="2" max="2" width="19.109375" style="88" bestFit="1" customWidth="1"/>
  </cols>
  <sheetData>
    <row r="1" spans="1:2" x14ac:dyDescent="0.3">
      <c r="A1" t="str">
        <f>+'RENTABILIDAD TIENDAS'!F66</f>
        <v>Etiquetas de fila</v>
      </c>
      <c r="B1" s="88" t="str">
        <f>+'RENTABILIDAD TIENDAS'!G66</f>
        <v>UTILIDAD NETA FINAL</v>
      </c>
    </row>
    <row r="2" spans="1:2" s="346" customFormat="1" x14ac:dyDescent="0.3">
      <c r="A2" s="346" t="str">
        <f>+'RENTABILIDAD TIENDAS'!F69</f>
        <v>CAFE QUINDIO EXPRESS CERRITOS DE MAR</v>
      </c>
      <c r="B2" s="347">
        <f>+'RENTABILIDAD TIENDAS'!G69</f>
        <v>-13523092.077962896</v>
      </c>
    </row>
    <row r="3" spans="1:2" s="346" customFormat="1" x14ac:dyDescent="0.3">
      <c r="A3" s="346" t="str">
        <f>+'RENTABILIDAD TIENDAS'!F70</f>
        <v>CAFE QUINDIO EXPRESS GRANADA CALI</v>
      </c>
      <c r="B3" s="347">
        <f>+'RENTABILIDAD TIENDAS'!G70</f>
        <v>-6669074.0555946454</v>
      </c>
    </row>
    <row r="4" spans="1:2" x14ac:dyDescent="0.3">
      <c r="A4" t="str">
        <f>+'RENTABILIDAD TIENDAS'!F71</f>
        <v>CAFE QUINDIO EXPRESS CARIBE</v>
      </c>
      <c r="B4" s="88">
        <f>+'RENTABILIDAD TIENDAS'!G71</f>
        <v>-6289323.9733152017</v>
      </c>
    </row>
    <row r="5" spans="1:2" x14ac:dyDescent="0.3">
      <c r="A5" t="str">
        <f>+'RENTABILIDAD TIENDAS'!F72</f>
        <v>CAFE QUINDIO EXPRESS BUENAVISTA 2</v>
      </c>
      <c r="B5" s="88">
        <f>+'RENTABILIDAD TIENDAS'!G72</f>
        <v>-4660020.0617621243</v>
      </c>
    </row>
    <row r="6" spans="1:2" x14ac:dyDescent="0.3">
      <c r="A6" t="str">
        <f>+'RENTABILIDAD TIENDAS'!F73</f>
        <v>CAFE QUINDIO EXPRESS C.C UNICENTRO TUNJA</v>
      </c>
      <c r="B6" s="88">
        <f>+'RENTABILIDAD TIENDAS'!G73</f>
        <v>-4410727.1649914272</v>
      </c>
    </row>
    <row r="7" spans="1:2" x14ac:dyDescent="0.3">
      <c r="A7" t="str">
        <f>+'RENTABILIDAD TIENDAS'!F74</f>
        <v>CAFE QUINDIO EXPRES BOCAGRANDE CARTAGENA</v>
      </c>
      <c r="B7" s="88">
        <f>+'RENTABILIDAD TIENDAS'!G74</f>
        <v>-3109700.6895019817</v>
      </c>
    </row>
    <row r="8" spans="1:2" x14ac:dyDescent="0.3">
      <c r="A8" t="str">
        <f>+'RENTABILIDAD TIENDAS'!F75</f>
        <v>GERENCIA DE TIENDAS</v>
      </c>
      <c r="B8" s="88">
        <f>+'RENTABILIDAD TIENDAS'!G75</f>
        <v>-1274013.73</v>
      </c>
    </row>
    <row r="9" spans="1:2" ht="16.2" x14ac:dyDescent="0.45">
      <c r="B9" s="391"/>
    </row>
  </sheetData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576C3-3C87-48BC-A89F-AEA33BC071AF}">
  <dimension ref="A1:B5"/>
  <sheetViews>
    <sheetView workbookViewId="0">
      <selection activeCell="A4" sqref="A4:XFD4"/>
    </sheetView>
  </sheetViews>
  <sheetFormatPr baseColWidth="10" defaultRowHeight="14.4" x14ac:dyDescent="0.3"/>
  <cols>
    <col min="1" max="1" width="40.77734375" bestFit="1" customWidth="1"/>
    <col min="2" max="2" width="18.88671875" style="102" bestFit="1" customWidth="1"/>
  </cols>
  <sheetData>
    <row r="1" spans="1:2" x14ac:dyDescent="0.3">
      <c r="A1" t="str">
        <f>+'RENTABILIDAD TIENDAS'!F52</f>
        <v>Etiquetas de fila</v>
      </c>
      <c r="B1" s="102" t="str">
        <f>+'RENTABILIDAD TIENDAS'!G52</f>
        <v>MARGEN NETO FINAL</v>
      </c>
    </row>
    <row r="2" spans="1:2" x14ac:dyDescent="0.3">
      <c r="A2" t="str">
        <f>+'RENTABILIDAD TIENDAS'!F53</f>
        <v>CAFE QUINDIO EXPRESS BUENAVISTA 2</v>
      </c>
      <c r="B2" s="102">
        <f>+'RENTABILIDAD TIENDAS'!G53</f>
        <v>-0.10924759213862692</v>
      </c>
    </row>
    <row r="3" spans="1:2" x14ac:dyDescent="0.3">
      <c r="A3" t="str">
        <f>+'RENTABILIDAD TIENDAS'!F54</f>
        <v>CAFE QUINDIO EXPRESS C.C UNICENTRO TUNJA</v>
      </c>
      <c r="B3" s="102">
        <f>+'RENTABILIDAD TIENDAS'!G54</f>
        <v>-0.12279928085984045</v>
      </c>
    </row>
    <row r="4" spans="1:2" x14ac:dyDescent="0.3">
      <c r="A4" t="str">
        <f>+'RENTABILIDAD TIENDAS'!F56</f>
        <v>CAFE QUINDIO EXPRESS CERRITOS DE MAR</v>
      </c>
      <c r="B4" s="102">
        <f>+'RENTABILIDAD TIENDAS'!G56</f>
        <v>-0.80566054915511054</v>
      </c>
    </row>
    <row r="5" spans="1:2" x14ac:dyDescent="0.3">
      <c r="A5" t="str">
        <f>+'RENTABILIDAD TIENDAS'!F58</f>
        <v>Total general</v>
      </c>
      <c r="B5" s="102">
        <f>+'RENTABILIDAD TIENDAS'!G58</f>
        <v>-0.84321831815294479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B33" sqref="B33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75" t="s">
        <v>39</v>
      </c>
    </row>
    <row r="2" spans="1:2" x14ac:dyDescent="0.3">
      <c r="A2" s="375" t="str">
        <f>+'RENTABILIDAD TIENDAS'!A10</f>
        <v>MARGEN BRUTO FINAL</v>
      </c>
      <c r="B2" s="368">
        <f>+'RENTABILIDAD TIENDAS'!B10</f>
        <v>0.71207659303504067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4157207171.7921715</v>
      </c>
    </row>
    <row r="4" spans="1:2" x14ac:dyDescent="0.3">
      <c r="A4" t="str">
        <f>+'RENTABILIDAD TIENDAS'!A12</f>
        <v>MARGEN NETO FINAL</v>
      </c>
      <c r="B4" s="102">
        <f>+'RENTABILIDAD TIENDAS'!B12</f>
        <v>0.1996661489861524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359272342.02354836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322723607.26607913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243252841.93913674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236000655.72180775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224521379.31891561</v>
      </c>
    </row>
    <row r="7" spans="1:2" x14ac:dyDescent="0.3">
      <c r="A7" t="str">
        <f>+'RENTABILIDAD TIENDAS'!A29</f>
        <v>Total general</v>
      </c>
      <c r="B7" s="88">
        <f>+'RENTABILIDAD TIENDAS'!B29</f>
        <v>1385770826.2694876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workbookViewId="0">
      <selection activeCell="A34" sqref="A34"/>
    </sheetView>
  </sheetViews>
  <sheetFormatPr baseColWidth="10" defaultRowHeight="14.4" x14ac:dyDescent="0.3"/>
  <cols>
    <col min="1" max="1" width="41.6640625" bestFit="1" customWidth="1"/>
    <col min="2" max="2" width="20.44140625" style="368" bestFit="1" customWidth="1"/>
  </cols>
  <sheetData>
    <row r="1" spans="1:2" x14ac:dyDescent="0.3">
      <c r="A1" t="str">
        <f>'RENTABILIDAD TIENDAS'!A37</f>
        <v>Etiquetas de fila</v>
      </c>
      <c r="B1" s="368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68">
        <f>'RENTABILIDAD TIENDAS'!B38</f>
        <v>0.34342785979422941</v>
      </c>
    </row>
    <row r="3" spans="1:2" x14ac:dyDescent="0.3">
      <c r="A3" t="str">
        <f>'RENTABILIDAD TIENDAS'!A39</f>
        <v>CAFE QUINDIO EXPRESS MALL PARAISO ARM.</v>
      </c>
      <c r="B3" s="368">
        <f>'RENTABILIDAD TIENDAS'!B39</f>
        <v>0.31471587832962944</v>
      </c>
    </row>
    <row r="4" spans="1:2" x14ac:dyDescent="0.3">
      <c r="A4" t="str">
        <f>'RENTABILIDAD TIENDAS'!A40</f>
        <v>CAFE QUINDIO EXPRESS PLAZA CLARO BOGOTA</v>
      </c>
      <c r="B4" s="368">
        <f>'RENTABILIDAD TIENDAS'!B40</f>
        <v>0.31839151060483667</v>
      </c>
    </row>
    <row r="5" spans="1:2" x14ac:dyDescent="0.3">
      <c r="A5" t="str">
        <f>'RENTABILIDAD TIENDAS'!A41</f>
        <v>CAFE QUINDIO EXPRESS UNICENTRO 2 ARMENIA</v>
      </c>
      <c r="B5" s="368">
        <f>'RENTABILIDAD TIENDAS'!B41</f>
        <v>0.39118592381954509</v>
      </c>
    </row>
    <row r="6" spans="1:2" x14ac:dyDescent="0.3">
      <c r="A6" t="str">
        <f>'RENTABILIDAD TIENDAS'!A42</f>
        <v>CAFE QUINDIO EXPRESS EVENTOS</v>
      </c>
      <c r="B6" s="368">
        <f>'RENTABILIDAD TIENDAS'!B42</f>
        <v>0.57682639602666141</v>
      </c>
    </row>
    <row r="7" spans="1:2" x14ac:dyDescent="0.3">
      <c r="A7" t="str">
        <f>'RENTABILIDAD TIENDAS'!A43</f>
        <v>Total general</v>
      </c>
      <c r="B7" s="368">
        <f>'RENTABILIDAD TIENDAS'!B43</f>
        <v>0.33502712383086786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9"/>
  <sheetViews>
    <sheetView workbookViewId="0">
      <selection activeCell="E14" sqref="E14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0" t="str">
        <f>+'RENTABILIDAD TIENDAS'!A52</f>
        <v>Etiquetas de fila</v>
      </c>
      <c r="B1" s="371" t="str">
        <f>+'RENTABILIDAD TIENDAS'!B52</f>
        <v>UTILIDAD NETA FINAL</v>
      </c>
    </row>
    <row r="2" spans="1:2" x14ac:dyDescent="0.3">
      <c r="A2" s="369" t="str">
        <f>+'RENTABILIDAD TIENDAS'!A53</f>
        <v>CAFE QUINDIO EXPRESS CERRITOS DE MAR</v>
      </c>
      <c r="B2" s="372">
        <f>+'RENTABILIDAD TIENDAS'!B53</f>
        <v>-27651945.245129686</v>
      </c>
    </row>
    <row r="3" spans="1:2" x14ac:dyDescent="0.3">
      <c r="A3" s="369" t="str">
        <f>+'RENTABILIDAD TIENDAS'!A54</f>
        <v>CAFE QUINDIO EXPRESS ILATINA</v>
      </c>
      <c r="B3" s="372">
        <f>+'RENTABILIDAD TIENDAS'!B54</f>
        <v>-15162746.71569119</v>
      </c>
    </row>
    <row r="4" spans="1:2" x14ac:dyDescent="0.3">
      <c r="A4" s="369" t="str">
        <f>+'RENTABILIDAD TIENDAS'!A55</f>
        <v>CAFE QUINDIO EXPRESS BUENAVISTA 2</v>
      </c>
      <c r="B4" s="372">
        <f>+'RENTABILIDAD TIENDAS'!B55</f>
        <v>-10348591.065395754</v>
      </c>
    </row>
    <row r="5" spans="1:2" x14ac:dyDescent="0.3">
      <c r="A5" s="369" t="str">
        <f>+'RENTABILIDAD TIENDAS'!A56</f>
        <v>CAFE QUINDIO EXPRESS CARIBE</v>
      </c>
      <c r="B5" s="372">
        <f>+'RENTABILIDAD TIENDAS'!B56</f>
        <v>-6289323.9733152017</v>
      </c>
    </row>
    <row r="6" spans="1:2" x14ac:dyDescent="0.3">
      <c r="A6" s="369" t="str">
        <f>+'RENTABILIDAD TIENDAS'!A57</f>
        <v>CAFE QUINDIO EXPRESS CENTRO CONVENCIONES</v>
      </c>
      <c r="B6" s="372">
        <f>+'RENTABILIDAD TIENDAS'!B57</f>
        <v>-3679681.6479596342</v>
      </c>
    </row>
    <row r="7" spans="1:2" s="346" customFormat="1" x14ac:dyDescent="0.3">
      <c r="B7" s="347"/>
    </row>
    <row r="8" spans="1:2" s="346" customFormat="1" x14ac:dyDescent="0.3">
      <c r="B8" s="347"/>
    </row>
    <row r="9" spans="1:2" s="346" customFormat="1" x14ac:dyDescent="0.3">
      <c r="B9" s="347"/>
    </row>
    <row r="10" spans="1:2" s="346" customFormat="1" x14ac:dyDescent="0.3">
      <c r="B10" s="347"/>
    </row>
    <row r="11" spans="1:2" s="346" customFormat="1" x14ac:dyDescent="0.3">
      <c r="B11" s="347"/>
    </row>
    <row r="12" spans="1:2" s="346" customFormat="1" x14ac:dyDescent="0.3">
      <c r="B12" s="347"/>
    </row>
    <row r="13" spans="1:2" s="346" customFormat="1" x14ac:dyDescent="0.3">
      <c r="B13" s="347"/>
    </row>
    <row r="14" spans="1:2" s="346" customFormat="1" x14ac:dyDescent="0.3">
      <c r="B14" s="347"/>
    </row>
    <row r="15" spans="1:2" s="346" customFormat="1" x14ac:dyDescent="0.3">
      <c r="B15" s="347"/>
    </row>
    <row r="16" spans="1:2" s="346" customFormat="1" x14ac:dyDescent="0.3">
      <c r="B16" s="347"/>
    </row>
    <row r="17" spans="2:2" s="346" customFormat="1" x14ac:dyDescent="0.3">
      <c r="B17" s="347"/>
    </row>
    <row r="18" spans="2:2" s="346" customFormat="1" x14ac:dyDescent="0.3">
      <c r="B18" s="347"/>
    </row>
    <row r="19" spans="2:2" s="346" customFormat="1" x14ac:dyDescent="0.3">
      <c r="B19" s="347"/>
    </row>
    <row r="20" spans="2:2" s="346" customFormat="1" x14ac:dyDescent="0.3">
      <c r="B20" s="347"/>
    </row>
    <row r="21" spans="2:2" s="346" customFormat="1" x14ac:dyDescent="0.3">
      <c r="B21" s="347"/>
    </row>
    <row r="22" spans="2:2" s="346" customFormat="1" x14ac:dyDescent="0.3">
      <c r="B22" s="347"/>
    </row>
    <row r="23" spans="2:2" s="346" customFormat="1" x14ac:dyDescent="0.3">
      <c r="B23" s="347"/>
    </row>
    <row r="24" spans="2:2" s="346" customFormat="1" x14ac:dyDescent="0.3">
      <c r="B24" s="347"/>
    </row>
    <row r="25" spans="2:2" s="346" customFormat="1" x14ac:dyDescent="0.3">
      <c r="B25" s="347"/>
    </row>
    <row r="26" spans="2:2" s="346" customFormat="1" x14ac:dyDescent="0.3">
      <c r="B26" s="347"/>
    </row>
    <row r="27" spans="2:2" s="346" customFormat="1" x14ac:dyDescent="0.3">
      <c r="B27" s="347"/>
    </row>
    <row r="28" spans="2:2" s="346" customFormat="1" x14ac:dyDescent="0.3">
      <c r="B28" s="347"/>
    </row>
    <row r="29" spans="2:2" s="346" customFormat="1" x14ac:dyDescent="0.3">
      <c r="B29" s="347"/>
    </row>
    <row r="30" spans="2:2" s="346" customFormat="1" x14ac:dyDescent="0.3">
      <c r="B30" s="347"/>
    </row>
    <row r="31" spans="2:2" s="346" customFormat="1" x14ac:dyDescent="0.3">
      <c r="B31" s="347"/>
    </row>
    <row r="32" spans="2:2" s="346" customFormat="1" x14ac:dyDescent="0.3">
      <c r="B32" s="347"/>
    </row>
    <row r="33" spans="2:2" s="346" customFormat="1" x14ac:dyDescent="0.3">
      <c r="B33" s="347"/>
    </row>
    <row r="34" spans="2:2" s="346" customFormat="1" x14ac:dyDescent="0.3">
      <c r="B34" s="347"/>
    </row>
    <row r="35" spans="2:2" s="346" customFormat="1" x14ac:dyDescent="0.3">
      <c r="B35" s="347"/>
    </row>
    <row r="36" spans="2:2" s="346" customFormat="1" x14ac:dyDescent="0.3">
      <c r="B36" s="347"/>
    </row>
    <row r="37" spans="2:2" s="346" customFormat="1" x14ac:dyDescent="0.3">
      <c r="B37" s="347"/>
    </row>
    <row r="38" spans="2:2" s="346" customFormat="1" x14ac:dyDescent="0.3">
      <c r="B38" s="347"/>
    </row>
    <row r="39" spans="2:2" s="346" customFormat="1" x14ac:dyDescent="0.3">
      <c r="B39" s="347"/>
    </row>
    <row r="40" spans="2:2" s="346" customFormat="1" x14ac:dyDescent="0.3">
      <c r="B40" s="347"/>
    </row>
    <row r="41" spans="2:2" s="346" customFormat="1" x14ac:dyDescent="0.3">
      <c r="B41" s="347"/>
    </row>
    <row r="42" spans="2:2" s="346" customFormat="1" x14ac:dyDescent="0.3">
      <c r="B42" s="347"/>
    </row>
    <row r="43" spans="2:2" s="346" customFormat="1" x14ac:dyDescent="0.3">
      <c r="B43" s="347"/>
    </row>
    <row r="44" spans="2:2" s="346" customFormat="1" x14ac:dyDescent="0.3">
      <c r="B44" s="347"/>
    </row>
    <row r="45" spans="2:2" s="346" customFormat="1" x14ac:dyDescent="0.3">
      <c r="B45" s="347"/>
    </row>
    <row r="46" spans="2:2" s="346" customFormat="1" x14ac:dyDescent="0.3">
      <c r="B46" s="347"/>
    </row>
    <row r="47" spans="2:2" s="346" customFormat="1" x14ac:dyDescent="0.3">
      <c r="B47" s="347"/>
    </row>
    <row r="48" spans="2:2" s="346" customFormat="1" x14ac:dyDescent="0.3">
      <c r="B48" s="347"/>
    </row>
    <row r="49" spans="2:2" s="346" customFormat="1" x14ac:dyDescent="0.3">
      <c r="B49" s="347"/>
    </row>
    <row r="50" spans="2:2" s="346" customFormat="1" x14ac:dyDescent="0.3">
      <c r="B50" s="347"/>
    </row>
    <row r="51" spans="2:2" s="346" customFormat="1" x14ac:dyDescent="0.3">
      <c r="B51" s="347"/>
    </row>
    <row r="52" spans="2:2" s="346" customFormat="1" x14ac:dyDescent="0.3">
      <c r="B52" s="347"/>
    </row>
    <row r="53" spans="2:2" s="346" customFormat="1" x14ac:dyDescent="0.3">
      <c r="B53" s="347"/>
    </row>
    <row r="54" spans="2:2" s="346" customFormat="1" x14ac:dyDescent="0.3">
      <c r="B54" s="347"/>
    </row>
    <row r="55" spans="2:2" s="346" customFormat="1" x14ac:dyDescent="0.3">
      <c r="B55" s="347"/>
    </row>
    <row r="56" spans="2:2" s="346" customFormat="1" x14ac:dyDescent="0.3">
      <c r="B56" s="347"/>
    </row>
    <row r="57" spans="2:2" s="346" customFormat="1" x14ac:dyDescent="0.3">
      <c r="B57" s="347"/>
    </row>
    <row r="58" spans="2:2" s="346" customFormat="1" x14ac:dyDescent="0.3">
      <c r="B58" s="347"/>
    </row>
    <row r="59" spans="2:2" s="346" customFormat="1" x14ac:dyDescent="0.3">
      <c r="B59" s="347"/>
    </row>
    <row r="60" spans="2:2" s="346" customFormat="1" x14ac:dyDescent="0.3">
      <c r="B60" s="347"/>
    </row>
    <row r="61" spans="2:2" s="346" customFormat="1" x14ac:dyDescent="0.3">
      <c r="B61" s="347"/>
    </row>
    <row r="62" spans="2:2" s="346" customFormat="1" x14ac:dyDescent="0.3">
      <c r="B62" s="347"/>
    </row>
    <row r="63" spans="2:2" s="346" customFormat="1" x14ac:dyDescent="0.3">
      <c r="B63" s="347"/>
    </row>
    <row r="64" spans="2:2" s="346" customFormat="1" x14ac:dyDescent="0.3">
      <c r="B64" s="347"/>
    </row>
    <row r="65" spans="2:2" s="346" customFormat="1" x14ac:dyDescent="0.3">
      <c r="B65" s="347"/>
    </row>
    <row r="66" spans="2:2" s="346" customFormat="1" x14ac:dyDescent="0.3">
      <c r="B66" s="347"/>
    </row>
    <row r="67" spans="2:2" s="346" customFormat="1" x14ac:dyDescent="0.3">
      <c r="B67" s="347"/>
    </row>
    <row r="68" spans="2:2" s="346" customFormat="1" x14ac:dyDescent="0.3">
      <c r="B68" s="347"/>
    </row>
    <row r="69" spans="2:2" s="346" customFormat="1" x14ac:dyDescent="0.3">
      <c r="B69" s="347"/>
    </row>
    <row r="70" spans="2:2" s="346" customFormat="1" x14ac:dyDescent="0.3">
      <c r="B70" s="347"/>
    </row>
    <row r="71" spans="2:2" s="346" customFormat="1" x14ac:dyDescent="0.3">
      <c r="B71" s="347"/>
    </row>
    <row r="72" spans="2:2" s="346" customFormat="1" x14ac:dyDescent="0.3">
      <c r="B72" s="347"/>
    </row>
    <row r="73" spans="2:2" s="346" customFormat="1" x14ac:dyDescent="0.3">
      <c r="B73" s="347"/>
    </row>
    <row r="74" spans="2:2" s="346" customFormat="1" x14ac:dyDescent="0.3">
      <c r="B74" s="347"/>
    </row>
    <row r="75" spans="2:2" s="346" customFormat="1" x14ac:dyDescent="0.3">
      <c r="B75" s="347"/>
    </row>
    <row r="76" spans="2:2" s="346" customFormat="1" x14ac:dyDescent="0.3">
      <c r="B76" s="347"/>
    </row>
    <row r="77" spans="2:2" s="346" customFormat="1" x14ac:dyDescent="0.3">
      <c r="B77" s="347"/>
    </row>
    <row r="78" spans="2:2" s="346" customFormat="1" x14ac:dyDescent="0.3">
      <c r="B78" s="347"/>
    </row>
    <row r="79" spans="2:2" s="346" customFormat="1" x14ac:dyDescent="0.3">
      <c r="B79" s="347"/>
    </row>
    <row r="80" spans="2:2" s="346" customFormat="1" x14ac:dyDescent="0.3">
      <c r="B80" s="347"/>
    </row>
    <row r="81" spans="2:2" s="346" customFormat="1" x14ac:dyDescent="0.3">
      <c r="B81" s="347"/>
    </row>
    <row r="82" spans="2:2" s="346" customFormat="1" x14ac:dyDescent="0.3">
      <c r="B82" s="347"/>
    </row>
    <row r="83" spans="2:2" s="346" customFormat="1" x14ac:dyDescent="0.3">
      <c r="B83" s="347"/>
    </row>
    <row r="84" spans="2:2" s="346" customFormat="1" x14ac:dyDescent="0.3">
      <c r="B84" s="347"/>
    </row>
    <row r="85" spans="2:2" s="346" customFormat="1" x14ac:dyDescent="0.3">
      <c r="B85" s="347"/>
    </row>
    <row r="86" spans="2:2" s="346" customFormat="1" x14ac:dyDescent="0.3">
      <c r="B86" s="347"/>
    </row>
    <row r="87" spans="2:2" s="346" customFormat="1" x14ac:dyDescent="0.3">
      <c r="B87" s="347"/>
    </row>
    <row r="88" spans="2:2" s="346" customFormat="1" x14ac:dyDescent="0.3">
      <c r="B88" s="347"/>
    </row>
    <row r="89" spans="2:2" s="346" customFormat="1" x14ac:dyDescent="0.3">
      <c r="B89" s="347"/>
    </row>
    <row r="90" spans="2:2" s="346" customFormat="1" x14ac:dyDescent="0.3">
      <c r="B90" s="347"/>
    </row>
    <row r="91" spans="2:2" s="346" customFormat="1" x14ac:dyDescent="0.3">
      <c r="B91" s="347"/>
    </row>
    <row r="92" spans="2:2" s="346" customFormat="1" x14ac:dyDescent="0.3">
      <c r="B92" s="347"/>
    </row>
    <row r="93" spans="2:2" s="346" customFormat="1" x14ac:dyDescent="0.3">
      <c r="B93" s="347"/>
    </row>
    <row r="94" spans="2:2" s="346" customFormat="1" x14ac:dyDescent="0.3">
      <c r="B94" s="347"/>
    </row>
    <row r="95" spans="2:2" s="346" customFormat="1" x14ac:dyDescent="0.3">
      <c r="B95" s="347"/>
    </row>
    <row r="96" spans="2:2" s="346" customFormat="1" x14ac:dyDescent="0.3">
      <c r="B96" s="347"/>
    </row>
    <row r="97" spans="2:2" s="346" customFormat="1" x14ac:dyDescent="0.3">
      <c r="B97" s="347"/>
    </row>
    <row r="98" spans="2:2" s="346" customFormat="1" x14ac:dyDescent="0.3">
      <c r="B98" s="347"/>
    </row>
    <row r="99" spans="2:2" s="346" customFormat="1" x14ac:dyDescent="0.3">
      <c r="B99" s="347"/>
    </row>
    <row r="100" spans="2:2" s="346" customFormat="1" x14ac:dyDescent="0.3">
      <c r="B100" s="347"/>
    </row>
    <row r="101" spans="2:2" s="346" customFormat="1" x14ac:dyDescent="0.3">
      <c r="B101" s="347"/>
    </row>
    <row r="102" spans="2:2" s="346" customFormat="1" x14ac:dyDescent="0.3">
      <c r="B102" s="347"/>
    </row>
    <row r="103" spans="2:2" s="346" customFormat="1" x14ac:dyDescent="0.3">
      <c r="B103" s="347"/>
    </row>
    <row r="104" spans="2:2" s="346" customFormat="1" x14ac:dyDescent="0.3">
      <c r="B104" s="347"/>
    </row>
    <row r="105" spans="2:2" s="346" customFormat="1" x14ac:dyDescent="0.3">
      <c r="B105" s="347"/>
    </row>
    <row r="106" spans="2:2" s="346" customFormat="1" x14ac:dyDescent="0.3">
      <c r="B106" s="347"/>
    </row>
    <row r="107" spans="2:2" s="346" customFormat="1" x14ac:dyDescent="0.3">
      <c r="B107" s="347"/>
    </row>
    <row r="108" spans="2:2" s="346" customFormat="1" x14ac:dyDescent="0.3">
      <c r="B108" s="347"/>
    </row>
    <row r="109" spans="2:2" s="346" customFormat="1" x14ac:dyDescent="0.3">
      <c r="B109" s="347"/>
    </row>
    <row r="110" spans="2:2" s="346" customFormat="1" x14ac:dyDescent="0.3">
      <c r="B110" s="347"/>
    </row>
    <row r="111" spans="2:2" s="346" customFormat="1" x14ac:dyDescent="0.3">
      <c r="B111" s="347"/>
    </row>
    <row r="112" spans="2:2" s="346" customFormat="1" x14ac:dyDescent="0.3">
      <c r="B112" s="347"/>
    </row>
    <row r="113" spans="2:2" s="346" customFormat="1" x14ac:dyDescent="0.3">
      <c r="B113" s="347"/>
    </row>
    <row r="114" spans="2:2" s="346" customFormat="1" x14ac:dyDescent="0.3">
      <c r="B114" s="347"/>
    </row>
    <row r="115" spans="2:2" s="346" customFormat="1" x14ac:dyDescent="0.3">
      <c r="B115" s="347"/>
    </row>
    <row r="116" spans="2:2" s="346" customFormat="1" x14ac:dyDescent="0.3">
      <c r="B116" s="347"/>
    </row>
    <row r="117" spans="2:2" s="346" customFormat="1" x14ac:dyDescent="0.3">
      <c r="B117" s="347"/>
    </row>
    <row r="118" spans="2:2" s="346" customFormat="1" x14ac:dyDescent="0.3">
      <c r="B118" s="347"/>
    </row>
    <row r="119" spans="2:2" s="346" customFormat="1" x14ac:dyDescent="0.3">
      <c r="B119" s="347"/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A7" sqref="A7:XFD56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0" t="str">
        <f>+'RENTABILIDAD TIENDAS'!A114</f>
        <v>Etiquetas de fila</v>
      </c>
      <c r="B1" s="373" t="str">
        <f>+'RENTABILIDAD TIENDAS'!B114</f>
        <v>MARGEN NETO FINAL</v>
      </c>
    </row>
    <row r="2" spans="1:2" s="97" customFormat="1" x14ac:dyDescent="0.3">
      <c r="A2" s="369" t="str">
        <f>+'RENTABILIDAD TIENDAS'!A115</f>
        <v>CAFE QUINDIO EXPRESS CARIBE</v>
      </c>
      <c r="B2" s="374">
        <f>+'RENTABILIDAD TIENDAS'!B115</f>
        <v>-9.9668380386121029</v>
      </c>
    </row>
    <row r="3" spans="1:2" s="97" customFormat="1" x14ac:dyDescent="0.3">
      <c r="A3" s="369" t="str">
        <f>+'RENTABILIDAD TIENDAS'!A116</f>
        <v>CAFE QUINDIO EXPRESS CERRITOS DE MAR</v>
      </c>
      <c r="B3" s="374">
        <f>+'RENTABILIDAD TIENDAS'!B116</f>
        <v>-1.6068860097800863</v>
      </c>
    </row>
    <row r="4" spans="1:2" s="97" customFormat="1" x14ac:dyDescent="0.3">
      <c r="A4" s="369" t="str">
        <f>+'RENTABILIDAD TIENDAS'!A117</f>
        <v>CAFE QUINDIO EXPRESS ILATINA</v>
      </c>
      <c r="B4" s="374">
        <f>+'RENTABILIDAD TIENDAS'!B117</f>
        <v>-0.17992765673937267</v>
      </c>
    </row>
    <row r="5" spans="1:2" s="97" customFormat="1" x14ac:dyDescent="0.3">
      <c r="A5" s="369" t="str">
        <f>+'RENTABILIDAD TIENDAS'!A118</f>
        <v>CAFE QUINDIO EXPRESS CENTRO CONVENCIONES</v>
      </c>
      <c r="B5" s="374">
        <f>+'RENTABILIDAD TIENDAS'!B118</f>
        <v>-9.0301537716930405E-2</v>
      </c>
    </row>
    <row r="6" spans="1:2" s="97" customFormat="1" x14ac:dyDescent="0.3">
      <c r="A6" s="369" t="str">
        <f>+'RENTABILIDAD TIENDAS'!A119</f>
        <v>CAFE QUINDIO EXPRESS BUENAVISTA 2</v>
      </c>
      <c r="B6" s="374">
        <f>+'RENTABILIDAD TIENDAS'!B119</f>
        <v>-4.5029209597039502E-2</v>
      </c>
    </row>
    <row r="7" spans="1:2" s="346" customFormat="1" x14ac:dyDescent="0.3">
      <c r="B7" s="388"/>
    </row>
    <row r="8" spans="1:2" s="346" customFormat="1" x14ac:dyDescent="0.3">
      <c r="B8" s="388"/>
    </row>
    <row r="9" spans="1:2" s="346" customFormat="1" x14ac:dyDescent="0.3">
      <c r="B9" s="388"/>
    </row>
    <row r="10" spans="1:2" s="346" customFormat="1" x14ac:dyDescent="0.3">
      <c r="B10" s="388"/>
    </row>
    <row r="11" spans="1:2" s="346" customFormat="1" x14ac:dyDescent="0.3">
      <c r="B11" s="388"/>
    </row>
    <row r="12" spans="1:2" s="346" customFormat="1" x14ac:dyDescent="0.3">
      <c r="B12" s="388"/>
    </row>
    <row r="13" spans="1:2" s="346" customFormat="1" x14ac:dyDescent="0.3">
      <c r="B13" s="388"/>
    </row>
    <row r="14" spans="1:2" s="346" customFormat="1" x14ac:dyDescent="0.3">
      <c r="B14" s="388"/>
    </row>
    <row r="15" spans="1:2" s="346" customFormat="1" x14ac:dyDescent="0.3">
      <c r="B15" s="388"/>
    </row>
    <row r="16" spans="1:2" s="346" customFormat="1" x14ac:dyDescent="0.3">
      <c r="B16" s="388"/>
    </row>
    <row r="17" spans="2:2" s="346" customFormat="1" x14ac:dyDescent="0.3">
      <c r="B17" s="388"/>
    </row>
    <row r="18" spans="2:2" s="346" customFormat="1" x14ac:dyDescent="0.3">
      <c r="B18" s="388"/>
    </row>
    <row r="19" spans="2:2" s="346" customFormat="1" x14ac:dyDescent="0.3">
      <c r="B19" s="388"/>
    </row>
    <row r="20" spans="2:2" s="346" customFormat="1" x14ac:dyDescent="0.3">
      <c r="B20" s="388"/>
    </row>
    <row r="21" spans="2:2" s="346" customFormat="1" x14ac:dyDescent="0.3">
      <c r="B21" s="388"/>
    </row>
    <row r="22" spans="2:2" s="346" customFormat="1" x14ac:dyDescent="0.3">
      <c r="B22" s="388"/>
    </row>
    <row r="23" spans="2:2" s="346" customFormat="1" x14ac:dyDescent="0.3">
      <c r="B23" s="388"/>
    </row>
    <row r="24" spans="2:2" s="346" customFormat="1" x14ac:dyDescent="0.3">
      <c r="B24" s="388"/>
    </row>
    <row r="25" spans="2:2" s="346" customFormat="1" x14ac:dyDescent="0.3">
      <c r="B25" s="388"/>
    </row>
    <row r="26" spans="2:2" s="346" customFormat="1" x14ac:dyDescent="0.3">
      <c r="B26" s="388"/>
    </row>
    <row r="27" spans="2:2" s="346" customFormat="1" x14ac:dyDescent="0.3">
      <c r="B27" s="388"/>
    </row>
    <row r="28" spans="2:2" s="346" customFormat="1" x14ac:dyDescent="0.3">
      <c r="B28" s="388"/>
    </row>
    <row r="29" spans="2:2" s="346" customFormat="1" x14ac:dyDescent="0.3">
      <c r="B29" s="388"/>
    </row>
    <row r="30" spans="2:2" s="346" customFormat="1" x14ac:dyDescent="0.3">
      <c r="B30" s="388"/>
    </row>
    <row r="31" spans="2:2" s="346" customFormat="1" x14ac:dyDescent="0.3">
      <c r="B31" s="388"/>
    </row>
    <row r="32" spans="2:2" s="346" customFormat="1" x14ac:dyDescent="0.3">
      <c r="B32" s="388"/>
    </row>
    <row r="33" spans="2:2" s="346" customFormat="1" x14ac:dyDescent="0.3">
      <c r="B33" s="388"/>
    </row>
    <row r="34" spans="2:2" s="346" customFormat="1" x14ac:dyDescent="0.3">
      <c r="B34" s="388"/>
    </row>
    <row r="35" spans="2:2" s="346" customFormat="1" x14ac:dyDescent="0.3">
      <c r="B35" s="388"/>
    </row>
    <row r="36" spans="2:2" s="346" customFormat="1" x14ac:dyDescent="0.3">
      <c r="B36" s="388"/>
    </row>
    <row r="37" spans="2:2" s="346" customFormat="1" x14ac:dyDescent="0.3">
      <c r="B37" s="388"/>
    </row>
    <row r="38" spans="2:2" s="346" customFormat="1" x14ac:dyDescent="0.3">
      <c r="B38" s="388"/>
    </row>
    <row r="39" spans="2:2" s="346" customFormat="1" x14ac:dyDescent="0.3">
      <c r="B39" s="388"/>
    </row>
    <row r="40" spans="2:2" s="346" customFormat="1" x14ac:dyDescent="0.3">
      <c r="B40" s="388"/>
    </row>
    <row r="41" spans="2:2" s="346" customFormat="1" x14ac:dyDescent="0.3">
      <c r="B41" s="388"/>
    </row>
    <row r="42" spans="2:2" s="346" customFormat="1" x14ac:dyDescent="0.3">
      <c r="B42" s="388"/>
    </row>
    <row r="43" spans="2:2" s="346" customFormat="1" x14ac:dyDescent="0.3">
      <c r="B43" s="388"/>
    </row>
    <row r="44" spans="2:2" s="346" customFormat="1" x14ac:dyDescent="0.3">
      <c r="B44" s="388"/>
    </row>
    <row r="45" spans="2:2" s="346" customFormat="1" x14ac:dyDescent="0.3">
      <c r="B45" s="388"/>
    </row>
    <row r="46" spans="2:2" s="346" customFormat="1" x14ac:dyDescent="0.3">
      <c r="B46" s="388"/>
    </row>
    <row r="47" spans="2:2" s="346" customFormat="1" x14ac:dyDescent="0.3">
      <c r="B47" s="388"/>
    </row>
    <row r="48" spans="2:2" s="346" customFormat="1" x14ac:dyDescent="0.3">
      <c r="B48" s="388"/>
    </row>
    <row r="49" spans="2:2" s="346" customFormat="1" x14ac:dyDescent="0.3">
      <c r="B49" s="388"/>
    </row>
    <row r="50" spans="2:2" s="346" customFormat="1" x14ac:dyDescent="0.3">
      <c r="B50" s="388"/>
    </row>
    <row r="51" spans="2:2" s="346" customFormat="1" x14ac:dyDescent="0.3">
      <c r="B51" s="388"/>
    </row>
    <row r="52" spans="2:2" s="346" customFormat="1" x14ac:dyDescent="0.3">
      <c r="B52" s="388"/>
    </row>
    <row r="53" spans="2:2" s="346" customFormat="1" x14ac:dyDescent="0.3">
      <c r="B53" s="388"/>
    </row>
    <row r="54" spans="2:2" s="346" customFormat="1" x14ac:dyDescent="0.3">
      <c r="B54" s="388"/>
    </row>
    <row r="55" spans="2:2" s="346" customFormat="1" x14ac:dyDescent="0.3">
      <c r="B55" s="388"/>
    </row>
    <row r="56" spans="2:2" s="346" customFormat="1" x14ac:dyDescent="0.3">
      <c r="B56" s="38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78" t="s">
        <v>41</v>
      </c>
      <c r="B12" s="378" t="s">
        <v>42</v>
      </c>
      <c r="C12" s="378" t="s">
        <v>120</v>
      </c>
      <c r="D12" s="376" t="s">
        <v>123</v>
      </c>
      <c r="E12" s="384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79" t="s">
        <v>107</v>
      </c>
      <c r="B25" s="380"/>
      <c r="C25" s="381">
        <v>1058073504</v>
      </c>
      <c r="D25" s="382">
        <v>897280820</v>
      </c>
      <c r="E25" s="383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79" t="s">
        <v>108</v>
      </c>
      <c r="B30" s="380"/>
      <c r="C30" s="381">
        <v>450004381</v>
      </c>
      <c r="D30" s="382">
        <v>413827054</v>
      </c>
      <c r="E30" s="383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79" t="s">
        <v>109</v>
      </c>
      <c r="B42" s="380"/>
      <c r="C42" s="381">
        <v>455712235</v>
      </c>
      <c r="D42" s="382">
        <v>469613836</v>
      </c>
      <c r="E42" s="383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79" t="s">
        <v>110</v>
      </c>
      <c r="B58" s="380"/>
      <c r="C58" s="381">
        <v>886617286</v>
      </c>
      <c r="D58" s="382">
        <v>986201688</v>
      </c>
      <c r="E58" s="383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79" t="s">
        <v>111</v>
      </c>
      <c r="B61" s="380"/>
      <c r="C61" s="381">
        <v>136064536</v>
      </c>
      <c r="D61" s="382">
        <v>129324839</v>
      </c>
      <c r="E61" s="383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79" t="s">
        <v>112</v>
      </c>
      <c r="B64" s="380"/>
      <c r="C64" s="381">
        <v>129523465</v>
      </c>
      <c r="D64" s="382">
        <v>119391377</v>
      </c>
      <c r="E64" s="383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79" t="s">
        <v>105</v>
      </c>
      <c r="E13" s="17" t="s">
        <v>40</v>
      </c>
      <c r="F13" s="379" t="s">
        <v>105</v>
      </c>
      <c r="G13" s="17" t="s">
        <v>40</v>
      </c>
      <c r="H13" s="379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42</vt:i4>
      </vt:variant>
    </vt:vector>
  </HeadingPairs>
  <TitlesOfParts>
    <vt:vector size="42" baseType="lpstr">
      <vt:lpstr>ventas ticket promedio</vt:lpstr>
      <vt:lpstr>METODOS USAQUEN</vt:lpstr>
      <vt:lpstr>MODELO FINANCIERO BARRANQUERO</vt:lpstr>
      <vt:lpstr>Hoja1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Rentabilidad1_mes</vt:lpstr>
      <vt:lpstr>Top5_mes</vt:lpstr>
      <vt:lpstr>Top5_mesp</vt:lpstr>
      <vt:lpstr>Inferior</vt:lpstr>
      <vt:lpstr>Inf5_mesp</vt:lpstr>
      <vt:lpstr>Rentabilidad1_acum</vt:lpstr>
      <vt:lpstr>Top5_dinero_acum</vt:lpstr>
      <vt:lpstr>Top5</vt:lpstr>
      <vt:lpstr>Inf5_dinero_acum</vt:lpstr>
      <vt:lpstr>Inf5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2025-06-18T12:52:05Z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