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21" documentId="8_{C5D2B0B5-A6C2-4DA4-B000-B6B7605A9422}" xr6:coauthVersionLast="47" xr6:coauthVersionMax="47" xr10:uidLastSave="{E9CEA8EF-CD17-493E-AC56-B8E28488A0E8}"/>
  <bookViews>
    <workbookView xWindow="4044" yWindow="4044" windowWidth="20232" windowHeight="10008" firstSheet="26" activeTab="26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_mes" sheetId="20" r:id="rId20"/>
    <sheet name="Comercial2_mes" sheetId="21" r:id="rId21"/>
    <sheet name="Comercial1_acum" sheetId="38" r:id="rId22"/>
    <sheet name="Comercial2_acum" sheetId="39" r:id="rId23"/>
    <sheet name="CARTERA" sheetId="19" r:id="rId24"/>
    <sheet name="Cartera1" sheetId="22" r:id="rId25"/>
    <sheet name="RENTABILIDAD TIENDAS" sheetId="37" r:id="rId26"/>
    <sheet name="Rentabilidad1_acum" sheetId="40" r:id="rId27"/>
    <sheet name="Top5_dinero_acum" sheetId="41" r:id="rId28"/>
    <sheet name="Top5_porcent_acum " sheetId="42" r:id="rId29"/>
    <sheet name="Inf5_dinero_acum" sheetId="43" r:id="rId30"/>
    <sheet name="Inf5_porcent_acum" sheetId="44" r:id="rId31"/>
    <sheet name="PRESUPUESTO" sheetId="10" state="hidden" r:id="rId32"/>
    <sheet name="ventas ticket promedio (2)" sheetId="11" state="hidden" r:id="rId33"/>
    <sheet name="Hoja3" sheetId="12" state="hidden" r:id="rId34"/>
    <sheet name="Hoja2" sheetId="9" state="hidden" r:id="rId35"/>
    <sheet name="Hoja5" sheetId="6" state="hidden" r:id="rId36"/>
  </sheets>
  <externalReferences>
    <externalReference r:id="rId37"/>
  </externalReferences>
  <definedNames>
    <definedName name="_xlnm._FilterDatabase" localSheetId="33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624" r:id="rId38"/>
    <pivotCache cacheId="627" r:id="rId39"/>
    <pivotCache cacheId="630" r:id="rId40"/>
    <pivotCache cacheId="633" r:id="rId41"/>
    <pivotCache cacheId="636" r:id="rId42"/>
    <pivotCache cacheId="639" r:id="rId43"/>
    <pivotCache cacheId="642" r:id="rId44"/>
    <pivotCache cacheId="645" r:id="rId45"/>
    <pivotCache cacheId="648" r:id="rId46"/>
    <pivotCache cacheId="651" r:id="rId47"/>
    <pivotCache cacheId="654" r:id="rId48"/>
    <pivotCache cacheId="657" r:id="rId49"/>
    <pivotCache cacheId="660" r:id="rId50"/>
    <pivotCache cacheId="663" r:id="rId51"/>
    <pivotCache cacheId="666" r:id="rId52"/>
    <pivotCache cacheId="669" r:id="rId53"/>
    <pivotCache cacheId="672" r:id="rId54"/>
    <pivotCache cacheId="675" r:id="rId55"/>
    <pivotCache cacheId="678" r:id="rId56"/>
    <pivotCache cacheId="681" r:id="rId57"/>
    <pivotCache cacheId="684" r:id="rId58"/>
    <pivotCache cacheId="687" r:id="rId59"/>
    <pivotCache cacheId="690" r:id="rId60"/>
    <pivotCache cacheId="693" r:id="rId61"/>
    <pivotCache cacheId="696" r:id="rId62"/>
    <pivotCache cacheId="699" r:id="rId63"/>
    <pivotCache cacheId="702" r:id="rId64"/>
    <pivotCache cacheId="705" r:id="rId65"/>
    <pivotCache cacheId="708" r:id="rId6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44" l="1"/>
  <c r="B2" i="44"/>
  <c r="A3" i="44"/>
  <c r="B3" i="44"/>
  <c r="A4" i="44"/>
  <c r="B4" i="44"/>
  <c r="A5" i="44"/>
  <c r="B5" i="44"/>
  <c r="A6" i="44"/>
  <c r="B6" i="44"/>
  <c r="A7" i="44"/>
  <c r="B7" i="44"/>
  <c r="A8" i="44"/>
  <c r="B8" i="44"/>
  <c r="A9" i="44"/>
  <c r="B9" i="44"/>
  <c r="A10" i="44"/>
  <c r="B10" i="44"/>
  <c r="A11" i="44"/>
  <c r="B11" i="44"/>
  <c r="A12" i="44"/>
  <c r="B12" i="44"/>
  <c r="A13" i="44"/>
  <c r="B13" i="44"/>
  <c r="A14" i="44"/>
  <c r="B14" i="44"/>
  <c r="A15" i="44"/>
  <c r="B15" i="44"/>
  <c r="A16" i="44"/>
  <c r="B16" i="44"/>
  <c r="A17" i="44"/>
  <c r="B17" i="44"/>
  <c r="A18" i="44"/>
  <c r="B18" i="44"/>
  <c r="A19" i="44"/>
  <c r="B19" i="44"/>
  <c r="A20" i="44"/>
  <c r="B20" i="44"/>
  <c r="A21" i="44"/>
  <c r="B21" i="44"/>
  <c r="A22" i="44"/>
  <c r="B22" i="44"/>
  <c r="A23" i="44"/>
  <c r="B23" i="44"/>
  <c r="A24" i="44"/>
  <c r="B24" i="44"/>
  <c r="A25" i="44"/>
  <c r="B25" i="44"/>
  <c r="A26" i="44"/>
  <c r="B26" i="44"/>
  <c r="A27" i="44"/>
  <c r="B27" i="44"/>
  <c r="A28" i="44"/>
  <c r="B28" i="44"/>
  <c r="A29" i="44"/>
  <c r="B29" i="44"/>
  <c r="A30" i="44"/>
  <c r="B30" i="44"/>
  <c r="A31" i="44"/>
  <c r="B31" i="44"/>
  <c r="A32" i="44"/>
  <c r="B32" i="44"/>
  <c r="A33" i="44"/>
  <c r="B33" i="44"/>
  <c r="A34" i="44"/>
  <c r="B34" i="44"/>
  <c r="A35" i="44"/>
  <c r="B35" i="44"/>
  <c r="A36" i="44"/>
  <c r="B36" i="44"/>
  <c r="A37" i="44"/>
  <c r="B37" i="44"/>
  <c r="A38" i="44"/>
  <c r="B38" i="44"/>
  <c r="A39" i="44"/>
  <c r="B39" i="44"/>
  <c r="A40" i="44"/>
  <c r="B40" i="44"/>
  <c r="A41" i="44"/>
  <c r="B41" i="44"/>
  <c r="A42" i="44"/>
  <c r="B42" i="44"/>
  <c r="A43" i="44"/>
  <c r="B43" i="44"/>
  <c r="A44" i="44"/>
  <c r="B44" i="44"/>
  <c r="A45" i="44"/>
  <c r="B45" i="44"/>
  <c r="A46" i="44"/>
  <c r="B46" i="44"/>
  <c r="A47" i="44"/>
  <c r="B47" i="44"/>
  <c r="A48" i="44"/>
  <c r="B48" i="44"/>
  <c r="A49" i="44"/>
  <c r="B49" i="44"/>
  <c r="A50" i="44"/>
  <c r="B50" i="44"/>
  <c r="A51" i="44"/>
  <c r="B51" i="44"/>
  <c r="A52" i="44"/>
  <c r="B52" i="44"/>
  <c r="A53" i="44"/>
  <c r="B53" i="44"/>
  <c r="A54" i="44"/>
  <c r="B54" i="44"/>
  <c r="A55" i="44"/>
  <c r="B55" i="44"/>
  <c r="B1" i="44"/>
  <c r="A1" i="44"/>
  <c r="A104" i="43"/>
  <c r="B104" i="43"/>
  <c r="A105" i="43"/>
  <c r="B105" i="43"/>
  <c r="A106" i="43"/>
  <c r="B106" i="43"/>
  <c r="A107" i="43"/>
  <c r="B107" i="43"/>
  <c r="A108" i="43"/>
  <c r="B108" i="43"/>
  <c r="A109" i="43"/>
  <c r="B109" i="43"/>
  <c r="A110" i="43"/>
  <c r="B110" i="43"/>
  <c r="A111" i="43"/>
  <c r="B111" i="43"/>
  <c r="A112" i="43"/>
  <c r="B112" i="43"/>
  <c r="A113" i="43"/>
  <c r="B113" i="43"/>
  <c r="A114" i="43"/>
  <c r="B114" i="43"/>
  <c r="A115" i="43"/>
  <c r="B115" i="43"/>
  <c r="A116" i="43"/>
  <c r="B116" i="43"/>
  <c r="A117" i="43"/>
  <c r="B117" i="43"/>
  <c r="A50" i="43"/>
  <c r="B50" i="43"/>
  <c r="A51" i="43"/>
  <c r="B51" i="43"/>
  <c r="A52" i="43"/>
  <c r="B52" i="43"/>
  <c r="A53" i="43"/>
  <c r="B53" i="43"/>
  <c r="A54" i="43"/>
  <c r="B54" i="43"/>
  <c r="A55" i="43"/>
  <c r="B55" i="43"/>
  <c r="A56" i="43"/>
  <c r="B56" i="43"/>
  <c r="A57" i="43"/>
  <c r="B57" i="43"/>
  <c r="A58" i="43"/>
  <c r="B58" i="43"/>
  <c r="A59" i="43"/>
  <c r="B59" i="43"/>
  <c r="A60" i="43"/>
  <c r="B60" i="43"/>
  <c r="A61" i="43"/>
  <c r="B61" i="43"/>
  <c r="A62" i="43"/>
  <c r="B62" i="43"/>
  <c r="A63" i="43"/>
  <c r="B63" i="43"/>
  <c r="A64" i="43"/>
  <c r="B64" i="43"/>
  <c r="A65" i="43"/>
  <c r="B65" i="43"/>
  <c r="A66" i="43"/>
  <c r="B66" i="43"/>
  <c r="A67" i="43"/>
  <c r="B67" i="43"/>
  <c r="A68" i="43"/>
  <c r="B68" i="43"/>
  <c r="A69" i="43"/>
  <c r="B69" i="43"/>
  <c r="A70" i="43"/>
  <c r="B70" i="43"/>
  <c r="A71" i="43"/>
  <c r="B71" i="43"/>
  <c r="A72" i="43"/>
  <c r="B72" i="43"/>
  <c r="A73" i="43"/>
  <c r="B73" i="43"/>
  <c r="A74" i="43"/>
  <c r="B74" i="43"/>
  <c r="A75" i="43"/>
  <c r="B75" i="43"/>
  <c r="A76" i="43"/>
  <c r="B76" i="43"/>
  <c r="A77" i="43"/>
  <c r="B77" i="43"/>
  <c r="A78" i="43"/>
  <c r="B78" i="43"/>
  <c r="A79" i="43"/>
  <c r="B79" i="43"/>
  <c r="A80" i="43"/>
  <c r="B80" i="43"/>
  <c r="A81" i="43"/>
  <c r="B81" i="43"/>
  <c r="A82" i="43"/>
  <c r="B82" i="43"/>
  <c r="A83" i="43"/>
  <c r="B83" i="43"/>
  <c r="A84" i="43"/>
  <c r="B84" i="43"/>
  <c r="A85" i="43"/>
  <c r="B85" i="43"/>
  <c r="A86" i="43"/>
  <c r="B86" i="43"/>
  <c r="A87" i="43"/>
  <c r="B87" i="43"/>
  <c r="A88" i="43"/>
  <c r="B88" i="43"/>
  <c r="A89" i="43"/>
  <c r="B89" i="43"/>
  <c r="A90" i="43"/>
  <c r="B90" i="43"/>
  <c r="A91" i="43"/>
  <c r="B91" i="43"/>
  <c r="A92" i="43"/>
  <c r="B92" i="43"/>
  <c r="A93" i="43"/>
  <c r="B93" i="43"/>
  <c r="A94" i="43"/>
  <c r="B94" i="43"/>
  <c r="A95" i="43"/>
  <c r="B95" i="43"/>
  <c r="A96" i="43"/>
  <c r="B96" i="43"/>
  <c r="A97" i="43"/>
  <c r="B97" i="43"/>
  <c r="A98" i="43"/>
  <c r="B98" i="43"/>
  <c r="A99" i="43"/>
  <c r="B99" i="43"/>
  <c r="A100" i="43"/>
  <c r="B100" i="43"/>
  <c r="A101" i="43"/>
  <c r="B101" i="43"/>
  <c r="A102" i="43"/>
  <c r="B102" i="43"/>
  <c r="A103" i="43"/>
  <c r="B103" i="43"/>
  <c r="A34" i="43"/>
  <c r="B34" i="43"/>
  <c r="A35" i="43"/>
  <c r="B35" i="43"/>
  <c r="A36" i="43"/>
  <c r="B36" i="43"/>
  <c r="A37" i="43"/>
  <c r="B37" i="43"/>
  <c r="A38" i="43"/>
  <c r="B38" i="43"/>
  <c r="A39" i="43"/>
  <c r="B39" i="43"/>
  <c r="A40" i="43"/>
  <c r="B40" i="43"/>
  <c r="A41" i="43"/>
  <c r="B41" i="43"/>
  <c r="A42" i="43"/>
  <c r="B42" i="43"/>
  <c r="A43" i="43"/>
  <c r="B43" i="43"/>
  <c r="A44" i="43"/>
  <c r="B44" i="43"/>
  <c r="A45" i="43"/>
  <c r="B45" i="43"/>
  <c r="A46" i="43"/>
  <c r="B46" i="43"/>
  <c r="A47" i="43"/>
  <c r="B47" i="43"/>
  <c r="A48" i="43"/>
  <c r="B48" i="43"/>
  <c r="A49" i="43"/>
  <c r="B49" i="43"/>
  <c r="A8" i="43"/>
  <c r="B8" i="43"/>
  <c r="A9" i="43"/>
  <c r="B9" i="43"/>
  <c r="A10" i="43"/>
  <c r="B10" i="43"/>
  <c r="A11" i="43"/>
  <c r="B11" i="43"/>
  <c r="A12" i="43"/>
  <c r="B12" i="43"/>
  <c r="A13" i="43"/>
  <c r="B13" i="43"/>
  <c r="A14" i="43"/>
  <c r="B14" i="43"/>
  <c r="A15" i="43"/>
  <c r="B15" i="43"/>
  <c r="A16" i="43"/>
  <c r="B16" i="43"/>
  <c r="A17" i="43"/>
  <c r="B17" i="43"/>
  <c r="A18" i="43"/>
  <c r="B18" i="43"/>
  <c r="A19" i="43"/>
  <c r="B19" i="43"/>
  <c r="A20" i="43"/>
  <c r="B20" i="43"/>
  <c r="A21" i="43"/>
  <c r="B21" i="43"/>
  <c r="A22" i="43"/>
  <c r="B22" i="43"/>
  <c r="A23" i="43"/>
  <c r="B23" i="43"/>
  <c r="A24" i="43"/>
  <c r="B24" i="43"/>
  <c r="A25" i="43"/>
  <c r="B25" i="43"/>
  <c r="A26" i="43"/>
  <c r="B26" i="43"/>
  <c r="A27" i="43"/>
  <c r="B27" i="43"/>
  <c r="A28" i="43"/>
  <c r="B28" i="43"/>
  <c r="A29" i="43"/>
  <c r="B29" i="43"/>
  <c r="A30" i="43"/>
  <c r="B30" i="43"/>
  <c r="A31" i="43"/>
  <c r="B31" i="43"/>
  <c r="A32" i="43"/>
  <c r="B32" i="43"/>
  <c r="A33" i="43"/>
  <c r="B33" i="43"/>
  <c r="A2" i="43"/>
  <c r="B2" i="43"/>
  <c r="A3" i="43"/>
  <c r="B3" i="43"/>
  <c r="A4" i="43"/>
  <c r="B4" i="43"/>
  <c r="A5" i="43"/>
  <c r="B5" i="43"/>
  <c r="A6" i="43"/>
  <c r="B6" i="43"/>
  <c r="A7" i="43"/>
  <c r="B7" i="43"/>
  <c r="B1" i="43"/>
  <c r="A1" i="43"/>
  <c r="A2" i="42"/>
  <c r="B2" i="42"/>
  <c r="A3" i="42"/>
  <c r="B3" i="42"/>
  <c r="A4" i="42"/>
  <c r="B4" i="42"/>
  <c r="A5" i="42"/>
  <c r="B5" i="42"/>
  <c r="A6" i="42"/>
  <c r="B6" i="42"/>
  <c r="A7" i="42"/>
  <c r="B7" i="42"/>
  <c r="B1" i="42"/>
  <c r="A1" i="42"/>
  <c r="B1" i="41"/>
  <c r="B2" i="41"/>
  <c r="B3" i="41"/>
  <c r="B4" i="41"/>
  <c r="B5" i="41"/>
  <c r="B6" i="41"/>
  <c r="B7" i="41"/>
  <c r="A2" i="41"/>
  <c r="A3" i="41"/>
  <c r="A4" i="41"/>
  <c r="A5" i="41"/>
  <c r="A6" i="41"/>
  <c r="A7" i="41"/>
  <c r="A1" i="41"/>
  <c r="B2" i="40"/>
  <c r="B3" i="40"/>
  <c r="B4" i="40"/>
  <c r="A3" i="40"/>
  <c r="A4" i="40"/>
  <c r="A2" i="40"/>
  <c r="A9" i="39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<sst xmlns="http://schemas.openxmlformats.org/spreadsheetml/2006/main" count="9374" uniqueCount="749">
  <si>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</si>
  <si>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</si>
  <si>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</si>
  <si>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</si>
  <si>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</si>
  <si>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</si>
  <si>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</si>
  <si>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</si>
  <si>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</si>
  <si>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</si>
  <si>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</si>
  <si>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</si>
  <si>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</si>
  <si>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</si>
  <si>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</si>
  <si>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</si>
  <si>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</si>
  <si>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</si>
  <si>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</si>
  <si>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</si>
  <si>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</si>
  <si>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</si>
  <si>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</si>
  <si>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</si>
  <si>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</si>
  <si>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</si>
  <si>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</si>
  <si>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</si>
  <si>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</si>
  <si>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</si>
  <si>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</si>
  <si>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</si>
  <si>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</si>
  <si>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</si>
  <si>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</si>
  <si>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</si>
  <si>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</si>
  <si>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</si>
  <si>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</si>
  <si>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</si>
  <si>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</si>
  <si>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</si>
  <si>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</si>
  <si>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</si>
  <si>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</si>
  <si>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</si>
  <si>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</si>
  <si>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</si>
  <si>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</si>
  <si>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</si>
  <si>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</si>
  <si>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</si>
  <si>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</si>
  <si>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</si>
  <si>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</si>
  <si>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</si>
  <si>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</si>
  <si>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</si>
  <si>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</si>
  <si>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</si>
  <si>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</si>
  <si>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</si>
  <si>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</si>
  <si>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</si>
  <si>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</si>
  <si>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</si>
  <si>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</si>
  <si>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</si>
  <si>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</si>
  <si>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</si>
  <si>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</si>
  <si>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</si>
  <si>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</si>
  <si>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</si>
  <si>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</si>
  <si>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</si>
  <si>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</si>
  <si>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</si>
  <si>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</si>
  <si>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</si>
  <si>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</si>
  <si>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</si>
  <si>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</si>
  <si>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</si>
  <si>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</si>
  <si>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</si>
  <si>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</si>
  <si>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</si>
  <si>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</si>
  <si>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</si>
  <si>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</si>
  <si>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</si>
  <si>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</si>
  <si>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</si>
  <si>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</si>
  <si>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</si>
  <si>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</si>
  <si>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</si>
  <si>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</si>
  <si>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</si>
  <si>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</si>
  <si>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</si>
  <si>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</si>
  <si>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</si>
  <si>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</si>
  <si>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</si>
  <si>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</si>
  <si>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</si>
  <si>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</si>
  <si>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</si>
  <si>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</si>
  <si>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</si>
  <si>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</si>
  <si>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</si>
  <si>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</si>
  <si>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</si>
  <si>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</si>
  <si>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</si>
  <si>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</si>
  <si>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</si>
  <si>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</si>
  <si>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</si>
  <si>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</si>
  <si>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</si>
  <si>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</si>
  <si>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</si>
  <si>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</si>
  <si>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</si>
  <si>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</si>
  <si>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</si>
  <si>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</si>
  <si>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</si>
  <si>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</si>
  <si>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</si>
  <si>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</si>
  <si>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</si>
  <si>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</si>
  <si>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</si>
  <si>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</si>
  <si>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</si>
  <si>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</si>
  <si>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</si>
  <si>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</si>
  <si>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</si>
  <si>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</si>
  <si>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</si>
  <si>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</si>
  <si>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</si>
  <si>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</si>
  <si>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</si>
  <si>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</si>
  <si>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</si>
  <si>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</si>
  <si>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</si>
  <si>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</si>
  <si>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</si>
  <si>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</si>
  <si>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</si>
  <si>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</si>
  <si>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</si>
  <si>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</si>
  <si>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</si>
  <si>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</si>
  <si>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</si>
  <si>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</si>
  <si>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</si>
  <si>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</si>
  <si>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</si>
  <si>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</si>
  <si>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</si>
  <si>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</si>
  <si>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</si>
  <si>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</si>
  <si>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</si>
  <si>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</si>
  <si>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</si>
  <si>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</si>
  <si>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</si>
  <si>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</si>
  <si>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</si>
  <si>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</si>
  <si>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</si>
  <si>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</si>
  <si>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</si>
  <si>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</si>
  <si>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</si>
  <si>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</si>
  <si>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</si>
  <si>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</si>
  <si>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</si>
  <si>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</si>
  <si>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</si>
  <si>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</si>
  <si>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</si>
  <si>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</si>
  <si>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</si>
  <si>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</si>
  <si>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</si>
  <si>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</si>
  <si>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</si>
  <si>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</si>
  <si>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</si>
  <si>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</si>
  <si>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</si>
  <si>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</si>
  <si>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</si>
  <si>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</si>
  <si>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</si>
  <si>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</si>
  <si>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</si>
  <si>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</si>
  <si>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</si>
  <si>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</si>
  <si>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</si>
  <si>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</si>
  <si>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</si>
  <si>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</si>
  <si>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</si>
  <si>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</si>
  <si>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</si>
  <si>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</si>
  <si>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</si>
  <si>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</si>
  <si>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</si>
  <si>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</si>
  <si>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</si>
  <si>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</si>
  <si>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</si>
  <si>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</si>
  <si>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</si>
  <si>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</si>
  <si>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</si>
  <si>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</si>
  <si>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</si>
  <si>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</si>
  <si>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</si>
  <si>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</si>
  <si>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</si>
  <si>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</si>
  <si>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</si>
  <si>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</si>
  <si>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</si>
  <si>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</si>
  <si>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</si>
  <si>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</si>
  <si>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</si>
  <si>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</si>
  <si>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</si>
  <si>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</si>
  <si>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</si>
  <si>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</si>
  <si>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</si>
  <si>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</si>
  <si>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</si>
  <si>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</si>
  <si>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</si>
  <si>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</si>
  <si>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</si>
  <si>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</si>
  <si>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</si>
  <si>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</si>
  <si>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</si>
  <si>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</si>
  <si>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</si>
  <si>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</si>
  <si>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</si>
  <si>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</si>
  <si>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</si>
  <si>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</si>
  <si>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</si>
  <si>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</si>
  <si>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</si>
  <si>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</si>
  <si>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</si>
  <si>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</si>
  <si>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</si>
  <si>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</si>
  <si>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</si>
  <si>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</si>
  <si>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</si>
  <si>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</si>
  <si>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</si>
  <si>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</si>
  <si>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</si>
  <si>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</si>
  <si>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</si>
  <si>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</si>
  <si>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</si>
  <si>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</si>
  <si>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</si>
  <si>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</si>
  <si>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</si>
  <si>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</si>
  <si>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</si>
  <si>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</si>
  <si>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</si>
  <si>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</si>
  <si>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</si>
  <si>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</si>
  <si>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</si>
  <si>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</si>
  <si>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</si>
  <si>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</si>
  <si>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</si>
  <si>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</si>
  <si>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</si>
  <si>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</si>
  <si>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</si>
  <si>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</si>
  <si>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</si>
  <si>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</si>
  <si>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</si>
  <si>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</si>
  <si>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</si>
  <si>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</si>
  <si>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</si>
  <si>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</si>
  <si>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</si>
  <si>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</si>
  <si>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</si>
  <si>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</si>
  <si>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</si>
  <si>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</si>
  <si>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</si>
  <si>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</si>
  <si>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</si>
  <si>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</si>
  <si>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</si>
  <si>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</si>
  <si>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</si>
  <si>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</si>
  <si>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</si>
  <si>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</si>
  <si>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</si>
  <si>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</si>
  <si>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</si>
  <si>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</si>
  <si>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</si>
  <si>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</si>
  <si>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</si>
  <si>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</si>
  <si>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</si>
  <si>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</si>
  <si>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</si>
  <si>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</si>
  <si>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</si>
  <si>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</si>
  <si>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</si>
  <si>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</si>
  <si>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</si>
  <si>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</si>
  <si>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</si>
  <si>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</si>
  <si>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</si>
  <si>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</si>
  <si>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</si>
  <si>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</si>
  <si>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</si>
  <si>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</si>
  <si>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</si>
  <si>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</si>
  <si>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</si>
  <si>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</si>
  <si>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</si>
  <si>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</si>
  <si>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</si>
  <si>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</si>
  <si>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</si>
  <si>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</si>
  <si>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</si>
  <si>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</si>
  <si>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</si>
  <si>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</si>
  <si>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</si>
  <si>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</si>
  <si>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</si>
  <si>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</si>
  <si>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</si>
  <si>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</si>
  <si>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</si>
  <si>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</si>
  <si>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</si>
  <si>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</si>
  <si>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</si>
  <si>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</si>
  <si>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</si>
  <si>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</si>
  <si>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</si>
  <si>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</si>
  <si>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</si>
  <si>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</si>
  <si>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</si>
  <si>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</si>
  <si>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</si>
  <si>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</si>
  <si>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</si>
  <si>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</si>
  <si>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</si>
  <si>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</si>
  <si>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</si>
  <si>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</si>
  <si>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</si>
  <si>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</si>
  <si>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</si>
  <si>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</si>
  <si>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</si>
  <si>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</si>
  <si>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</si>
  <si>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</si>
  <si>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</si>
  <si>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</si>
  <si>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</si>
  <si>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</si>
  <si>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</si>
  <si>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</si>
  <si>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</si>
  <si>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</si>
  <si>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</si>
  <si>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</si>
  <si>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</si>
  <si>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</si>
  <si>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</si>
  <si>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</si>
  <si>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</si>
  <si>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</si>
  <si>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</si>
  <si>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</si>
  <si>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</si>
  <si>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</si>
  <si>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</si>
  <si>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</si>
  <si>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</si>
  <si>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</si>
  <si>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</si>
  <si>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</si>
  <si>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</si>
  <si>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</si>
  <si>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</si>
  <si>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</si>
  <si>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</si>
  <si>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</si>
  <si>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</si>
  <si>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</si>
  <si>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</si>
  <si>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</si>
  <si>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</si>
  <si>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</si>
  <si>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</si>
  <si>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</si>
  <si>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</si>
  <si>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</si>
  <si>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</si>
  <si>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</si>
  <si>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</si>
  <si>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</si>
  <si>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</si>
  <si>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</si>
  <si>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</si>
  <si>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</si>
  <si>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</si>
  <si>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</si>
  <si>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</si>
  <si>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</si>
  <si>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</si>
  <si>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</si>
  <si>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</si>
  <si>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</si>
  <si>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</si>
  <si>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</si>
  <si>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</si>
  <si>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</si>
  <si>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</si>
  <si>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</si>
  <si>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</si>
  <si>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</si>
  <si>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</si>
  <si>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</si>
  <si>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</si>
  <si>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</si>
  <si>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</si>
  <si>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</si>
  <si>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</si>
  <si>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</si>
  <si>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</si>
  <si>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</si>
  <si>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</si>
  <si>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</si>
  <si>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</si>
  <si>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</si>
  <si>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</si>
  <si>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</si>
  <si>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</si>
  <si>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</si>
  <si>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</si>
  <si>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</si>
  <si>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</si>
  <si>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</si>
  <si>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</si>
  <si>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</si>
  <si>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</si>
  <si>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</si>
  <si>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</si>
  <si>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</si>
  <si>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</si>
  <si>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</si>
  <si>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</si>
  <si>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</si>
  <si>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</si>
  <si>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</si>
  <si>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</si>
  <si>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</si>
  <si>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</si>
  <si>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</si>
  <si>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</si>
  <si>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</si>
  <si>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</si>
  <si>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</si>
  <si>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</si>
  <si>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</si>
  <si>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</si>
  <si>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</si>
  <si>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</si>
  <si>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</si>
  <si>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</si>
  <si>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</si>
  <si>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</si>
  <si>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</si>
  <si>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</si>
  <si>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</si>
  <si>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</si>
  <si>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</si>
  <si>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</si>
  <si>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</si>
  <si>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</si>
  <si>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</si>
  <si>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</si>
  <si>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</si>
  <si>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</si>
  <si>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</si>
  <si>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</si>
  <si>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</si>
  <si>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</si>
  <si>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</si>
  <si>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</si>
  <si>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</si>
  <si>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</si>
  <si>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</si>
  <si>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</si>
  <si>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</si>
  <si>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</si>
  <si>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</si>
  <si>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</si>
  <si>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</si>
  <si>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</si>
  <si>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</si>
  <si>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</si>
  <si>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</si>
  <si>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</si>
  <si>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</si>
  <si>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</si>
  <si>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</si>
  <si>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</si>
  <si>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</si>
  <si>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</si>
  <si>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</si>
  <si>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</si>
  <si>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</si>
  <si>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</si>
  <si>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</si>
  <si>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</si>
  <si>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</si>
  <si>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</si>
  <si>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</si>
  <si>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</si>
  <si>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</si>
  <si>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</si>
  <si>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</si>
  <si>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</si>
  <si>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</si>
  <si>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</si>
  <si>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</si>
  <si>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</si>
  <si>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</si>
  <si>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</si>
  <si>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</si>
  <si>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</si>
  <si>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</si>
  <si>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</si>
  <si>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</si>
  <si>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</si>
  <si>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</si>
  <si>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</si>
  <si>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</si>
  <si>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</si>
  <si>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</si>
  <si>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</si>
  <si>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</si>
  <si>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</si>
  <si>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</si>
  <si>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</si>
  <si>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</si>
  <si>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</si>
  <si>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</si>
  <si>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</si>
  <si>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</si>
  <si>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</si>
  <si>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</si>
  <si>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</si>
  <si>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</si>
  <si>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</si>
  <si>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</si>
  <si>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</si>
  <si>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</si>
  <si>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</si>
  <si>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</si>
  <si>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</si>
  <si>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</si>
  <si>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</si>
  <si>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</si>
  <si>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</si>
  <si>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</si>
  <si>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</si>
  <si>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</si>
  <si>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</si>
  <si>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</si>
  <si>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</si>
  <si>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</si>
  <si>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</si>
  <si>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</si>
  <si>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</si>
  <si>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</si>
  <si>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</si>
  <si>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</si>
  <si>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</si>
  <si>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</si>
  <si>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</si>
  <si>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</si>
  <si>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</si>
  <si>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</si>
  <si>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</si>
  <si>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</si>
  <si>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</si>
  <si>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</si>
  <si>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</si>
  <si>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</si>
  <si>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</si>
  <si>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</si>
  <si>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</si>
  <si>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</si>
  <si>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</si>
  <si>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</si>
  <si>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</si>
  <si>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</si>
  <si>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</si>
  <si>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</si>
  <si>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</si>
  <si>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</si>
  <si>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</si>
  <si>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</si>
  <si>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</si>
  <si>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</si>
  <si>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</si>
  <si>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</si>
  <si>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</si>
  <si>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</si>
  <si>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</si>
  <si>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</si>
  <si>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</si>
  <si>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</si>
  <si>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</si>
  <si>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</si>
  <si>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</si>
  <si>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</si>
  <si>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</si>
  <si>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</si>
  <si>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</si>
  <si>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</si>
  <si>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</si>
  <si>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</si>
  <si>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</si>
  <si>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</si>
  <si>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</si>
  <si>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</si>
  <si>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</si>
  <si>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</si>
  <si>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</si>
  <si>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</si>
  <si>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</si>
  <si>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</si>
  <si>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</si>
  <si>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</si>
  <si>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</si>
  <si>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</si>
  <si>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</si>
  <si>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</si>
  <si>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</si>
  <si>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</si>
  <si>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</si>
  <si>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</si>
  <si>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</si>
  <si>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</si>
  <si>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</si>
  <si>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</si>
  <si>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</si>
  <si>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</si>
  <si>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</si>
  <si>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</si>
  <si>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</si>
  <si>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</si>
  <si>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</si>
  <si>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</si>
  <si>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</si>
  <si>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</si>
  <si>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</si>
  <si>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</si>
  <si>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</si>
  <si>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</si>
  <si>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</si>
  <si>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</si>
  <si>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</si>
  <si>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</si>
  <si>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</si>
  <si>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</si>
  <si>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</si>
  <si>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</si>
  <si>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</si>
  <si>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</si>
  <si>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</si>
  <si>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</si>
  <si>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</si>
  <si>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</si>
  <si>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</si>
  <si>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</si>
  <si>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</si>
  <si>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</si>
  <si>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</si>
  <si>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</si>
  <si>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</si>
  <si>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</si>
  <si>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</si>
  <si>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</si>
  <si>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</si>
  <si>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</si>
  <si>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</si>
  <si>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</si>
  <si>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</si>
  <si>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</si>
  <si>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</si>
  <si>
    <t xml:space="preserve">MENSUAL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</si>
</sst>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12" fillId="8" borderId="8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28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28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8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28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28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1" fillId="0" borderId="0"/>
    <xf numFmtId="9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9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38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4" fillId="33" borderId="10" xfId="0" applyFont="1" applyFill="1" applyBorder="1"/>
    <xf numFmtId="10" fontId="0" fillId="0" borderId="0" xfId="0" applyNumberFormat="1"/>
    <xf numFmtId="0" fontId="11" fillId="0" borderId="0" xfId="0" applyFont="1"/>
    <xf numFmtId="0" fontId="24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9" fillId="0" borderId="0" xfId="0" applyFont="1"/>
    <xf numFmtId="0" fontId="30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4" fillId="33" borderId="11" xfId="0" applyFont="1" applyFill="1" applyBorder="1"/>
    <xf numFmtId="164" fontId="24" fillId="33" borderId="10" xfId="0" applyNumberFormat="1" applyFont="1" applyFill="1" applyBorder="1"/>
    <xf numFmtId="165" fontId="24" fillId="33" borderId="17" xfId="0" applyNumberFormat="1" applyFont="1" applyFill="1" applyBorder="1"/>
    <xf numFmtId="9" fontId="24" fillId="33" borderId="13" xfId="0" applyNumberFormat="1" applyFont="1" applyFill="1" applyBorder="1"/>
    <xf numFmtId="0" fontId="31" fillId="0" borderId="14" xfId="0" applyFont="1" applyBorder="1"/>
    <xf numFmtId="0" fontId="31" fillId="0" borderId="15" xfId="0" applyFont="1" applyBorder="1"/>
    <xf numFmtId="164" fontId="31" fillId="0" borderId="14" xfId="0" applyNumberFormat="1" applyFont="1" applyBorder="1"/>
    <xf numFmtId="165" fontId="31" fillId="0" borderId="18" xfId="0" applyNumberFormat="1" applyFont="1" applyBorder="1"/>
    <xf numFmtId="9" fontId="31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7" fillId="34" borderId="10" xfId="0" applyFont="1" applyFill="1" applyBorder="1"/>
    <xf numFmtId="0" fontId="27" fillId="34" borderId="11" xfId="0" applyFont="1" applyFill="1" applyBorder="1"/>
    <xf numFmtId="165" fontId="27" fillId="34" borderId="10" xfId="0" applyNumberFormat="1" applyFont="1" applyFill="1" applyBorder="1"/>
    <xf numFmtId="3" fontId="27" fillId="34" borderId="17" xfId="0" applyNumberFormat="1" applyFont="1" applyFill="1" applyBorder="1"/>
    <xf numFmtId="3" fontId="27" fillId="34" borderId="24" xfId="0" applyNumberFormat="1" applyFont="1" applyFill="1" applyBorder="1"/>
    <xf numFmtId="164" fontId="27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0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0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9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8" fillId="0" borderId="0" xfId="45" applyFont="1"/>
    <xf numFmtId="10" fontId="0" fillId="0" borderId="0" xfId="43" applyNumberFormat="1" applyFont="1"/>
    <xf numFmtId="44" fontId="9" fillId="0" borderId="0" xfId="44" applyFont="1"/>
    <xf numFmtId="9" fontId="9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3" fillId="0" borderId="27" xfId="44" applyFont="1" applyBorder="1"/>
    <xf numFmtId="0" fontId="35" fillId="0" borderId="0" xfId="46" applyFont="1"/>
    <xf numFmtId="169" fontId="35" fillId="0" borderId="0" xfId="47" applyNumberFormat="1" applyFont="1"/>
    <xf numFmtId="0" fontId="35" fillId="0" borderId="0" xfId="46" applyFont="1" applyAlignment="1">
      <alignment horizontal="center"/>
    </xf>
    <xf numFmtId="169" fontId="35" fillId="0" borderId="0" xfId="47" applyNumberFormat="1" applyFont="1" applyFill="1"/>
    <xf numFmtId="169" fontId="35" fillId="0" borderId="0" xfId="46" applyNumberFormat="1" applyFont="1"/>
    <xf numFmtId="169" fontId="36" fillId="0" borderId="0" xfId="46" applyNumberFormat="1" applyFont="1"/>
    <xf numFmtId="0" fontId="7" fillId="0" borderId="0" xfId="46"/>
    <xf numFmtId="0" fontId="37" fillId="37" borderId="0" xfId="46" applyFont="1" applyFill="1" applyAlignment="1">
      <alignment horizontal="center"/>
    </xf>
    <xf numFmtId="0" fontId="37" fillId="37" borderId="0" xfId="47" applyNumberFormat="1" applyFont="1" applyFill="1" applyAlignment="1">
      <alignment horizontal="centerContinuous" vertical="center"/>
    </xf>
    <xf numFmtId="43" fontId="37" fillId="37" borderId="0" xfId="47" applyFont="1" applyFill="1" applyAlignment="1">
      <alignment horizontal="center" vertical="center"/>
    </xf>
    <xf numFmtId="0" fontId="38" fillId="0" borderId="0" xfId="46" applyFont="1" applyAlignment="1">
      <alignment horizontal="center"/>
    </xf>
    <xf numFmtId="169" fontId="35" fillId="0" borderId="0" xfId="46" applyNumberFormat="1" applyFont="1" applyAlignment="1">
      <alignment horizontal="center"/>
    </xf>
    <xf numFmtId="0" fontId="37" fillId="37" borderId="28" xfId="46" applyFont="1" applyFill="1" applyBorder="1" applyAlignment="1">
      <alignment horizontal="center"/>
    </xf>
    <xf numFmtId="0" fontId="37" fillId="38" borderId="28" xfId="46" applyFont="1" applyFill="1" applyBorder="1" applyAlignment="1">
      <alignment horizontal="center"/>
    </xf>
    <xf numFmtId="0" fontId="35" fillId="0" borderId="0" xfId="46" applyFont="1" applyAlignment="1">
      <alignment horizontal="right"/>
    </xf>
    <xf numFmtId="0" fontId="35" fillId="39" borderId="0" xfId="46" applyFont="1" applyFill="1" applyAlignment="1">
      <alignment horizontal="center"/>
    </xf>
    <xf numFmtId="9" fontId="35" fillId="0" borderId="0" xfId="48" applyFont="1" applyAlignment="1">
      <alignment horizontal="center"/>
    </xf>
    <xf numFmtId="0" fontId="35" fillId="40" borderId="0" xfId="46" applyFont="1" applyFill="1"/>
    <xf numFmtId="0" fontId="35" fillId="0" borderId="0" xfId="46" applyFont="1" applyAlignment="1">
      <alignment horizontal="left"/>
    </xf>
    <xf numFmtId="166" fontId="35" fillId="0" borderId="0" xfId="48" applyNumberFormat="1" applyFont="1"/>
    <xf numFmtId="9" fontId="35" fillId="0" borderId="0" xfId="48" applyFont="1"/>
    <xf numFmtId="166" fontId="35" fillId="0" borderId="0" xfId="46" applyNumberFormat="1" applyFont="1"/>
    <xf numFmtId="9" fontId="35" fillId="0" borderId="0" xfId="46" applyNumberFormat="1" applyFont="1"/>
    <xf numFmtId="169" fontId="35" fillId="0" borderId="0" xfId="47" applyNumberFormat="1" applyFont="1" applyBorder="1" applyAlignment="1">
      <alignment horizontal="right"/>
    </xf>
    <xf numFmtId="169" fontId="39" fillId="0" borderId="0" xfId="47" applyNumberFormat="1" applyFont="1" applyBorder="1" applyAlignment="1">
      <alignment horizontal="right"/>
    </xf>
    <xf numFmtId="166" fontId="39" fillId="0" borderId="0" xfId="48" applyNumberFormat="1" applyFont="1" applyBorder="1" applyAlignment="1">
      <alignment horizontal="right"/>
    </xf>
    <xf numFmtId="0" fontId="35" fillId="40" borderId="0" xfId="46" applyFont="1" applyFill="1" applyAlignment="1">
      <alignment horizontal="center"/>
    </xf>
    <xf numFmtId="0" fontId="40" fillId="39" borderId="0" xfId="46" applyFont="1" applyFill="1"/>
    <xf numFmtId="10" fontId="35" fillId="0" borderId="0" xfId="48" applyNumberFormat="1" applyFont="1" applyBorder="1" applyAlignment="1">
      <alignment horizontal="right"/>
    </xf>
    <xf numFmtId="166" fontId="35" fillId="0" borderId="0" xfId="48" applyNumberFormat="1" applyFont="1" applyBorder="1" applyAlignment="1">
      <alignment horizontal="right"/>
    </xf>
    <xf numFmtId="169" fontId="35" fillId="0" borderId="0" xfId="47" applyNumberFormat="1" applyFont="1" applyBorder="1"/>
    <xf numFmtId="166" fontId="38" fillId="0" borderId="0" xfId="48" applyNumberFormat="1" applyFont="1" applyFill="1"/>
    <xf numFmtId="166" fontId="35" fillId="0" borderId="0" xfId="48" applyNumberFormat="1" applyFont="1" applyBorder="1"/>
    <xf numFmtId="0" fontId="35" fillId="0" borderId="29" xfId="46" applyFont="1" applyBorder="1"/>
    <xf numFmtId="9" fontId="35" fillId="0" borderId="30" xfId="46" applyNumberFormat="1" applyFont="1" applyBorder="1" applyAlignment="1">
      <alignment horizontal="center"/>
    </xf>
    <xf numFmtId="169" fontId="35" fillId="0" borderId="30" xfId="47" applyNumberFormat="1" applyFont="1" applyBorder="1" applyAlignment="1">
      <alignment horizontal="right"/>
    </xf>
    <xf numFmtId="169" fontId="35" fillId="0" borderId="30" xfId="47" applyNumberFormat="1" applyFont="1" applyBorder="1" applyAlignment="1">
      <alignment horizontal="center"/>
    </xf>
    <xf numFmtId="169" fontId="35" fillId="0" borderId="30" xfId="47" applyNumberFormat="1" applyFont="1" applyFill="1" applyBorder="1" applyAlignment="1">
      <alignment horizontal="center" wrapText="1"/>
    </xf>
    <xf numFmtId="169" fontId="35" fillId="0" borderId="31" xfId="47" applyNumberFormat="1" applyFont="1" applyFill="1" applyBorder="1" applyAlignment="1">
      <alignment horizontal="center" wrapText="1"/>
    </xf>
    <xf numFmtId="9" fontId="35" fillId="0" borderId="0" xfId="46" applyNumberFormat="1" applyFont="1" applyAlignment="1">
      <alignment horizontal="center"/>
    </xf>
    <xf numFmtId="0" fontId="35" fillId="0" borderId="32" xfId="46" applyFont="1" applyBorder="1"/>
    <xf numFmtId="9" fontId="35" fillId="0" borderId="33" xfId="46" applyNumberFormat="1" applyFont="1" applyBorder="1" applyAlignment="1">
      <alignment horizontal="center"/>
    </xf>
    <xf numFmtId="169" fontId="35" fillId="0" borderId="33" xfId="47" applyNumberFormat="1" applyFont="1" applyBorder="1" applyAlignment="1">
      <alignment horizontal="right"/>
    </xf>
    <xf numFmtId="169" fontId="35" fillId="0" borderId="33" xfId="47" applyNumberFormat="1" applyFont="1" applyFill="1" applyBorder="1" applyAlignment="1">
      <alignment horizontal="right" wrapText="1"/>
    </xf>
    <xf numFmtId="169" fontId="35" fillId="0" borderId="33" xfId="47" applyNumberFormat="1" applyFont="1" applyFill="1" applyBorder="1" applyAlignment="1">
      <alignment horizontal="center" wrapText="1"/>
    </xf>
    <xf numFmtId="169" fontId="35" fillId="0" borderId="34" xfId="47" applyNumberFormat="1" applyFont="1" applyFill="1" applyBorder="1" applyAlignment="1">
      <alignment horizontal="center" wrapText="1"/>
    </xf>
    <xf numFmtId="0" fontId="35" fillId="0" borderId="33" xfId="46" applyFont="1" applyBorder="1" applyAlignment="1">
      <alignment horizontal="center"/>
    </xf>
    <xf numFmtId="169" fontId="35" fillId="0" borderId="33" xfId="47" applyNumberFormat="1" applyFont="1" applyFill="1" applyBorder="1" applyAlignment="1">
      <alignment horizontal="right"/>
    </xf>
    <xf numFmtId="169" fontId="41" fillId="0" borderId="33" xfId="47" applyNumberFormat="1" applyFont="1" applyBorder="1" applyAlignment="1">
      <alignment horizontal="center"/>
    </xf>
    <xf numFmtId="169" fontId="41" fillId="0" borderId="33" xfId="47" applyNumberFormat="1" applyFont="1" applyBorder="1" applyAlignment="1">
      <alignment horizontal="right"/>
    </xf>
    <xf numFmtId="0" fontId="35" fillId="0" borderId="35" xfId="46" applyFont="1" applyBorder="1"/>
    <xf numFmtId="9" fontId="35" fillId="0" borderId="36" xfId="46" applyNumberFormat="1" applyFont="1" applyBorder="1" applyAlignment="1">
      <alignment horizontal="center"/>
    </xf>
    <xf numFmtId="169" fontId="35" fillId="0" borderId="36" xfId="47" applyNumberFormat="1" applyFont="1" applyBorder="1" applyAlignment="1">
      <alignment horizontal="right"/>
    </xf>
    <xf numFmtId="169" fontId="41" fillId="0" borderId="36" xfId="47" applyNumberFormat="1" applyFont="1" applyBorder="1" applyAlignment="1">
      <alignment horizontal="right"/>
    </xf>
    <xf numFmtId="169" fontId="41" fillId="0" borderId="36" xfId="47" applyNumberFormat="1" applyFont="1" applyBorder="1" applyAlignment="1">
      <alignment horizontal="center"/>
    </xf>
    <xf numFmtId="169" fontId="35" fillId="0" borderId="36" xfId="47" applyNumberFormat="1" applyFont="1" applyFill="1" applyBorder="1" applyAlignment="1">
      <alignment horizontal="center" wrapText="1"/>
    </xf>
    <xf numFmtId="169" fontId="35" fillId="0" borderId="37" xfId="47" applyNumberFormat="1" applyFont="1" applyFill="1" applyBorder="1" applyAlignment="1">
      <alignment horizontal="center" wrapText="1"/>
    </xf>
    <xf numFmtId="169" fontId="42" fillId="0" borderId="0" xfId="46" applyNumberFormat="1" applyFont="1"/>
    <xf numFmtId="0" fontId="43" fillId="0" borderId="38" xfId="46" applyFont="1" applyBorder="1"/>
    <xf numFmtId="0" fontId="43" fillId="0" borderId="38" xfId="46" applyFont="1" applyBorder="1" applyAlignment="1">
      <alignment horizontal="center"/>
    </xf>
    <xf numFmtId="169" fontId="43" fillId="0" borderId="38" xfId="47" applyNumberFormat="1" applyFont="1" applyBorder="1" applyAlignment="1">
      <alignment horizontal="right"/>
    </xf>
    <xf numFmtId="169" fontId="43" fillId="0" borderId="38" xfId="47" applyNumberFormat="1" applyFont="1" applyFill="1" applyBorder="1" applyAlignment="1">
      <alignment horizontal="right"/>
    </xf>
    <xf numFmtId="169" fontId="43" fillId="0" borderId="0" xfId="47" applyNumberFormat="1" applyFont="1" applyBorder="1" applyAlignment="1">
      <alignment horizontal="right"/>
    </xf>
    <xf numFmtId="9" fontId="43" fillId="0" borderId="0" xfId="48" applyFont="1" applyBorder="1" applyAlignment="1">
      <alignment horizontal="center"/>
    </xf>
    <xf numFmtId="0" fontId="42" fillId="0" borderId="0" xfId="46" applyFont="1"/>
    <xf numFmtId="43" fontId="35" fillId="0" borderId="0" xfId="47" applyFont="1" applyBorder="1" applyAlignment="1">
      <alignment horizontal="right"/>
    </xf>
    <xf numFmtId="9" fontId="35" fillId="0" borderId="0" xfId="48" applyFont="1" applyBorder="1" applyAlignment="1">
      <alignment horizontal="right"/>
    </xf>
    <xf numFmtId="10" fontId="35" fillId="0" borderId="0" xfId="48" applyNumberFormat="1" applyFont="1" applyBorder="1"/>
    <xf numFmtId="10" fontId="35" fillId="0" borderId="0" xfId="46" applyNumberFormat="1" applyFont="1" applyAlignment="1">
      <alignment horizontal="center"/>
    </xf>
    <xf numFmtId="0" fontId="40" fillId="0" borderId="0" xfId="46" applyFont="1" applyAlignment="1">
      <alignment horizontal="center"/>
    </xf>
    <xf numFmtId="170" fontId="35" fillId="0" borderId="0" xfId="46" applyNumberFormat="1" applyFont="1"/>
    <xf numFmtId="166" fontId="35" fillId="0" borderId="0" xfId="48" applyNumberFormat="1" applyFont="1" applyFill="1" applyBorder="1"/>
    <xf numFmtId="166" fontId="39" fillId="0" borderId="0" xfId="46" applyNumberFormat="1" applyFont="1" applyAlignment="1">
      <alignment horizontal="center"/>
    </xf>
    <xf numFmtId="171" fontId="35" fillId="0" borderId="0" xfId="47" applyNumberFormat="1" applyFont="1" applyFill="1" applyBorder="1"/>
    <xf numFmtId="169" fontId="35" fillId="0" borderId="0" xfId="47" applyNumberFormat="1" applyFont="1" applyFill="1" applyBorder="1"/>
    <xf numFmtId="166" fontId="40" fillId="39" borderId="0" xfId="46" applyNumberFormat="1" applyFont="1" applyFill="1" applyAlignment="1">
      <alignment horizontal="center"/>
    </xf>
    <xf numFmtId="171" fontId="40" fillId="39" borderId="0" xfId="47" applyNumberFormat="1" applyFont="1" applyFill="1" applyBorder="1"/>
    <xf numFmtId="169" fontId="40" fillId="39" borderId="0" xfId="47" applyNumberFormat="1" applyFont="1" applyFill="1" applyBorder="1"/>
    <xf numFmtId="9" fontId="35" fillId="0" borderId="0" xfId="48" applyFont="1" applyBorder="1"/>
    <xf numFmtId="169" fontId="35" fillId="0" borderId="0" xfId="47" applyNumberFormat="1" applyFont="1" applyBorder="1" applyAlignment="1">
      <alignment horizontal="center"/>
    </xf>
    <xf numFmtId="0" fontId="40" fillId="0" borderId="0" xfId="46" applyFont="1"/>
    <xf numFmtId="169" fontId="40" fillId="0" borderId="0" xfId="47" applyNumberFormat="1" applyFont="1" applyBorder="1"/>
    <xf numFmtId="169" fontId="40" fillId="0" borderId="0" xfId="46" applyNumberFormat="1" applyFont="1"/>
    <xf numFmtId="166" fontId="35" fillId="0" borderId="0" xfId="48" applyNumberFormat="1" applyFont="1" applyAlignment="1">
      <alignment horizontal="center"/>
    </xf>
    <xf numFmtId="0" fontId="35" fillId="0" borderId="38" xfId="46" applyFont="1" applyBorder="1"/>
    <xf numFmtId="166" fontId="39" fillId="0" borderId="38" xfId="46" applyNumberFormat="1" applyFont="1" applyBorder="1" applyAlignment="1">
      <alignment horizontal="center"/>
    </xf>
    <xf numFmtId="0" fontId="35" fillId="0" borderId="39" xfId="46" applyFont="1" applyBorder="1"/>
    <xf numFmtId="0" fontId="39" fillId="0" borderId="39" xfId="47" applyNumberFormat="1" applyFont="1" applyBorder="1" applyAlignment="1">
      <alignment horizontal="center"/>
    </xf>
    <xf numFmtId="169" fontId="39" fillId="0" borderId="0" xfId="47" applyNumberFormat="1" applyFont="1" applyBorder="1"/>
    <xf numFmtId="0" fontId="35" fillId="0" borderId="39" xfId="46" applyFont="1" applyBorder="1" applyAlignment="1">
      <alignment horizontal="center"/>
    </xf>
    <xf numFmtId="43" fontId="35" fillId="0" borderId="39" xfId="47" applyFont="1" applyBorder="1"/>
    <xf numFmtId="169" fontId="35" fillId="0" borderId="39" xfId="47" applyNumberFormat="1" applyFont="1" applyBorder="1"/>
    <xf numFmtId="43" fontId="35" fillId="0" borderId="0" xfId="46" applyNumberFormat="1" applyFont="1"/>
    <xf numFmtId="172" fontId="35" fillId="0" borderId="0" xfId="48" applyNumberFormat="1" applyFont="1"/>
    <xf numFmtId="0" fontId="37" fillId="39" borderId="0" xfId="46" applyFont="1" applyFill="1" applyAlignment="1">
      <alignment horizontal="center" vertical="center"/>
    </xf>
    <xf numFmtId="0" fontId="37" fillId="39" borderId="0" xfId="46" applyFont="1" applyFill="1" applyAlignment="1">
      <alignment horizontal="right" vertical="center"/>
    </xf>
    <xf numFmtId="0" fontId="35" fillId="39" borderId="0" xfId="46" applyFont="1" applyFill="1" applyAlignment="1">
      <alignment horizontal="right"/>
    </xf>
    <xf numFmtId="0" fontId="40" fillId="0" borderId="38" xfId="46" applyFont="1" applyBorder="1" applyAlignment="1">
      <alignment horizontal="left"/>
    </xf>
    <xf numFmtId="0" fontId="40" fillId="0" borderId="38" xfId="46" applyFont="1" applyBorder="1" applyAlignment="1">
      <alignment horizontal="center"/>
    </xf>
    <xf numFmtId="169" fontId="40" fillId="0" borderId="38" xfId="47" applyNumberFormat="1" applyFont="1" applyBorder="1"/>
    <xf numFmtId="169" fontId="40" fillId="0" borderId="0" xfId="47" applyNumberFormat="1" applyFont="1" applyFill="1" applyBorder="1"/>
    <xf numFmtId="166" fontId="35" fillId="0" borderId="0" xfId="48" applyNumberFormat="1" applyFont="1" applyBorder="1" applyAlignment="1">
      <alignment horizontal="center"/>
    </xf>
    <xf numFmtId="43" fontId="35" fillId="0" borderId="0" xfId="47" applyFont="1" applyBorder="1"/>
    <xf numFmtId="0" fontId="40" fillId="0" borderId="40" xfId="46" applyFont="1" applyBorder="1"/>
    <xf numFmtId="0" fontId="40" fillId="0" borderId="41" xfId="46" applyFont="1" applyBorder="1" applyAlignment="1">
      <alignment horizontal="center"/>
    </xf>
    <xf numFmtId="169" fontId="35" fillId="0" borderId="41" xfId="47" applyNumberFormat="1" applyFont="1" applyBorder="1" applyAlignment="1">
      <alignment horizontal="right"/>
    </xf>
    <xf numFmtId="169" fontId="35" fillId="0" borderId="42" xfId="47" applyNumberFormat="1" applyFont="1" applyBorder="1" applyAlignment="1">
      <alignment horizontal="right"/>
    </xf>
    <xf numFmtId="169" fontId="40" fillId="0" borderId="0" xfId="47" applyNumberFormat="1" applyFont="1" applyFill="1" applyBorder="1" applyAlignment="1">
      <alignment horizontal="right"/>
    </xf>
    <xf numFmtId="0" fontId="35" fillId="0" borderId="43" xfId="46" applyFont="1" applyBorder="1"/>
    <xf numFmtId="9" fontId="35" fillId="0" borderId="44" xfId="48" applyFont="1" applyBorder="1" applyAlignment="1">
      <alignment horizontal="center"/>
    </xf>
    <xf numFmtId="169" fontId="35" fillId="0" borderId="44" xfId="47" applyNumberFormat="1" applyFont="1" applyBorder="1" applyAlignment="1">
      <alignment horizontal="right"/>
    </xf>
    <xf numFmtId="169" fontId="35" fillId="0" borderId="45" xfId="47" applyNumberFormat="1" applyFont="1" applyBorder="1" applyAlignment="1">
      <alignment horizontal="right"/>
    </xf>
    <xf numFmtId="0" fontId="35" fillId="0" borderId="43" xfId="46" applyFont="1" applyBorder="1" applyAlignment="1">
      <alignment horizontal="left"/>
    </xf>
    <xf numFmtId="166" fontId="35" fillId="0" borderId="44" xfId="48" applyNumberFormat="1" applyFont="1" applyBorder="1" applyAlignment="1">
      <alignment horizontal="center"/>
    </xf>
    <xf numFmtId="0" fontId="35" fillId="40" borderId="43" xfId="46" applyFont="1" applyFill="1" applyBorder="1" applyAlignment="1">
      <alignment horizontal="left"/>
    </xf>
    <xf numFmtId="0" fontId="40" fillId="0" borderId="43" xfId="46" applyFont="1" applyBorder="1"/>
    <xf numFmtId="0" fontId="40" fillId="0" borderId="44" xfId="46" applyFont="1" applyBorder="1" applyAlignment="1">
      <alignment horizontal="center"/>
    </xf>
    <xf numFmtId="171" fontId="35" fillId="0" borderId="0" xfId="46" applyNumberFormat="1" applyFont="1"/>
    <xf numFmtId="172" fontId="42" fillId="0" borderId="0" xfId="48" applyNumberFormat="1" applyFont="1"/>
    <xf numFmtId="0" fontId="43" fillId="41" borderId="43" xfId="46" applyFont="1" applyFill="1" applyBorder="1"/>
    <xf numFmtId="0" fontId="43" fillId="41" borderId="44" xfId="46" applyFont="1" applyFill="1" applyBorder="1" applyAlignment="1">
      <alignment horizontal="center"/>
    </xf>
    <xf numFmtId="9" fontId="35" fillId="41" borderId="44" xfId="48" applyFont="1" applyFill="1" applyBorder="1" applyAlignment="1">
      <alignment horizontal="right"/>
    </xf>
    <xf numFmtId="9" fontId="35" fillId="41" borderId="45" xfId="48" applyFont="1" applyFill="1" applyBorder="1" applyAlignment="1">
      <alignment horizontal="right"/>
    </xf>
    <xf numFmtId="171" fontId="42" fillId="0" borderId="0" xfId="46" applyNumberFormat="1" applyFont="1"/>
    <xf numFmtId="9" fontId="42" fillId="0" borderId="0" xfId="46" applyNumberFormat="1" applyFont="1"/>
    <xf numFmtId="9" fontId="40" fillId="0" borderId="44" xfId="48" applyFont="1" applyBorder="1" applyAlignment="1">
      <alignment horizontal="center"/>
    </xf>
    <xf numFmtId="0" fontId="35" fillId="38" borderId="43" xfId="46" applyFont="1" applyFill="1" applyBorder="1" applyAlignment="1">
      <alignment horizontal="left"/>
    </xf>
    <xf numFmtId="43" fontId="35" fillId="0" borderId="0" xfId="47" applyFont="1"/>
    <xf numFmtId="8" fontId="44" fillId="0" borderId="0" xfId="46" applyNumberFormat="1" applyFont="1"/>
    <xf numFmtId="173" fontId="35" fillId="0" borderId="44" xfId="48" applyNumberFormat="1" applyFont="1" applyBorder="1" applyAlignment="1">
      <alignment horizontal="center"/>
    </xf>
    <xf numFmtId="166" fontId="35" fillId="41" borderId="44" xfId="48" applyNumberFormat="1" applyFont="1" applyFill="1" applyBorder="1" applyAlignment="1">
      <alignment horizontal="right"/>
    </xf>
    <xf numFmtId="166" fontId="35" fillId="41" borderId="45" xfId="48" applyNumberFormat="1" applyFont="1" applyFill="1" applyBorder="1" applyAlignment="1">
      <alignment horizontal="right"/>
    </xf>
    <xf numFmtId="0" fontId="35" fillId="0" borderId="44" xfId="46" applyFont="1" applyBorder="1" applyAlignment="1">
      <alignment horizontal="center"/>
    </xf>
    <xf numFmtId="10" fontId="35" fillId="0" borderId="0" xfId="48" applyNumberFormat="1" applyFont="1"/>
    <xf numFmtId="0" fontId="35" fillId="0" borderId="43" xfId="46" applyFont="1" applyBorder="1" applyAlignment="1">
      <alignment vertical="center"/>
    </xf>
    <xf numFmtId="9" fontId="35" fillId="0" borderId="44" xfId="46" applyNumberFormat="1" applyFont="1" applyBorder="1" applyAlignment="1">
      <alignment horizontal="center"/>
    </xf>
    <xf numFmtId="0" fontId="40" fillId="39" borderId="43" xfId="46" applyFont="1" applyFill="1" applyBorder="1"/>
    <xf numFmtId="0" fontId="40" fillId="39" borderId="44" xfId="46" applyFont="1" applyFill="1" applyBorder="1" applyAlignment="1">
      <alignment horizontal="center"/>
    </xf>
    <xf numFmtId="169" fontId="35" fillId="39" borderId="44" xfId="47" applyNumberFormat="1" applyFont="1" applyFill="1" applyBorder="1" applyAlignment="1">
      <alignment horizontal="right"/>
    </xf>
    <xf numFmtId="169" fontId="35" fillId="39" borderId="45" xfId="47" applyNumberFormat="1" applyFont="1" applyFill="1" applyBorder="1" applyAlignment="1">
      <alignment horizontal="right"/>
    </xf>
    <xf numFmtId="0" fontId="43" fillId="41" borderId="46" xfId="46" applyFont="1" applyFill="1" applyBorder="1"/>
    <xf numFmtId="0" fontId="43" fillId="41" borderId="47" xfId="46" applyFont="1" applyFill="1" applyBorder="1" applyAlignment="1">
      <alignment horizontal="center"/>
    </xf>
    <xf numFmtId="166" fontId="35" fillId="41" borderId="47" xfId="48" applyNumberFormat="1" applyFont="1" applyFill="1" applyBorder="1" applyAlignment="1">
      <alignment horizontal="right"/>
    </xf>
    <xf numFmtId="166" fontId="35" fillId="41" borderId="48" xfId="48" applyNumberFormat="1" applyFont="1" applyFill="1" applyBorder="1" applyAlignment="1">
      <alignment horizontal="right"/>
    </xf>
    <xf numFmtId="166" fontId="40" fillId="0" borderId="0" xfId="48" applyNumberFormat="1" applyFont="1" applyFill="1"/>
    <xf numFmtId="9" fontId="40" fillId="0" borderId="0" xfId="48" applyFont="1" applyFill="1"/>
    <xf numFmtId="0" fontId="40" fillId="43" borderId="0" xfId="46" applyFont="1" applyFill="1" applyAlignment="1">
      <alignment horizontal="center"/>
    </xf>
    <xf numFmtId="169" fontId="40" fillId="43" borderId="0" xfId="47" applyNumberFormat="1" applyFont="1" applyFill="1"/>
    <xf numFmtId="169" fontId="40" fillId="43" borderId="0" xfId="46" applyNumberFormat="1" applyFont="1" applyFill="1"/>
    <xf numFmtId="9" fontId="35" fillId="0" borderId="0" xfId="48" applyFont="1" applyAlignment="1"/>
    <xf numFmtId="0" fontId="35" fillId="44" borderId="0" xfId="46" applyFont="1" applyFill="1" applyAlignment="1">
      <alignment vertical="center" wrapText="1"/>
    </xf>
    <xf numFmtId="169" fontId="39" fillId="44" borderId="0" xfId="46" applyNumberFormat="1" applyFont="1" applyFill="1" applyAlignment="1">
      <alignment vertical="center"/>
    </xf>
    <xf numFmtId="0" fontId="37" fillId="37" borderId="49" xfId="46" applyFont="1" applyFill="1" applyBorder="1" applyAlignment="1">
      <alignment horizontal="center"/>
    </xf>
    <xf numFmtId="0" fontId="37" fillId="37" borderId="50" xfId="46" applyFont="1" applyFill="1" applyBorder="1" applyAlignment="1">
      <alignment horizontal="center"/>
    </xf>
    <xf numFmtId="0" fontId="37" fillId="37" borderId="51" xfId="46" applyFont="1" applyFill="1" applyBorder="1" applyAlignment="1">
      <alignment horizontal="center"/>
    </xf>
    <xf numFmtId="0" fontId="40" fillId="0" borderId="52" xfId="46" applyFont="1" applyBorder="1" applyAlignment="1">
      <alignment horizontal="left"/>
    </xf>
    <xf numFmtId="169" fontId="40" fillId="0" borderId="33" xfId="47" applyNumberFormat="1" applyFont="1" applyFill="1" applyBorder="1"/>
    <xf numFmtId="169" fontId="40" fillId="0" borderId="33" xfId="47" applyNumberFormat="1" applyFont="1" applyBorder="1"/>
    <xf numFmtId="169" fontId="40" fillId="0" borderId="53" xfId="47" applyNumberFormat="1" applyFont="1" applyBorder="1"/>
    <xf numFmtId="0" fontId="35" fillId="0" borderId="52" xfId="46" applyFont="1" applyBorder="1"/>
    <xf numFmtId="169" fontId="35" fillId="0" borderId="33" xfId="47" applyNumberFormat="1" applyFont="1" applyBorder="1"/>
    <xf numFmtId="169" fontId="35" fillId="0" borderId="33" xfId="46" applyNumberFormat="1" applyFont="1" applyBorder="1"/>
    <xf numFmtId="169" fontId="35" fillId="0" borderId="53" xfId="46" applyNumberFormat="1" applyFont="1" applyBorder="1"/>
    <xf numFmtId="169" fontId="35" fillId="0" borderId="33" xfId="46" applyNumberFormat="1" applyFont="1" applyBorder="1" applyAlignment="1">
      <alignment horizontal="center"/>
    </xf>
    <xf numFmtId="9" fontId="35" fillId="0" borderId="33" xfId="48" applyFont="1" applyFill="1" applyBorder="1" applyAlignment="1">
      <alignment horizontal="left"/>
    </xf>
    <xf numFmtId="169" fontId="35" fillId="0" borderId="33" xfId="47" applyNumberFormat="1" applyFont="1" applyFill="1" applyBorder="1"/>
    <xf numFmtId="43" fontId="35" fillId="0" borderId="0" xfId="47" applyFont="1" applyFill="1"/>
    <xf numFmtId="1" fontId="35" fillId="0" borderId="33" xfId="47" applyNumberFormat="1" applyFont="1" applyFill="1" applyBorder="1" applyAlignment="1">
      <alignment horizontal="center"/>
    </xf>
    <xf numFmtId="1" fontId="35" fillId="0" borderId="33" xfId="47" applyNumberFormat="1" applyFont="1" applyBorder="1" applyAlignment="1">
      <alignment horizontal="center"/>
    </xf>
    <xf numFmtId="9" fontId="35" fillId="0" borderId="33" xfId="48" applyFont="1" applyBorder="1" applyAlignment="1">
      <alignment horizontal="left"/>
    </xf>
    <xf numFmtId="0" fontId="40" fillId="0" borderId="52" xfId="46" applyFont="1" applyBorder="1"/>
    <xf numFmtId="0" fontId="40" fillId="0" borderId="33" xfId="46" applyFont="1" applyBorder="1" applyAlignment="1">
      <alignment horizontal="center"/>
    </xf>
    <xf numFmtId="169" fontId="40" fillId="0" borderId="33" xfId="46" applyNumberFormat="1" applyFont="1" applyBorder="1"/>
    <xf numFmtId="169" fontId="40" fillId="0" borderId="53" xfId="46" applyNumberFormat="1" applyFont="1" applyBorder="1"/>
    <xf numFmtId="169" fontId="35" fillId="0" borderId="53" xfId="47" applyNumberFormat="1" applyFont="1" applyBorder="1"/>
    <xf numFmtId="0" fontId="40" fillId="0" borderId="54" xfId="46" applyFont="1" applyBorder="1"/>
    <xf numFmtId="0" fontId="40" fillId="0" borderId="55" xfId="46" applyFont="1" applyBorder="1" applyAlignment="1">
      <alignment horizontal="center"/>
    </xf>
    <xf numFmtId="169" fontId="40" fillId="0" borderId="55" xfId="46" applyNumberFormat="1" applyFont="1" applyBorder="1"/>
    <xf numFmtId="169" fontId="40" fillId="0" borderId="56" xfId="46" applyNumberFormat="1" applyFont="1" applyBorder="1"/>
    <xf numFmtId="0" fontId="35" fillId="39" borderId="57" xfId="46" applyFont="1" applyFill="1" applyBorder="1"/>
    <xf numFmtId="0" fontId="35" fillId="39" borderId="58" xfId="46" applyFont="1" applyFill="1" applyBorder="1" applyAlignment="1">
      <alignment horizontal="center"/>
    </xf>
    <xf numFmtId="170" fontId="35" fillId="39" borderId="58" xfId="47" applyNumberFormat="1" applyFont="1" applyFill="1" applyBorder="1"/>
    <xf numFmtId="43" fontId="35" fillId="39" borderId="58" xfId="47" applyFont="1" applyFill="1" applyBorder="1"/>
    <xf numFmtId="174" fontId="35" fillId="39" borderId="58" xfId="47" applyNumberFormat="1" applyFont="1" applyFill="1" applyBorder="1"/>
    <xf numFmtId="169" fontId="35" fillId="39" borderId="58" xfId="47" applyNumberFormat="1" applyFont="1" applyFill="1" applyBorder="1"/>
    <xf numFmtId="175" fontId="35" fillId="39" borderId="58" xfId="47" applyNumberFormat="1" applyFont="1" applyFill="1" applyBorder="1"/>
    <xf numFmtId="175" fontId="35" fillId="39" borderId="59" xfId="47" applyNumberFormat="1" applyFont="1" applyFill="1" applyBorder="1"/>
    <xf numFmtId="175" fontId="35" fillId="0" borderId="0" xfId="46" applyNumberFormat="1" applyFont="1"/>
    <xf numFmtId="169" fontId="36" fillId="0" borderId="40" xfId="46" applyNumberFormat="1" applyFont="1" applyBorder="1"/>
    <xf numFmtId="0" fontId="35" fillId="0" borderId="41" xfId="46" applyFont="1" applyBorder="1" applyAlignment="1">
      <alignment horizontal="center"/>
    </xf>
    <xf numFmtId="0" fontId="37" fillId="37" borderId="41" xfId="46" applyFont="1" applyFill="1" applyBorder="1" applyAlignment="1">
      <alignment horizontal="center" vertical="center"/>
    </xf>
    <xf numFmtId="0" fontId="37" fillId="37" borderId="42" xfId="46" applyFont="1" applyFill="1" applyBorder="1" applyAlignment="1">
      <alignment horizontal="center" vertical="center"/>
    </xf>
    <xf numFmtId="169" fontId="40" fillId="0" borderId="44" xfId="46" applyNumberFormat="1" applyFont="1" applyBorder="1"/>
    <xf numFmtId="169" fontId="40" fillId="0" borderId="45" xfId="46" applyNumberFormat="1" applyFont="1" applyBorder="1"/>
    <xf numFmtId="169" fontId="35" fillId="0" borderId="44" xfId="46" applyNumberFormat="1" applyFont="1" applyBorder="1"/>
    <xf numFmtId="169" fontId="35" fillId="0" borderId="45" xfId="46" applyNumberFormat="1" applyFont="1" applyBorder="1"/>
    <xf numFmtId="0" fontId="35" fillId="0" borderId="44" xfId="46" applyFont="1" applyBorder="1"/>
    <xf numFmtId="169" fontId="35" fillId="0" borderId="44" xfId="47" applyNumberFormat="1" applyFont="1" applyBorder="1"/>
    <xf numFmtId="169" fontId="35" fillId="0" borderId="45" xfId="47" applyNumberFormat="1" applyFont="1" applyBorder="1"/>
    <xf numFmtId="171" fontId="35" fillId="0" borderId="44" xfId="47" applyNumberFormat="1" applyFont="1" applyBorder="1"/>
    <xf numFmtId="171" fontId="35" fillId="0" borderId="45" xfId="47" applyNumberFormat="1" applyFont="1" applyBorder="1"/>
    <xf numFmtId="43" fontId="35" fillId="0" borderId="44" xfId="47" applyFont="1" applyBorder="1"/>
    <xf numFmtId="43" fontId="35" fillId="0" borderId="45" xfId="47" applyFont="1" applyBorder="1"/>
    <xf numFmtId="0" fontId="40" fillId="0" borderId="44" xfId="46" applyFont="1" applyBorder="1"/>
    <xf numFmtId="0" fontId="40" fillId="45" borderId="46" xfId="46" applyFont="1" applyFill="1" applyBorder="1"/>
    <xf numFmtId="0" fontId="40" fillId="45" borderId="47" xfId="46" applyFont="1" applyFill="1" applyBorder="1" applyAlignment="1">
      <alignment horizontal="center"/>
    </xf>
    <xf numFmtId="169" fontId="40" fillId="45" borderId="47" xfId="46" applyNumberFormat="1" applyFont="1" applyFill="1" applyBorder="1"/>
    <xf numFmtId="169" fontId="40" fillId="45" borderId="48" xfId="46" applyNumberFormat="1" applyFont="1" applyFill="1" applyBorder="1"/>
    <xf numFmtId="0" fontId="35" fillId="0" borderId="40" xfId="46" applyFont="1" applyBorder="1"/>
    <xf numFmtId="0" fontId="35" fillId="0" borderId="41" xfId="46" applyFont="1" applyBorder="1"/>
    <xf numFmtId="9" fontId="35" fillId="0" borderId="41" xfId="48" applyFont="1" applyBorder="1"/>
    <xf numFmtId="169" fontId="35" fillId="0" borderId="41" xfId="47" applyNumberFormat="1" applyFont="1" applyBorder="1"/>
    <xf numFmtId="169" fontId="35" fillId="0" borderId="42" xfId="47" applyNumberFormat="1" applyFont="1" applyBorder="1"/>
    <xf numFmtId="9" fontId="35" fillId="0" borderId="44" xfId="48" applyFont="1" applyBorder="1"/>
    <xf numFmtId="9" fontId="35" fillId="0" borderId="44" xfId="48" applyFont="1" applyFill="1" applyBorder="1"/>
    <xf numFmtId="169" fontId="35" fillId="0" borderId="44" xfId="47" applyNumberFormat="1" applyFont="1" applyFill="1" applyBorder="1"/>
    <xf numFmtId="169" fontId="35" fillId="0" borderId="44" xfId="47" applyNumberFormat="1" applyFont="1" applyFill="1" applyBorder="1" applyAlignment="1">
      <alignment horizontal="center"/>
    </xf>
    <xf numFmtId="169" fontId="35" fillId="0" borderId="45" xfId="47" applyNumberFormat="1" applyFont="1" applyFill="1" applyBorder="1" applyAlignment="1">
      <alignment horizontal="center"/>
    </xf>
    <xf numFmtId="0" fontId="35" fillId="38" borderId="46" xfId="46" applyFont="1" applyFill="1" applyBorder="1"/>
    <xf numFmtId="0" fontId="35" fillId="38" borderId="47" xfId="46" applyFont="1" applyFill="1" applyBorder="1"/>
    <xf numFmtId="9" fontId="35" fillId="38" borderId="47" xfId="48" applyFont="1" applyFill="1" applyBorder="1"/>
    <xf numFmtId="169" fontId="35" fillId="38" borderId="47" xfId="47" applyNumberFormat="1" applyFont="1" applyFill="1" applyBorder="1"/>
    <xf numFmtId="169" fontId="35" fillId="38" borderId="48" xfId="47" applyNumberFormat="1" applyFont="1" applyFill="1" applyBorder="1"/>
    <xf numFmtId="9" fontId="35" fillId="0" borderId="0" xfId="48" applyFont="1" applyFill="1" applyBorder="1"/>
    <xf numFmtId="10" fontId="35" fillId="0" borderId="0" xfId="48" applyNumberFormat="1" applyFont="1" applyFill="1"/>
    <xf numFmtId="43" fontId="35" fillId="0" borderId="0" xfId="47" applyFont="1" applyFill="1" applyBorder="1"/>
    <xf numFmtId="169" fontId="35" fillId="0" borderId="0" xfId="47" applyNumberFormat="1" applyFont="1" applyFill="1" applyBorder="1" applyAlignment="1">
      <alignment horizontal="right"/>
    </xf>
    <xf numFmtId="9" fontId="35" fillId="0" borderId="0" xfId="48" applyFont="1" applyFill="1" applyBorder="1" applyAlignment="1">
      <alignment horizontal="right"/>
    </xf>
    <xf numFmtId="9" fontId="35" fillId="0" borderId="0" xfId="48" applyFont="1" applyAlignment="1">
      <alignment horizontal="right"/>
    </xf>
    <xf numFmtId="169" fontId="35" fillId="0" borderId="0" xfId="47" applyNumberFormat="1" applyFont="1" applyFill="1" applyBorder="1" applyAlignment="1">
      <alignment horizontal="center"/>
    </xf>
    <xf numFmtId="169" fontId="40" fillId="0" borderId="0" xfId="47" applyNumberFormat="1" applyFont="1" applyFill="1" applyBorder="1" applyAlignment="1">
      <alignment horizontal="center"/>
    </xf>
    <xf numFmtId="176" fontId="35" fillId="0" borderId="0" xfId="46" applyNumberFormat="1" applyFont="1"/>
    <xf numFmtId="9" fontId="35" fillId="0" borderId="0" xfId="48" applyFont="1" applyFill="1" applyBorder="1" applyAlignment="1"/>
    <xf numFmtId="166" fontId="35" fillId="0" borderId="0" xfId="48" applyNumberFormat="1" applyFont="1" applyFill="1" applyBorder="1" applyAlignment="1"/>
    <xf numFmtId="1" fontId="35" fillId="0" borderId="0" xfId="47" applyNumberFormat="1" applyFont="1" applyFill="1" applyBorder="1" applyAlignment="1">
      <alignment horizontal="right"/>
    </xf>
    <xf numFmtId="9" fontId="35" fillId="0" borderId="0" xfId="48" applyNumberFormat="1" applyFont="1"/>
    <xf numFmtId="9" fontId="35" fillId="0" borderId="0" xfId="47" applyNumberFormat="1" applyFont="1"/>
    <xf numFmtId="9" fontId="40" fillId="42" borderId="0" xfId="48" applyNumberFormat="1" applyFont="1" applyFill="1"/>
    <xf numFmtId="0" fontId="34" fillId="0" borderId="0" xfId="0" applyFont="1"/>
    <xf numFmtId="44" fontId="34" fillId="0" borderId="0" xfId="44" applyFont="1"/>
    <xf numFmtId="9" fontId="34" fillId="0" borderId="0" xfId="43" applyFont="1"/>
    <xf numFmtId="177" fontId="42" fillId="0" borderId="0" xfId="43" applyNumberFormat="1" applyFont="1"/>
    <xf numFmtId="0" fontId="6" fillId="0" borderId="0" xfId="0" applyFont="1"/>
    <xf numFmtId="0" fontId="5" fillId="0" borderId="0" xfId="0" applyFont="1"/>
    <xf numFmtId="3" fontId="48" fillId="0" borderId="0" xfId="0" applyNumberFormat="1" applyFont="1"/>
    <xf numFmtId="167" fontId="48" fillId="0" borderId="0" xfId="0" applyNumberFormat="1" applyFont="1"/>
    <xf numFmtId="0" fontId="48" fillId="0" borderId="0" xfId="0" applyFont="1" applyAlignment="1">
      <alignment horizontal="left"/>
    </xf>
    <xf numFmtId="0" fontId="0" fillId="46" borderId="0" xfId="0" applyFill="1" applyAlignment="1">
      <alignment horizontal="left"/>
    </xf>
    <xf numFmtId="0" fontId="4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4" fillId="35" borderId="27" xfId="43" applyFont="1" applyFill="1" applyBorder="1"/>
    <xf numFmtId="44" fontId="3" fillId="0" borderId="27" xfId="44" applyFont="1" applyBorder="1"/>
    <xf numFmtId="0" fontId="28" fillId="33" borderId="10" xfId="0" applyFont="1" applyFill="1" applyBorder="1"/>
    <xf numFmtId="0" fontId="28" fillId="33" borderId="17" xfId="0" applyFont="1" applyFill="1" applyBorder="1"/>
    <xf numFmtId="0" fontId="28" fillId="33" borderId="13" xfId="0" applyFont="1" applyFill="1" applyBorder="1"/>
    <xf numFmtId="44" fontId="33" fillId="35" borderId="27" xfId="44" applyFont="1" applyFill="1" applyBorder="1"/>
    <xf numFmtId="0" fontId="2" fillId="0" borderId="27" xfId="0" applyFont="1" applyBorder="1"/>
    <xf numFmtId="0" fontId="35" fillId="40" borderId="0" xfId="46" applyFont="1" applyFill="1" applyAlignment="1">
      <alignment horizontal="center"/>
    </xf>
    <xf numFmtId="0" fontId="35" fillId="0" borderId="0" xfId="46" applyFont="1" applyAlignment="1">
      <alignment horizontal="center" vertical="center"/>
    </xf>
    <xf numFmtId="0" fontId="0" fillId="0" borderId="0" xfId="0" applyFill="1" applyAlignment="1">
      <alignment horizontal="left"/>
    </xf>
    <xf numFmtId="167" fontId="0" fillId="0" borderId="0" xfId="0" applyNumberFormat="1" applyFill="1"/>
    <xf numFmtId="0" fontId="1" fillId="0" borderId="0" xfId="45" applyFont="1"/>
    <xf numFmtId="0" fontId="0" fillId="48" borderId="0" xfId="0" applyFill="1" applyAlignment="1">
      <alignment horizontal="left"/>
    </xf>
    <xf numFmtId="167" fontId="0" fillId="48" borderId="0" xfId="0" applyNumberFormat="1" applyFill="1"/>
    <xf numFmtId="166" fontId="0" fillId="0" borderId="0" xfId="43" applyNumberFormat="1" applyFont="1"/>
    <xf numFmtId="0" fontId="0" fillId="49" borderId="0" xfId="0" applyFill="1"/>
    <xf numFmtId="0" fontId="0" fillId="35" borderId="0" xfId="0" applyFill="1"/>
    <xf numFmtId="44" fontId="0" fillId="35" borderId="0" xfId="44" applyFont="1" applyFill="1"/>
    <xf numFmtId="44" fontId="0" fillId="49" borderId="0" xfId="44" applyFont="1" applyFill="1"/>
    <xf numFmtId="10" fontId="0" fillId="35" borderId="0" xfId="43" applyNumberFormat="1" applyFont="1" applyFill="1"/>
    <xf numFmtId="10" fontId="0" fillId="0" borderId="0" xfId="43" applyNumberFormat="1" applyFont="1" applyFill="1"/>
    <xf numFmtId="10" fontId="0" fillId="49" borderId="0" xfId="43" applyNumberFormat="1" applyFont="1" applyFill="1"/>
    <xf numFmtId="0" fontId="1" fillId="0" borderId="0" xfId="0" applyFont="1"/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66" Type="http://schemas.openxmlformats.org/officeDocument/2006/relationships/pivotCacheDefinition" Target="pivotCache/pivotCacheDefinition29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147537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148495373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242476851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330902779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441898146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518518519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622453704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707291668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796180558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884837963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99954282409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0046064817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0118865742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0216319445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0464467595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0539120368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0755092596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0905671297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103819444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181597219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27638889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367245373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466782409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561574072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634953705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711805556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1947222221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20318287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2388078706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03014120369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68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288">
      <pivotArea outline="0" collapsedLevelsAreSubtotals="1" fieldPosition="0"/>
    </format>
    <format dxfId="287">
      <pivotArea outline="0" fieldPosition="0">
        <references count="1">
          <reference field="4294967294" count="1" selected="0">
            <x v="1"/>
          </reference>
        </references>
      </pivotArea>
    </format>
    <format dxfId="286">
      <pivotArea field="7" type="button" dataOnly="0" labelOnly="1" outline="0" axis="axisRow" fieldPosition="0"/>
    </format>
    <format dxfId="285">
      <pivotArea field="1" type="button" dataOnly="0" labelOnly="1" outline="0" axis="axisRow" fieldPosition="1"/>
    </format>
    <format dxfId="284">
      <pivotArea field="2" type="button" dataOnly="0" labelOnly="1" outline="0" axis="axisRow" fieldPosition="2"/>
    </format>
    <format dxfId="283">
      <pivotArea field="3" type="button" dataOnly="0" labelOnly="1" outline="0" axis="axisRow" fieldPosition="3"/>
    </format>
    <format dxfId="28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1">
      <pivotArea field="7" type="button" dataOnly="0" labelOnly="1" outline="0" axis="axisRow" fieldPosition="0"/>
    </format>
    <format dxfId="280">
      <pivotArea field="1" type="button" dataOnly="0" labelOnly="1" outline="0" axis="axisRow" fieldPosition="1"/>
    </format>
    <format dxfId="279">
      <pivotArea field="2" type="button" dataOnly="0" labelOnly="1" outline="0" axis="axisRow" fieldPosition="2"/>
    </format>
    <format dxfId="278">
      <pivotArea field="3" type="button" dataOnly="0" labelOnly="1" outline="0" axis="axisRow" fieldPosition="3"/>
    </format>
    <format dxfId="27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6">
      <pivotArea field="7" type="button" dataOnly="0" labelOnly="1" outline="0" axis="axisRow" fieldPosition="0"/>
    </format>
    <format dxfId="275">
      <pivotArea field="1" type="button" dataOnly="0" labelOnly="1" outline="0" axis="axisRow" fieldPosition="1"/>
    </format>
    <format dxfId="274">
      <pivotArea field="2" type="button" dataOnly="0" labelOnly="1" outline="0" axis="axisRow" fieldPosition="2"/>
    </format>
    <format dxfId="273">
      <pivotArea field="3" type="button" dataOnly="0" labelOnly="1" outline="0" axis="axisRow" fieldPosition="3"/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1">
      <pivotArea field="7" type="button" dataOnly="0" labelOnly="1" outline="0" axis="axisRow" fieldPosition="0"/>
    </format>
    <format dxfId="270">
      <pivotArea field="1" type="button" dataOnly="0" labelOnly="1" outline="0" axis="axisRow" fieldPosition="1"/>
    </format>
    <format dxfId="269">
      <pivotArea field="2" type="button" dataOnly="0" labelOnly="1" outline="0" axis="axisRow" fieldPosition="2"/>
    </format>
    <format dxfId="268">
      <pivotArea field="3" type="button" dataOnly="0" labelOnly="1" outline="0" axis="axisRow" fieldPosition="3"/>
    </format>
    <format dxfId="26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66">
      <pivotArea field="7" type="button" dataOnly="0" labelOnly="1" outline="0" axis="axisRow" fieldPosition="0"/>
    </format>
    <format dxfId="265">
      <pivotArea field="1" type="button" dataOnly="0" labelOnly="1" outline="0" axis="axisRow" fieldPosition="1"/>
    </format>
    <format dxfId="264">
      <pivotArea field="2" type="button" dataOnly="0" labelOnly="1" outline="0" axis="axisRow" fieldPosition="2"/>
    </format>
    <format dxfId="263">
      <pivotArea field="3" type="button" dataOnly="0" labelOnly="1" outline="0" axis="axisRow" fieldPosition="3"/>
    </format>
    <format dxfId="26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61">
      <pivotArea field="7" type="button" dataOnly="0" labelOnly="1" outline="0" axis="axisRow" fieldPosition="0"/>
    </format>
    <format dxfId="260">
      <pivotArea field="1" type="button" dataOnly="0" labelOnly="1" outline="0" axis="axisRow" fieldPosition="1"/>
    </format>
    <format dxfId="259">
      <pivotArea field="2" type="button" dataOnly="0" labelOnly="1" outline="0" axis="axisRow" fieldPosition="2"/>
    </format>
    <format dxfId="258">
      <pivotArea field="3" type="button" dataOnly="0" labelOnly="1" outline="0" axis="axisRow" fieldPosition="3"/>
    </format>
    <format dxfId="25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56">
      <pivotArea outline="0" fieldPosition="0">
        <references count="1">
          <reference field="4294967294" count="1" selected="0">
            <x v="3"/>
          </reference>
        </references>
      </pivotArea>
    </format>
    <format dxfId="255">
      <pivotArea outline="0" fieldPosition="0">
        <references count="1">
          <reference field="4294967294" count="1" selected="0">
            <x v="2"/>
          </reference>
        </references>
      </pivotArea>
    </format>
    <format dxfId="254">
      <pivotArea field="7" type="button" dataOnly="0" labelOnly="1" outline="0" axis="axisRow" fieldPosition="0"/>
    </format>
    <format dxfId="253">
      <pivotArea field="1" type="button" dataOnly="0" labelOnly="1" outline="0" axis="axisRow" fieldPosition="1"/>
    </format>
    <format dxfId="252">
      <pivotArea field="2" type="button" dataOnly="0" labelOnly="1" outline="0" axis="axisRow" fieldPosition="2"/>
    </format>
    <format dxfId="251">
      <pivotArea field="3" type="button" dataOnly="0" labelOnly="1" outline="0" axis="axisRow" fieldPosition="3"/>
    </format>
    <format dxfId="25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49">
      <pivotArea field="7" type="button" dataOnly="0" labelOnly="1" outline="0" axis="axisRow" fieldPosition="0"/>
    </format>
    <format dxfId="248">
      <pivotArea field="1" type="button" dataOnly="0" labelOnly="1" outline="0" axis="axisRow" fieldPosition="1"/>
    </format>
    <format dxfId="247">
      <pivotArea field="2" type="button" dataOnly="0" labelOnly="1" outline="0" axis="axisRow" fieldPosition="2"/>
    </format>
    <format dxfId="246">
      <pivotArea field="3" type="button" dataOnly="0" labelOnly="1" outline="0" axis="axisRow" fieldPosition="3"/>
    </format>
    <format dxfId="24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2">
      <pivotArea outline="0" fieldPosition="0">
        <references count="1">
          <reference field="4294967294" count="1">
            <x v="4"/>
          </reference>
        </references>
      </pivotArea>
    </format>
    <format dxfId="24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4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23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3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23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67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236">
      <pivotArea outline="0" collapsedLevelsAreSubtotals="1" fieldPosition="0"/>
    </format>
    <format dxfId="235">
      <pivotArea outline="0" fieldPosition="0">
        <references count="1">
          <reference field="4294967294" count="1" selected="0">
            <x v="1"/>
          </reference>
        </references>
      </pivotArea>
    </format>
    <format dxfId="234">
      <pivotArea field="7" type="button" dataOnly="0" labelOnly="1" outline="0" axis="axisRow" fieldPosition="0"/>
    </format>
    <format dxfId="233">
      <pivotArea field="1" type="button" dataOnly="0" labelOnly="1" outline="0" axis="axisRow" fieldPosition="1"/>
    </format>
    <format dxfId="232">
      <pivotArea field="2" type="button" dataOnly="0" labelOnly="1" outline="0" axis="axisRow" fieldPosition="2"/>
    </format>
    <format dxfId="231">
      <pivotArea field="3" type="button" dataOnly="0" labelOnly="1" outline="0" axis="axisRow" fieldPosition="3"/>
    </format>
    <format dxfId="2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9">
      <pivotArea field="7" type="button" dataOnly="0" labelOnly="1" outline="0" axis="axisRow" fieldPosition="0"/>
    </format>
    <format dxfId="228">
      <pivotArea field="1" type="button" dataOnly="0" labelOnly="1" outline="0" axis="axisRow" fieldPosition="1"/>
    </format>
    <format dxfId="227">
      <pivotArea field="2" type="button" dataOnly="0" labelOnly="1" outline="0" axis="axisRow" fieldPosition="2"/>
    </format>
    <format dxfId="226">
      <pivotArea field="3" type="button" dataOnly="0" labelOnly="1" outline="0" axis="axisRow" fieldPosition="3"/>
    </format>
    <format dxfId="2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4">
      <pivotArea field="7" type="button" dataOnly="0" labelOnly="1" outline="0" axis="axisRow" fieldPosition="0"/>
    </format>
    <format dxfId="223">
      <pivotArea field="1" type="button" dataOnly="0" labelOnly="1" outline="0" axis="axisRow" fieldPosition="1"/>
    </format>
    <format dxfId="222">
      <pivotArea field="2" type="button" dataOnly="0" labelOnly="1" outline="0" axis="axisRow" fieldPosition="2"/>
    </format>
    <format dxfId="221">
      <pivotArea field="3" type="button" dataOnly="0" labelOnly="1" outline="0" axis="axisRow" fieldPosition="3"/>
    </format>
    <format dxfId="2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9">
      <pivotArea field="7" type="button" dataOnly="0" labelOnly="1" outline="0" axis="axisRow" fieldPosition="0"/>
    </format>
    <format dxfId="218">
      <pivotArea field="1" type="button" dataOnly="0" labelOnly="1" outline="0" axis="axisRow" fieldPosition="1"/>
    </format>
    <format dxfId="217">
      <pivotArea field="2" type="button" dataOnly="0" labelOnly="1" outline="0" axis="axisRow" fieldPosition="2"/>
    </format>
    <format dxfId="216">
      <pivotArea field="3" type="button" dataOnly="0" labelOnly="1" outline="0" axis="axisRow" fieldPosition="3"/>
    </format>
    <format dxfId="21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14">
      <pivotArea field="7" type="button" dataOnly="0" labelOnly="1" outline="0" axis="axisRow" fieldPosition="0"/>
    </format>
    <format dxfId="213">
      <pivotArea field="1" type="button" dataOnly="0" labelOnly="1" outline="0" axis="axisRow" fieldPosition="1"/>
    </format>
    <format dxfId="212">
      <pivotArea field="2" type="button" dataOnly="0" labelOnly="1" outline="0" axis="axisRow" fieldPosition="2"/>
    </format>
    <format dxfId="211">
      <pivotArea field="3" type="button" dataOnly="0" labelOnly="1" outline="0" axis="axisRow" fieldPosition="3"/>
    </format>
    <format dxfId="21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9">
      <pivotArea field="7" type="button" dataOnly="0" labelOnly="1" outline="0" axis="axisRow" fieldPosition="0"/>
    </format>
    <format dxfId="208">
      <pivotArea field="1" type="button" dataOnly="0" labelOnly="1" outline="0" axis="axisRow" fieldPosition="1"/>
    </format>
    <format dxfId="207">
      <pivotArea field="2" type="button" dataOnly="0" labelOnly="1" outline="0" axis="axisRow" fieldPosition="2"/>
    </format>
    <format dxfId="206">
      <pivotArea field="3" type="button" dataOnly="0" labelOnly="1" outline="0" axis="axisRow" fieldPosition="3"/>
    </format>
    <format dxfId="20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4">
      <pivotArea outline="0" fieldPosition="0">
        <references count="1">
          <reference field="4294967294" count="1" selected="0">
            <x v="3"/>
          </reference>
        </references>
      </pivotArea>
    </format>
    <format dxfId="203">
      <pivotArea outline="0" fieldPosition="0">
        <references count="1">
          <reference field="4294967294" count="1" selected="0">
            <x v="2"/>
          </reference>
        </references>
      </pivotArea>
    </format>
    <format dxfId="202">
      <pivotArea field="7" type="button" dataOnly="0" labelOnly="1" outline="0" axis="axisRow" fieldPosition="0"/>
    </format>
    <format dxfId="201">
      <pivotArea field="1" type="button" dataOnly="0" labelOnly="1" outline="0" axis="axisRow" fieldPosition="1"/>
    </format>
    <format dxfId="200">
      <pivotArea field="2" type="button" dataOnly="0" labelOnly="1" outline="0" axis="axisRow" fieldPosition="2"/>
    </format>
    <format dxfId="199">
      <pivotArea field="3" type="button" dataOnly="0" labelOnly="1" outline="0" axis="axisRow" fieldPosition="3"/>
    </format>
    <format dxfId="198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97">
      <pivotArea field="7" type="button" dataOnly="0" labelOnly="1" outline="0" axis="axisRow" fieldPosition="0"/>
    </format>
    <format dxfId="196">
      <pivotArea field="1" type="button" dataOnly="0" labelOnly="1" outline="0" axis="axisRow" fieldPosition="1"/>
    </format>
    <format dxfId="195">
      <pivotArea field="2" type="button" dataOnly="0" labelOnly="1" outline="0" axis="axisRow" fieldPosition="2"/>
    </format>
    <format dxfId="194">
      <pivotArea field="3" type="button" dataOnly="0" labelOnly="1" outline="0" axis="axisRow" fieldPosition="3"/>
    </format>
    <format dxfId="19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0">
      <pivotArea outline="0" fieldPosition="0">
        <references count="1">
          <reference field="4294967294" count="1">
            <x v="4"/>
          </reference>
        </references>
      </pivotArea>
    </format>
    <format dxfId="18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8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8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8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8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66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65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66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65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69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70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182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181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180">
      <pivotArea dataOnly="0" labelOnly="1" fieldPosition="0">
        <references count="1">
          <reference field="5" count="1">
            <x v="6"/>
          </reference>
        </references>
      </pivotArea>
    </format>
    <format dxfId="179">
      <pivotArea dataOnly="0" labelOnly="1" fieldPosition="0">
        <references count="1">
          <reference field="5" count="1">
            <x v="10"/>
          </reference>
        </references>
      </pivotArea>
    </format>
    <format dxfId="178">
      <pivotArea dataOnly="0" labelOnly="1" fieldPosition="0">
        <references count="1">
          <reference field="5" count="1">
            <x v="1"/>
          </reference>
        </references>
      </pivotArea>
    </format>
    <format dxfId="177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69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184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183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69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69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176">
      <pivotArea field="3" type="button" dataOnly="0" labelOnly="1" outline="0"/>
    </format>
    <format dxfId="175">
      <pivotArea field="3" type="button" dataOnly="0" labelOnly="1" outline="0"/>
    </format>
    <format dxfId="174">
      <pivotArea field="3" type="button" dataOnly="0" labelOnly="1" outline="0"/>
    </format>
    <format dxfId="173">
      <pivotArea field="3" type="button" dataOnly="0" labelOnly="1" outline="0"/>
    </format>
    <format dxfId="172">
      <pivotArea field="3" type="button" dataOnly="0" labelOnly="1" outline="0"/>
    </format>
    <format dxfId="171">
      <pivotArea field="3" type="button" dataOnly="0" labelOnly="1" outline="0"/>
    </format>
    <format dxfId="170">
      <pivotArea field="3" type="button" dataOnly="0" labelOnly="1" outline="0"/>
    </format>
    <format dxfId="169">
      <pivotArea field="3" type="button" dataOnly="0" labelOnly="1" outline="0"/>
    </format>
    <format dxfId="168">
      <pivotArea outline="0" collapsedLevelsAreSubtotals="1" fieldPosition="0"/>
    </format>
    <format dxfId="167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67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166">
      <pivotArea field="3" type="button" dataOnly="0" labelOnly="1" outline="0"/>
    </format>
    <format dxfId="165">
      <pivotArea field="3" type="button" dataOnly="0" labelOnly="1" outline="0"/>
    </format>
    <format dxfId="164">
      <pivotArea field="3" type="button" dataOnly="0" labelOnly="1" outline="0"/>
    </format>
    <format dxfId="163">
      <pivotArea field="3" type="button" dataOnly="0" labelOnly="1" outline="0"/>
    </format>
    <format dxfId="162">
      <pivotArea field="3" type="button" dataOnly="0" labelOnly="1" outline="0"/>
    </format>
    <format dxfId="161">
      <pivotArea field="3" type="button" dataOnly="0" labelOnly="1" outline="0"/>
    </format>
    <format dxfId="160">
      <pivotArea field="3" type="button" dataOnly="0" labelOnly="1" outline="0"/>
    </format>
    <format dxfId="159">
      <pivotArea field="3" type="button" dataOnly="0" labelOnly="1" outline="0"/>
    </format>
    <format dxfId="158">
      <pivotArea outline="0" collapsedLevelsAreSubtotals="1" fieldPosition="0"/>
    </format>
    <format dxfId="157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67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8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19">
      <pivotArea field="3" type="button" dataOnly="0" labelOnly="1" outline="0"/>
    </format>
    <format dxfId="118">
      <pivotArea field="3" type="button" dataOnly="0" labelOnly="1" outline="0"/>
    </format>
    <format dxfId="117">
      <pivotArea field="3" type="button" dataOnly="0" labelOnly="1" outline="0"/>
    </format>
    <format dxfId="116">
      <pivotArea field="3" type="button" dataOnly="0" labelOnly="1" outline="0"/>
    </format>
    <format dxfId="115">
      <pivotArea field="3" type="button" dataOnly="0" labelOnly="1" outline="0"/>
    </format>
    <format dxfId="114">
      <pivotArea field="3" type="button" dataOnly="0" labelOnly="1" outline="0"/>
    </format>
    <format dxfId="113">
      <pivotArea field="3" type="button" dataOnly="0" labelOnly="1" outline="0"/>
    </format>
    <format dxfId="112">
      <pivotArea field="3" type="button" dataOnly="0" labelOnly="1" outline="0"/>
    </format>
    <format dxfId="111">
      <pivotArea outline="0" collapsedLevelsAreSubtotals="1" fieldPosition="0"/>
    </format>
    <format dxfId="110">
      <pivotArea outline="0" fieldPosition="0">
        <references count="1">
          <reference field="4294967294" count="1" selected="0">
            <x v="2"/>
          </reference>
        </references>
      </pivotArea>
    </format>
    <format dxfId="109">
      <pivotArea outline="0" fieldPosition="0">
        <references count="1">
          <reference field="4294967294" count="1" selected="0">
            <x v="4"/>
          </reference>
        </references>
      </pivotArea>
    </format>
    <format dxfId="108">
      <pivotArea outline="0" fieldPosition="0">
        <references count="1">
          <reference field="4294967294" count="1" selected="0">
            <x v="6"/>
          </reference>
        </references>
      </pivotArea>
    </format>
    <format dxfId="107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66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32">
      <pivotArea field="3" type="button" dataOnly="0" labelOnly="1" outline="0"/>
    </format>
    <format dxfId="131">
      <pivotArea field="3" type="button" dataOnly="0" labelOnly="1" outline="0"/>
    </format>
    <format dxfId="130">
      <pivotArea field="3" type="button" dataOnly="0" labelOnly="1" outline="0"/>
    </format>
    <format dxfId="129">
      <pivotArea field="3" type="button" dataOnly="0" labelOnly="1" outline="0"/>
    </format>
    <format dxfId="128">
      <pivotArea field="3" type="button" dataOnly="0" labelOnly="1" outline="0"/>
    </format>
    <format dxfId="127">
      <pivotArea field="3" type="button" dataOnly="0" labelOnly="1" outline="0"/>
    </format>
    <format dxfId="126">
      <pivotArea field="3" type="button" dataOnly="0" labelOnly="1" outline="0"/>
    </format>
    <format dxfId="125">
      <pivotArea field="3" type="button" dataOnly="0" labelOnly="1" outline="0"/>
    </format>
    <format dxfId="124">
      <pivotArea outline="0" collapsedLevelsAreSubtotals="1" fieldPosition="0"/>
    </format>
    <format dxfId="123">
      <pivotArea outline="0" fieldPosition="0">
        <references count="1">
          <reference field="4294967294" count="1" selected="0">
            <x v="2"/>
          </reference>
        </references>
      </pivotArea>
    </format>
    <format dxfId="122">
      <pivotArea outline="0" fieldPosition="0">
        <references count="1">
          <reference field="4294967294" count="1" selected="0">
            <x v="4"/>
          </reference>
        </references>
      </pivotArea>
    </format>
    <format dxfId="121">
      <pivotArea outline="0" fieldPosition="0">
        <references count="1">
          <reference field="4294967294" count="1" selected="0">
            <x v="6"/>
          </reference>
        </references>
      </pivotArea>
    </format>
    <format dxfId="120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70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144">
      <pivotArea field="3" type="button" dataOnly="0" labelOnly="1" outline="0"/>
    </format>
    <format dxfId="143">
      <pivotArea field="3" type="button" dataOnly="0" labelOnly="1" outline="0"/>
    </format>
    <format dxfId="142">
      <pivotArea field="3" type="button" dataOnly="0" labelOnly="1" outline="0"/>
    </format>
    <format dxfId="141">
      <pivotArea field="3" type="button" dataOnly="0" labelOnly="1" outline="0"/>
    </format>
    <format dxfId="140">
      <pivotArea field="3" type="button" dataOnly="0" labelOnly="1" outline="0"/>
    </format>
    <format dxfId="139">
      <pivotArea field="3" type="button" dataOnly="0" labelOnly="1" outline="0"/>
    </format>
    <format dxfId="138">
      <pivotArea field="3" type="button" dataOnly="0" labelOnly="1" outline="0"/>
    </format>
    <format dxfId="137">
      <pivotArea field="3" type="button" dataOnly="0" labelOnly="1" outline="0"/>
    </format>
    <format dxfId="136">
      <pivotArea outline="0" collapsedLevelsAreSubtotals="1" fieldPosition="0"/>
    </format>
    <format dxfId="135">
      <pivotArea outline="0" fieldPosition="0">
        <references count="1">
          <reference field="4294967294" count="1" selected="0">
            <x v="2"/>
          </reference>
        </references>
      </pivotArea>
    </format>
    <format dxfId="13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133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70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156">
      <pivotArea field="3" type="button" dataOnly="0" labelOnly="1" outline="0"/>
    </format>
    <format dxfId="155">
      <pivotArea field="3" type="button" dataOnly="0" labelOnly="1" outline="0"/>
    </format>
    <format dxfId="154">
      <pivotArea field="3" type="button" dataOnly="0" labelOnly="1" outline="0"/>
    </format>
    <format dxfId="153">
      <pivotArea field="3" type="button" dataOnly="0" labelOnly="1" outline="0"/>
    </format>
    <format dxfId="152">
      <pivotArea field="3" type="button" dataOnly="0" labelOnly="1" outline="0"/>
    </format>
    <format dxfId="151">
      <pivotArea field="3" type="button" dataOnly="0" labelOnly="1" outline="0"/>
    </format>
    <format dxfId="150">
      <pivotArea field="3" type="button" dataOnly="0" labelOnly="1" outline="0"/>
    </format>
    <format dxfId="149">
      <pivotArea field="3" type="button" dataOnly="0" labelOnly="1" outline="0"/>
    </format>
    <format dxfId="148">
      <pivotArea outline="0" collapsedLevelsAreSubtotals="1" fieldPosition="0"/>
    </format>
    <format dxfId="147">
      <pivotArea outline="0" fieldPosition="0">
        <references count="1">
          <reference field="4294967294" count="1" selected="0">
            <x v="2"/>
          </reference>
        </references>
      </pivotArea>
    </format>
    <format dxfId="146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145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66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63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73">
      <pivotArea dataOnly="0" labelOnly="1" fieldPosition="0">
        <references count="1">
          <reference field="4" count="1">
            <x v="7"/>
          </reference>
        </references>
      </pivotArea>
    </format>
    <format dxfId="72">
      <pivotArea dataOnly="0" labelOnly="1" fieldPosition="0">
        <references count="1">
          <reference field="4" count="1">
            <x v="5"/>
          </reference>
        </references>
      </pivotArea>
    </format>
    <format dxfId="71">
      <pivotArea dataOnly="0" labelOnly="1" fieldPosition="0">
        <references count="1">
          <reference field="4" count="1">
            <x v="2"/>
          </reference>
        </references>
      </pivotArea>
    </format>
    <format dxfId="70">
      <pivotArea dataOnly="0" labelOnly="1" fieldPosition="0">
        <references count="1">
          <reference field="4" count="1">
            <x v="6"/>
          </reference>
        </references>
      </pivotArea>
    </format>
    <format dxfId="69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63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78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77">
      <pivotArea dataOnly="0" labelOnly="1" fieldPosition="0">
        <references count="1">
          <reference field="4" count="1">
            <x v="30"/>
          </reference>
        </references>
      </pivotArea>
    </format>
    <format dxfId="76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75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74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63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87">
      <pivotArea dataOnly="0" labelOnly="1" fieldPosition="0">
        <references count="1">
          <reference field="4" count="1">
            <x v="45"/>
          </reference>
        </references>
      </pivotArea>
    </format>
    <format dxfId="86">
      <pivotArea dataOnly="0" labelOnly="1" fieldPosition="0">
        <references count="1">
          <reference field="4" count="1">
            <x v="1"/>
          </reference>
        </references>
      </pivotArea>
    </format>
    <format dxfId="85">
      <pivotArea dataOnly="0" labelOnly="1" fieldPosition="0">
        <references count="1">
          <reference field="4" count="1">
            <x v="37"/>
          </reference>
        </references>
      </pivotArea>
    </format>
    <format dxfId="84">
      <pivotArea dataOnly="0" labelOnly="1" fieldPosition="0">
        <references count="1">
          <reference field="4" count="1">
            <x v="29"/>
          </reference>
        </references>
      </pivotArea>
    </format>
    <format dxfId="83">
      <pivotArea dataOnly="0" labelOnly="1" fieldPosition="0">
        <references count="1">
          <reference field="4" count="1">
            <x v="46"/>
          </reference>
        </references>
      </pivotArea>
    </format>
    <format dxfId="82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81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80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79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62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7">
    <format dxfId="92">
      <pivotArea dataOnly="0" labelOnly="1" fieldPosition="0">
        <references count="1">
          <reference field="4" count="1">
            <x v="3"/>
          </reference>
        </references>
      </pivotArea>
    </format>
    <format dxfId="91">
      <pivotArea dataOnly="0" labelOnly="1" fieldPosition="0">
        <references count="1">
          <reference field="4" count="1">
            <x v="1"/>
          </reference>
        </references>
      </pivotArea>
    </format>
    <format dxfId="90">
      <pivotArea dataOnly="0" labelOnly="1" fieldPosition="0">
        <references count="1">
          <reference field="4" count="1">
            <x v="0"/>
          </reference>
        </references>
      </pivotArea>
    </format>
    <format dxfId="89">
      <pivotArea dataOnly="0" labelOnly="1" fieldPosition="0">
        <references count="1">
          <reference field="4" count="1">
            <x v="2"/>
          </reference>
        </references>
      </pivotArea>
    </format>
    <format dxfId="88">
      <pivotArea dataOnly="0" labelOnly="1" fieldPosition="0">
        <references count="1">
          <reference field="4" count="1">
            <x v="4"/>
          </reference>
        </references>
      </pivotArea>
    </format>
    <format dxfId="3">
      <pivotArea collapsedLevelsAreSubtotals="1" fieldPosition="0">
        <references count="1">
          <reference field="4" count="1">
            <x v="9"/>
          </reference>
        </references>
      </pivotArea>
    </format>
    <format dxfId="2">
      <pivotArea dataOnly="0" labelOnly="1" fieldPosition="0">
        <references count="1">
          <reference field="4" count="1">
            <x v="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62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97">
      <pivotArea dataOnly="0" labelOnly="1" fieldPosition="0">
        <references count="1">
          <reference field="4" count="1">
            <x v="3"/>
          </reference>
        </references>
      </pivotArea>
    </format>
    <format dxfId="96">
      <pivotArea dataOnly="0" labelOnly="1" fieldPosition="0">
        <references count="1">
          <reference field="4" count="1">
            <x v="1"/>
          </reference>
        </references>
      </pivotArea>
    </format>
    <format dxfId="95">
      <pivotArea dataOnly="0" labelOnly="1" fieldPosition="0">
        <references count="1">
          <reference field="4" count="1">
            <x v="0"/>
          </reference>
        </references>
      </pivotArea>
    </format>
    <format dxfId="94">
      <pivotArea dataOnly="0" labelOnly="1" fieldPosition="0">
        <references count="1">
          <reference field="4" count="1">
            <x v="2"/>
          </reference>
        </references>
      </pivotArea>
    </format>
    <format dxfId="93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64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99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98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65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64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104">
      <pivotArea dataOnly="0" labelOnly="1" fieldPosition="0">
        <references count="1">
          <reference field="4" count="1">
            <x v="3"/>
          </reference>
        </references>
      </pivotArea>
    </format>
    <format dxfId="103">
      <pivotArea dataOnly="0" labelOnly="1" fieldPosition="0">
        <references count="1">
          <reference field="4" count="1">
            <x v="0"/>
          </reference>
        </references>
      </pivotArea>
    </format>
    <format dxfId="102">
      <pivotArea dataOnly="0" labelOnly="1" fieldPosition="0">
        <references count="1">
          <reference field="4" count="1">
            <x v="2"/>
          </reference>
        </references>
      </pivotArea>
    </format>
    <format dxfId="101">
      <pivotArea dataOnly="0" labelOnly="1" fieldPosition="0">
        <references count="1">
          <reference field="4" count="1">
            <x v="1"/>
          </reference>
        </references>
      </pivotArea>
    </format>
    <format dxfId="100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64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63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4">
    <format dxfId="106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105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10">
      <pivotArea collapsedLevelsAreSubtotals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  <format dxfId="9">
      <pivotArea dataOnly="0" labelOnly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68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68">
      <pivotArea outline="0" collapsedLevelsAreSubtotals="1" fieldPosition="0"/>
    </format>
    <format dxfId="67">
      <pivotArea outline="0" fieldPosition="0">
        <references count="1">
          <reference field="4294967294" count="1" selected="0">
            <x v="0"/>
          </reference>
        </references>
      </pivotArea>
    </format>
    <format dxfId="66">
      <pivotArea outline="0" fieldPosition="0">
        <references count="1">
          <reference field="4294967294" count="1" selected="0">
            <x v="2"/>
          </reference>
        </references>
      </pivotArea>
    </format>
    <format dxfId="65">
      <pivotArea dataOnly="0" outline="0" fieldPosition="0">
        <references count="1">
          <reference field="6" count="0" defaultSubtotal="1"/>
        </references>
      </pivotArea>
    </format>
    <format dxfId="64">
      <pivotArea dataOnly="0" outline="0" fieldPosition="0">
        <references count="1">
          <reference field="6" count="0" defaultSubtotal="1"/>
        </references>
      </pivotArea>
    </format>
    <format dxfId="63">
      <pivotArea dataOnly="0" outline="0" fieldPosition="0">
        <references count="1">
          <reference field="6" count="0" defaultSubtotal="1"/>
        </references>
      </pivotArea>
    </format>
    <format dxfId="62">
      <pivotArea field="6" type="button" dataOnly="0" labelOnly="1" outline="0" axis="axisRow" fieldPosition="0"/>
    </format>
    <format dxfId="61">
      <pivotArea field="7" type="button" dataOnly="0" labelOnly="1" outline="0" axis="axisRow" fieldPosition="1"/>
    </format>
    <format dxfId="6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9">
      <pivotArea field="6" type="button" dataOnly="0" labelOnly="1" outline="0" axis="axisRow" fieldPosition="0"/>
    </format>
    <format dxfId="58">
      <pivotArea field="7" type="button" dataOnly="0" labelOnly="1" outline="0" axis="axisRow" fieldPosition="1"/>
    </format>
    <format dxfId="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6">
      <pivotArea outline="0" fieldPosition="0">
        <references count="1">
          <reference field="6" count="1" selected="0" defaultSubtotal="1">
            <x v="6"/>
          </reference>
        </references>
      </pivotArea>
    </format>
    <format dxfId="55">
      <pivotArea grandRow="1" outline="0" collapsedLevelsAreSubtotals="1" fieldPosition="0"/>
    </format>
    <format dxfId="54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53">
      <pivotArea dataOnly="0" labelOnly="1" grandRow="1" outline="0" fieldPosition="0"/>
    </format>
    <format dxfId="52">
      <pivotArea grandRow="1" outline="0" collapsedLevelsAreSubtotals="1" fieldPosition="0"/>
    </format>
    <format dxfId="51">
      <pivotArea dataOnly="0" labelOnly="1" grandRow="1" outline="0" fieldPosition="0"/>
    </format>
    <format dxfId="50">
      <pivotArea outline="0" fieldPosition="0">
        <references count="1">
          <reference field="6" count="1" selected="0" defaultSubtotal="1">
            <x v="6"/>
          </reference>
        </references>
      </pivotArea>
    </format>
    <format dxfId="49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68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48">
      <pivotArea outline="0" collapsedLevelsAreSubtotals="1" fieldPosition="0"/>
    </format>
    <format dxfId="47">
      <pivotArea outline="0" fieldPosition="0">
        <references count="1">
          <reference field="4294967294" count="1" selected="0">
            <x v="1"/>
          </reference>
        </references>
      </pivotArea>
    </format>
    <format dxfId="46">
      <pivotArea field="6" type="button" dataOnly="0" labelOnly="1" outline="0" axis="axisRow" fieldPosition="1"/>
    </format>
    <format dxfId="45">
      <pivotArea field="1" type="button" dataOnly="0" labelOnly="1" outline="0" axis="axisRow" fieldPosition="0"/>
    </format>
    <format dxfId="44">
      <pivotArea field="2" type="button" dataOnly="0" labelOnly="1" outline="0" axis="axisRow" fieldPosition="2"/>
    </format>
    <format dxfId="4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">
      <pivotArea field="6" type="button" dataOnly="0" labelOnly="1" outline="0" axis="axisRow" fieldPosition="1"/>
    </format>
    <format dxfId="41">
      <pivotArea field="1" type="button" dataOnly="0" labelOnly="1" outline="0" axis="axisRow" fieldPosition="0"/>
    </format>
    <format dxfId="40">
      <pivotArea field="2" type="button" dataOnly="0" labelOnly="1" outline="0" axis="axisRow" fieldPosition="2"/>
    </format>
    <format dxfId="3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">
      <pivotArea field="6" type="button" dataOnly="0" labelOnly="1" outline="0" axis="axisRow" fieldPosition="1"/>
    </format>
    <format dxfId="37">
      <pivotArea field="1" type="button" dataOnly="0" labelOnly="1" outline="0" axis="axisRow" fieldPosition="0"/>
    </format>
    <format dxfId="36">
      <pivotArea field="2" type="button" dataOnly="0" labelOnly="1" outline="0" axis="axisRow" fieldPosition="2"/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field="6" type="button" dataOnly="0" labelOnly="1" outline="0" axis="axisRow" fieldPosition="1"/>
    </format>
    <format dxfId="33">
      <pivotArea field="1" type="button" dataOnly="0" labelOnly="1" outline="0" axis="axisRow" fieldPosition="0"/>
    </format>
    <format dxfId="32">
      <pivotArea field="2" type="button" dataOnly="0" labelOnly="1" outline="0" axis="axisRow" fieldPosition="2"/>
    </format>
    <format dxfId="3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">
      <pivotArea field="6" type="button" dataOnly="0" labelOnly="1" outline="0" axis="axisRow" fieldPosition="1"/>
    </format>
    <format dxfId="29">
      <pivotArea field="1" type="button" dataOnly="0" labelOnly="1" outline="0" axis="axisRow" fieldPosition="0"/>
    </format>
    <format dxfId="28">
      <pivotArea field="2" type="button" dataOnly="0" labelOnly="1" outline="0" axis="axisRow" fieldPosition="2"/>
    </format>
    <format dxfId="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">
      <pivotArea field="6" type="button" dataOnly="0" labelOnly="1" outline="0" axis="axisRow" fieldPosition="1"/>
    </format>
    <format dxfId="25">
      <pivotArea field="1" type="button" dataOnly="0" labelOnly="1" outline="0" axis="axisRow" fieldPosition="0"/>
    </format>
    <format dxfId="24">
      <pivotArea field="2" type="button" dataOnly="0" labelOnly="1" outline="0" axis="axisRow" fieldPosition="2"/>
    </format>
    <format dxfId="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">
      <pivotArea field="6" type="button" dataOnly="0" labelOnly="1" outline="0" axis="axisRow" fieldPosition="1"/>
    </format>
    <format dxfId="21">
      <pivotArea field="1" type="button" dataOnly="0" labelOnly="1" outline="0" axis="axisRow" fieldPosition="0"/>
    </format>
    <format dxfId="20">
      <pivotArea field="2" type="button" dataOnly="0" labelOnly="1" outline="0" axis="axisRow" fieldPosition="2"/>
    </format>
    <format dxfId="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">
      <pivotArea field="6" type="button" dataOnly="0" labelOnly="1" outline="0" axis="axisRow" fieldPosition="1"/>
    </format>
    <format dxfId="17">
      <pivotArea field="1" type="button" dataOnly="0" labelOnly="1" outline="0" axis="axisRow" fieldPosition="0"/>
    </format>
    <format dxfId="16">
      <pivotArea field="2" type="button" dataOnly="0" labelOnly="1" outline="0" axis="axisRow" fieldPosition="2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dataOnly="0" outline="0" fieldPosition="0">
        <references count="1">
          <reference field="6" count="0" defaultSubtotal="1"/>
        </references>
      </pivotArea>
    </format>
    <format dxfId="11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69" t="s">
        <v>472</v>
      </c>
      <c r="P10" s="369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70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70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70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70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70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70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70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70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70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1" priority="2" operator="lessThan">
      <formula>0</formula>
    </cfRule>
  </conditionalFormatting>
  <conditionalFormatting sqref="C24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7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4424394517.4075718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54" t="s">
        <v>391</v>
      </c>
      <c r="B20" s="352">
        <v>92427548.198594168</v>
      </c>
      <c r="C20" s="353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54" t="s">
        <v>30</v>
      </c>
      <c r="B25" s="352">
        <v>539289.60948128207</v>
      </c>
      <c r="C25" s="353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54" t="s">
        <v>441</v>
      </c>
      <c r="B26" s="352">
        <v>0</v>
      </c>
      <c r="C26" s="353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54" t="s">
        <v>443</v>
      </c>
      <c r="B27" s="352">
        <v>-503157.71251130989</v>
      </c>
      <c r="C27" s="353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4424394517.4075718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4424394517.4075718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26181637947</v>
      </c>
      <c r="D13" s="8">
        <v>5777809724</v>
      </c>
      <c r="E13" s="74">
        <v>0.28317282721911097</v>
      </c>
    </row>
    <row r="14" spans="1:8" x14ac:dyDescent="0.3">
      <c r="A14" s="28" t="s">
        <v>374</v>
      </c>
      <c r="B14" s="69">
        <v>14747434560</v>
      </c>
      <c r="C14" s="4">
        <v>22072767036</v>
      </c>
      <c r="D14" s="4">
        <v>7325332476</v>
      </c>
      <c r="E14" s="75">
        <v>0.49671910366490213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142526358</v>
      </c>
      <c r="D17" s="4">
        <v>26375775</v>
      </c>
      <c r="E17" s="75">
        <v>0.22708258812613957</v>
      </c>
    </row>
    <row r="18" spans="1:7" x14ac:dyDescent="0.3">
      <c r="A18" s="6" t="s">
        <v>6</v>
      </c>
      <c r="B18" s="62">
        <v>40041353991</v>
      </c>
      <c r="C18" s="9">
        <v>54661432726</v>
      </c>
      <c r="D18" s="9">
        <v>14620078735</v>
      </c>
      <c r="E18" s="76">
        <v>0.36512448450884349</v>
      </c>
      <c r="F18" s="77">
        <v>0.36499999999999999</v>
      </c>
      <c r="G18" s="78">
        <f>E18-F18</f>
        <v>1.2448450884350315E-4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26181637947</v>
      </c>
      <c r="D2" s="79">
        <f>+mercadeo!D13</f>
        <v>5777809724</v>
      </c>
      <c r="E2" s="80">
        <f>+mercadeo!E13</f>
        <v>0.28317282721911097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22072767036</v>
      </c>
      <c r="D3" s="79">
        <f>+mercadeo!D14</f>
        <v>7325332476</v>
      </c>
      <c r="E3" s="80">
        <f>+mercadeo!E14</f>
        <v>0.49671910366490213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142526358</v>
      </c>
      <c r="D6" s="79">
        <f>+mercadeo!D17</f>
        <v>26375775</v>
      </c>
      <c r="E6" s="80">
        <f>+mercadeo!E17</f>
        <v>0.22708258812613957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54661432726</v>
      </c>
      <c r="D7" s="79">
        <f>+mercadeo!D18</f>
        <v>14620078735</v>
      </c>
      <c r="E7" s="80">
        <f>+mercadeo!E18</f>
        <v>0.36512448450884349</v>
      </c>
      <c r="F7" s="80">
        <f>+mercadeo!F18</f>
        <v>0.36499999999999999</v>
      </c>
      <c r="G7" s="80">
        <f>+mercadeo!G18</f>
        <v>1.2448450884350315E-4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3.77734375" bestFit="1" customWidth="1"/>
    <col min="6" max="6" width="13.6640625" bestFit="1" customWidth="1"/>
    <col min="7" max="7" width="11.33203125" bestFit="1" customWidth="1"/>
    <col min="8" max="8" width="13.6640625" bestFit="1" customWidth="1"/>
    <col min="9" max="9" width="11.332031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72218292</v>
      </c>
      <c r="D13" s="8">
        <v>297359313.49525458</v>
      </c>
      <c r="E13" s="83">
        <v>0.24286541138101095</v>
      </c>
      <c r="F13" s="8">
        <v>99119771.165084869</v>
      </c>
      <c r="G13" s="83">
        <v>0.33333333333333337</v>
      </c>
      <c r="H13" s="8">
        <v>-26901479.165084869</v>
      </c>
      <c r="I13" s="25">
        <v>-9.0467921952322422E-2</v>
      </c>
    </row>
    <row r="14" spans="1:9" x14ac:dyDescent="0.3">
      <c r="A14" s="1" t="s">
        <v>387</v>
      </c>
      <c r="B14" s="2"/>
      <c r="C14" s="61">
        <v>262318054</v>
      </c>
      <c r="D14" s="8">
        <v>2590850984.8429842</v>
      </c>
      <c r="E14" s="83">
        <v>0.10124783537710777</v>
      </c>
      <c r="F14" s="8">
        <v>863616994.9476614</v>
      </c>
      <c r="G14" s="83">
        <v>0.33333333333333331</v>
      </c>
      <c r="H14" s="8">
        <v>-601298940.9476614</v>
      </c>
      <c r="I14" s="25">
        <v>-0.23208549795622554</v>
      </c>
    </row>
    <row r="15" spans="1:9" x14ac:dyDescent="0.3">
      <c r="A15" s="1" t="s">
        <v>388</v>
      </c>
      <c r="B15" s="2"/>
      <c r="C15" s="61">
        <v>117804873</v>
      </c>
      <c r="D15" s="8">
        <v>394091826.29373264</v>
      </c>
      <c r="E15" s="83">
        <v>0.29892747106151663</v>
      </c>
      <c r="F15" s="8">
        <v>131363942.09791088</v>
      </c>
      <c r="G15" s="83">
        <v>0.33333333333333331</v>
      </c>
      <c r="H15" s="8">
        <v>-13559069.097910881</v>
      </c>
      <c r="I15" s="25">
        <v>-3.440586227181669E-2</v>
      </c>
    </row>
    <row r="16" spans="1:9" ht="13.2" customHeight="1" x14ac:dyDescent="0.3">
      <c r="A16" s="1" t="s">
        <v>389</v>
      </c>
      <c r="B16" s="2"/>
      <c r="C16" s="61">
        <v>332459041</v>
      </c>
      <c r="D16" s="8">
        <v>737795074.58915448</v>
      </c>
      <c r="E16" s="83">
        <v>0.45061162977420494</v>
      </c>
      <c r="F16" s="8">
        <v>245931691.52971816</v>
      </c>
      <c r="G16" s="83">
        <v>0.33333333333333331</v>
      </c>
      <c r="H16" s="8">
        <v>86527349.470281839</v>
      </c>
      <c r="I16" s="25">
        <v>0.11727829644087162</v>
      </c>
    </row>
    <row r="17" spans="1:11" x14ac:dyDescent="0.3">
      <c r="A17" s="1" t="s">
        <v>390</v>
      </c>
      <c r="B17" s="2"/>
      <c r="C17" s="61">
        <v>1082217817</v>
      </c>
      <c r="D17" s="8">
        <v>2580710863.5442953</v>
      </c>
      <c r="E17" s="83">
        <v>0.4193487276268153</v>
      </c>
      <c r="F17" s="8">
        <v>860236954.51476502</v>
      </c>
      <c r="G17" s="83">
        <v>0.33333333333333331</v>
      </c>
      <c r="H17" s="8">
        <v>221980862.48523498</v>
      </c>
      <c r="I17" s="25">
        <v>8.6015394293481984E-2</v>
      </c>
    </row>
    <row r="18" spans="1:11" x14ac:dyDescent="0.3">
      <c r="A18" s="1" t="s">
        <v>391</v>
      </c>
      <c r="B18" s="2"/>
      <c r="C18" s="61">
        <v>70519697</v>
      </c>
      <c r="D18" s="8">
        <v>263886618.42874223</v>
      </c>
      <c r="E18" s="83">
        <v>0.26723483524816383</v>
      </c>
      <c r="F18" s="8">
        <v>87962206.142914072</v>
      </c>
      <c r="G18" s="83">
        <v>0.33333333333333331</v>
      </c>
      <c r="H18" s="8">
        <v>-17442509.142914072</v>
      </c>
      <c r="I18" s="25">
        <v>-6.6098498085169488E-2</v>
      </c>
    </row>
    <row r="19" spans="1:11" x14ac:dyDescent="0.3">
      <c r="A19" s="6" t="s">
        <v>6</v>
      </c>
      <c r="B19" s="7"/>
      <c r="C19" s="62">
        <v>1937537774</v>
      </c>
      <c r="D19" s="9">
        <v>6864694681.1941633</v>
      </c>
      <c r="E19" s="84">
        <v>0.28224675152820505</v>
      </c>
      <c r="F19" s="9">
        <v>2288231560.3980546</v>
      </c>
      <c r="G19" s="84">
        <v>0.33333333333333337</v>
      </c>
      <c r="H19" s="9">
        <v>-350693786.3980546</v>
      </c>
      <c r="I19" s="81">
        <v>-5.1086581805128317E-2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13640836</v>
      </c>
      <c r="F32" s="8">
        <v>74966476.203024149</v>
      </c>
      <c r="G32" s="83">
        <v>0.18195914615298042</v>
      </c>
      <c r="H32" s="8">
        <v>24988825.401008051</v>
      </c>
      <c r="I32" s="83">
        <v>0.33333333333333337</v>
      </c>
      <c r="J32" s="8">
        <v>-11347989.401008051</v>
      </c>
      <c r="K32" s="25">
        <v>-0.15137418718035295</v>
      </c>
    </row>
    <row r="33" spans="1:11" x14ac:dyDescent="0.3">
      <c r="A33" s="1" t="s">
        <v>399</v>
      </c>
      <c r="B33" s="2"/>
      <c r="C33" s="2"/>
      <c r="D33" s="2"/>
      <c r="E33" s="61">
        <v>77982423</v>
      </c>
      <c r="F33" s="8">
        <v>636700732.00580192</v>
      </c>
      <c r="G33" s="83">
        <v>0.12247892782270178</v>
      </c>
      <c r="H33" s="8">
        <v>212233577.33526731</v>
      </c>
      <c r="I33" s="83">
        <v>0.33333333333333331</v>
      </c>
      <c r="J33" s="8">
        <v>-134251154.33526731</v>
      </c>
      <c r="K33" s="25">
        <v>-0.21085440551063153</v>
      </c>
    </row>
    <row r="34" spans="1:11" x14ac:dyDescent="0.3">
      <c r="A34" s="1" t="s">
        <v>400</v>
      </c>
      <c r="B34" s="2"/>
      <c r="C34" s="2"/>
      <c r="D34" s="2"/>
      <c r="E34" s="61">
        <v>4594112</v>
      </c>
      <c r="F34" s="8">
        <v>16012899.628335994</v>
      </c>
      <c r="G34" s="83">
        <v>0.28690069298070064</v>
      </c>
      <c r="H34" s="8">
        <v>5337633.2094453312</v>
      </c>
      <c r="I34" s="83">
        <v>0.33333333333333331</v>
      </c>
      <c r="J34" s="8">
        <v>-743521.20944533125</v>
      </c>
      <c r="K34" s="25">
        <v>-4.643264035263267E-2</v>
      </c>
    </row>
    <row r="35" spans="1:11" x14ac:dyDescent="0.3">
      <c r="A35" s="1" t="s">
        <v>401</v>
      </c>
      <c r="B35" s="2"/>
      <c r="C35" s="2"/>
      <c r="D35" s="2"/>
      <c r="E35" s="61">
        <v>167108034</v>
      </c>
      <c r="F35" s="8">
        <v>522794330.5847621</v>
      </c>
      <c r="G35" s="83">
        <v>0.3196439292160731</v>
      </c>
      <c r="H35" s="8">
        <v>174264776.86158738</v>
      </c>
      <c r="I35" s="83">
        <v>0.33333333333333337</v>
      </c>
      <c r="J35" s="8">
        <v>-7156742.8615873754</v>
      </c>
      <c r="K35" s="25">
        <v>-1.3689404117260273E-2</v>
      </c>
    </row>
    <row r="36" spans="1:11" x14ac:dyDescent="0.3">
      <c r="A36" s="1" t="s">
        <v>431</v>
      </c>
      <c r="B36" s="2"/>
      <c r="C36" s="2"/>
      <c r="D36" s="2"/>
      <c r="E36" s="61">
        <v>1428004181</v>
      </c>
      <c r="F36" s="8">
        <v>4655053299.6378603</v>
      </c>
      <c r="G36" s="83">
        <v>0.30676430302335989</v>
      </c>
      <c r="H36" s="8">
        <v>1551684433.21262</v>
      </c>
      <c r="I36" s="83">
        <v>0.33333333333333331</v>
      </c>
      <c r="J36" s="8">
        <v>-123680252.21262002</v>
      </c>
      <c r="K36" s="25">
        <v>-2.6569030309973429E-2</v>
      </c>
    </row>
    <row r="37" spans="1:11" x14ac:dyDescent="0.3">
      <c r="A37" s="1" t="s">
        <v>402</v>
      </c>
      <c r="B37" s="2"/>
      <c r="C37" s="2"/>
      <c r="D37" s="2"/>
      <c r="E37" s="61">
        <v>246208188</v>
      </c>
      <c r="F37" s="8">
        <v>809527484.671381</v>
      </c>
      <c r="G37" s="83">
        <v>0.30413814559976993</v>
      </c>
      <c r="H37" s="8">
        <v>269842494.89046031</v>
      </c>
      <c r="I37" s="83">
        <v>0.33333333333333331</v>
      </c>
      <c r="J37" s="8">
        <v>-23634306.890460312</v>
      </c>
      <c r="K37" s="25">
        <v>-2.9195187733563388E-2</v>
      </c>
    </row>
    <row r="38" spans="1:11" x14ac:dyDescent="0.3">
      <c r="A38" s="6" t="s">
        <v>6</v>
      </c>
      <c r="B38" s="7"/>
      <c r="C38" s="7"/>
      <c r="D38" s="7"/>
      <c r="E38" s="62">
        <v>1937537774</v>
      </c>
      <c r="F38" s="9">
        <v>6864694681.1941633</v>
      </c>
      <c r="G38" s="84">
        <v>0.28224675152820505</v>
      </c>
      <c r="H38" s="9">
        <v>2288231560.3980546</v>
      </c>
      <c r="I38" s="84">
        <v>0.33333333333333337</v>
      </c>
      <c r="J38" s="9">
        <v>-350693786.3980546</v>
      </c>
      <c r="K38" s="81">
        <v>-5.1086581805128317E-2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1312668569</v>
      </c>
      <c r="D52" s="8">
        <v>1477126909.2250028</v>
      </c>
      <c r="E52" s="83">
        <v>0.88866336453697914</v>
      </c>
      <c r="F52" s="8">
        <v>-164458340.22500277</v>
      </c>
      <c r="G52" s="25">
        <v>-0.11133663546302081</v>
      </c>
    </row>
    <row r="53" spans="1:8" x14ac:dyDescent="0.3">
      <c r="A53" s="1" t="s">
        <v>387</v>
      </c>
      <c r="B53" s="2"/>
      <c r="C53" s="61">
        <v>6192966353</v>
      </c>
      <c r="D53" s="8">
        <v>7990781428.0407801</v>
      </c>
      <c r="E53" s="83">
        <v>0.77501385925386557</v>
      </c>
      <c r="F53" s="8">
        <v>-1797815075.0407801</v>
      </c>
      <c r="G53" s="25">
        <v>-0.22498614074613443</v>
      </c>
    </row>
    <row r="54" spans="1:8" x14ac:dyDescent="0.3">
      <c r="A54" s="1" t="s">
        <v>388</v>
      </c>
      <c r="B54" s="2"/>
      <c r="C54" s="61">
        <v>1792316681</v>
      </c>
      <c r="D54" s="8">
        <v>2512598494.5667067</v>
      </c>
      <c r="E54" s="83">
        <v>0.71177156949956932</v>
      </c>
      <c r="F54" s="8">
        <v>-724202320.56670666</v>
      </c>
      <c r="G54" s="25">
        <v>-0.28822843050043062</v>
      </c>
    </row>
    <row r="55" spans="1:8" x14ac:dyDescent="0.3">
      <c r="A55" s="1" t="s">
        <v>389</v>
      </c>
      <c r="B55" s="2"/>
      <c r="C55" s="61">
        <v>3588370164</v>
      </c>
      <c r="D55" s="8">
        <v>4122948073.1670871</v>
      </c>
      <c r="E55" s="83">
        <v>0.87034085812377326</v>
      </c>
      <c r="F55" s="8">
        <v>-534577909.16708708</v>
      </c>
      <c r="G55" s="25">
        <v>-0.12965914187622676</v>
      </c>
    </row>
    <row r="56" spans="1:8" x14ac:dyDescent="0.3">
      <c r="A56" s="1" t="s">
        <v>390</v>
      </c>
      <c r="B56" s="2"/>
      <c r="C56" s="61">
        <v>12609186369</v>
      </c>
      <c r="D56" s="8">
        <v>13593822752.651354</v>
      </c>
      <c r="E56" s="83">
        <v>0.927384047768401</v>
      </c>
      <c r="F56" s="8">
        <v>-987128383.65135384</v>
      </c>
      <c r="G56" s="25">
        <v>-7.261595223159896E-2</v>
      </c>
    </row>
    <row r="57" spans="1:8" x14ac:dyDescent="0.3">
      <c r="A57" s="1" t="s">
        <v>391</v>
      </c>
      <c r="B57" s="2"/>
      <c r="C57" s="61">
        <v>682323114</v>
      </c>
      <c r="D57" s="8">
        <v>1474969824.3539028</v>
      </c>
      <c r="E57" s="83">
        <v>0.46151544442489445</v>
      </c>
      <c r="F57" s="8">
        <v>-794248470.35390282</v>
      </c>
      <c r="G57" s="25">
        <v>-0.53848455557510555</v>
      </c>
    </row>
    <row r="58" spans="1:8" x14ac:dyDescent="0.3">
      <c r="A58" s="6" t="s">
        <v>6</v>
      </c>
      <c r="B58" s="7"/>
      <c r="C58" s="62">
        <v>26177831250</v>
      </c>
      <c r="D58" s="9">
        <v>31172247482.004841</v>
      </c>
      <c r="E58" s="84">
        <v>0.83952294418640649</v>
      </c>
      <c r="F58" s="9">
        <v>-5002430499.0048409</v>
      </c>
      <c r="G58" s="81">
        <v>-0.16047705581359351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716899480</v>
      </c>
      <c r="F73" s="8">
        <v>731889123.19528532</v>
      </c>
      <c r="G73" s="83">
        <v>0.97951924311999139</v>
      </c>
      <c r="H73" s="8">
        <v>-14989643.19528532</v>
      </c>
      <c r="I73" s="25">
        <v>-2.0480756880008624E-2</v>
      </c>
    </row>
    <row r="74" spans="1:9" x14ac:dyDescent="0.3">
      <c r="A74" s="1" t="s">
        <v>399</v>
      </c>
      <c r="B74" s="2"/>
      <c r="C74" s="2"/>
      <c r="D74" s="2"/>
      <c r="E74" s="61">
        <v>2508107931</v>
      </c>
      <c r="F74" s="8">
        <v>2485621173.8806934</v>
      </c>
      <c r="G74" s="83">
        <v>1.0090467354219546</v>
      </c>
      <c r="H74" s="8">
        <v>22486757.119306564</v>
      </c>
      <c r="I74" s="25">
        <v>9.0467354219544872E-3</v>
      </c>
    </row>
    <row r="75" spans="1:9" x14ac:dyDescent="0.3">
      <c r="A75" s="1" t="s">
        <v>400</v>
      </c>
      <c r="B75" s="2"/>
      <c r="C75" s="2"/>
      <c r="D75" s="2"/>
      <c r="E75" s="61">
        <v>318953108</v>
      </c>
      <c r="F75" s="8">
        <v>437640383.20696825</v>
      </c>
      <c r="G75" s="83">
        <v>0.72880182048730446</v>
      </c>
      <c r="H75" s="8">
        <v>-118687275.20696825</v>
      </c>
      <c r="I75" s="25">
        <v>-0.27119817951269554</v>
      </c>
    </row>
    <row r="76" spans="1:9" x14ac:dyDescent="0.3">
      <c r="A76" s="1" t="s">
        <v>401</v>
      </c>
      <c r="B76" s="2"/>
      <c r="C76" s="2"/>
      <c r="D76" s="2"/>
      <c r="E76" s="61">
        <v>1905219111</v>
      </c>
      <c r="F76" s="8">
        <v>2108018369.0242822</v>
      </c>
      <c r="G76" s="83">
        <v>0.90371114597154434</v>
      </c>
      <c r="H76" s="8">
        <v>-202978673.02428222</v>
      </c>
      <c r="I76" s="25">
        <v>-9.6288854028455634E-2</v>
      </c>
    </row>
    <row r="77" spans="1:9" x14ac:dyDescent="0.3">
      <c r="A77" s="1" t="s">
        <v>431</v>
      </c>
      <c r="B77" s="2"/>
      <c r="C77" s="2"/>
      <c r="D77" s="2"/>
      <c r="E77" s="61">
        <v>15135320448</v>
      </c>
      <c r="F77" s="8">
        <v>16805970736.081242</v>
      </c>
      <c r="G77" s="83">
        <v>0.90059186021938786</v>
      </c>
      <c r="H77" s="8">
        <v>-1670650288.0812416</v>
      </c>
      <c r="I77" s="25">
        <v>-9.9408139780612165E-2</v>
      </c>
    </row>
    <row r="78" spans="1:9" x14ac:dyDescent="0.3">
      <c r="A78" s="1" t="s">
        <v>402</v>
      </c>
      <c r="B78" s="2"/>
      <c r="C78" s="2"/>
      <c r="D78" s="2"/>
      <c r="E78" s="61">
        <v>3134469377</v>
      </c>
      <c r="F78" s="8">
        <v>3245989311.7504272</v>
      </c>
      <c r="G78" s="83">
        <v>0.96323007401214633</v>
      </c>
      <c r="H78" s="8">
        <v>-119354786.75042725</v>
      </c>
      <c r="I78" s="25">
        <v>-3.6769925987853662E-2</v>
      </c>
    </row>
    <row r="79" spans="1:9" x14ac:dyDescent="0.3">
      <c r="A79" s="1" t="s">
        <v>113</v>
      </c>
      <c r="B79" s="2"/>
      <c r="C79" s="2"/>
      <c r="D79" s="2"/>
      <c r="E79" s="61">
        <v>2458861795</v>
      </c>
      <c r="F79" s="8">
        <v>5355953960.2509565</v>
      </c>
      <c r="G79" s="83">
        <v>0.45908941959702515</v>
      </c>
      <c r="H79" s="8">
        <v>-2897092165.2509565</v>
      </c>
      <c r="I79" s="25">
        <v>-0.54091058040297479</v>
      </c>
    </row>
    <row r="80" spans="1:9" x14ac:dyDescent="0.3">
      <c r="A80" s="6" t="s">
        <v>6</v>
      </c>
      <c r="B80" s="7"/>
      <c r="C80" s="7"/>
      <c r="D80" s="7"/>
      <c r="E80" s="62">
        <v>26177831250</v>
      </c>
      <c r="F80" s="9">
        <v>31172247482.004841</v>
      </c>
      <c r="G80" s="84">
        <v>0.83952294418640649</v>
      </c>
      <c r="H80" s="9">
        <v>-5002430499.0048409</v>
      </c>
      <c r="I80" s="81">
        <v>-0.16047705581359351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72218292</v>
      </c>
      <c r="C2" s="90">
        <f>+COMERCIAL!D13</f>
        <v>297359313.49525458</v>
      </c>
      <c r="D2" s="89">
        <f>+COMERCIAL!E13</f>
        <v>0.24286541138101095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-26901479.165084869</v>
      </c>
      <c r="H2" s="89">
        <f>+COMERCIAL!I13</f>
        <v>-9.0467921952322422E-2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262318054</v>
      </c>
      <c r="C3" s="90">
        <f>+COMERCIAL!D14</f>
        <v>2590850984.8429842</v>
      </c>
      <c r="D3" s="89">
        <f>+COMERCIAL!E14</f>
        <v>0.10124783537710777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-601298940.9476614</v>
      </c>
      <c r="H3" s="89">
        <f>+COMERCIAL!I14</f>
        <v>-0.23208549795622554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117804873</v>
      </c>
      <c r="C4" s="90">
        <f>+COMERCIAL!D15</f>
        <v>394091826.29373264</v>
      </c>
      <c r="D4" s="89">
        <f>+COMERCIAL!E15</f>
        <v>0.29892747106151663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-13559069.097910881</v>
      </c>
      <c r="H4" s="89">
        <f>+COMERCIAL!I15</f>
        <v>-3.440586227181669E-2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332459041</v>
      </c>
      <c r="C5" s="90">
        <f>+COMERCIAL!D16</f>
        <v>737795074.58915448</v>
      </c>
      <c r="D5" s="89">
        <f>+COMERCIAL!E16</f>
        <v>0.45061162977420494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86527349.470281839</v>
      </c>
      <c r="H5" s="89">
        <f>+COMERCIAL!I16</f>
        <v>0.11727829644087162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1082217817</v>
      </c>
      <c r="C6" s="90">
        <f>+COMERCIAL!D17</f>
        <v>2580710863.5442953</v>
      </c>
      <c r="D6" s="89">
        <f>+COMERCIAL!E17</f>
        <v>0.4193487276268153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221980862.48523498</v>
      </c>
      <c r="H6" s="89">
        <f>+COMERCIAL!I17</f>
        <v>8.6015394293481984E-2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70519697</v>
      </c>
      <c r="C7" s="90">
        <f>+COMERCIAL!D18</f>
        <v>263886618.42874223</v>
      </c>
      <c r="D7" s="89">
        <f>+COMERCIAL!E18</f>
        <v>0.26723483524816383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-17442509.142914072</v>
      </c>
      <c r="H7" s="89">
        <f>+COMERCIAL!I18</f>
        <v>-6.6098498085169488E-2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1937537774</v>
      </c>
      <c r="C8" s="90">
        <f>+COMERCIAL!D19</f>
        <v>6864694681.1941633</v>
      </c>
      <c r="D8" s="89">
        <f>+COMERCIAL!E19</f>
        <v>0.28224675152820505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-350693786.3980546</v>
      </c>
      <c r="H8" s="89">
        <f>+COMERCIAL!I19</f>
        <v>-5.1086581805128317E-2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13640836</v>
      </c>
      <c r="C2" s="95">
        <f>+COMERCIAL!F32</f>
        <v>74966476.203024149</v>
      </c>
      <c r="D2" s="94">
        <f>+COMERCIAL!G32</f>
        <v>0.18195914615298042</v>
      </c>
      <c r="E2" s="95">
        <f>+COMERCIAL!H32</f>
        <v>24988825.401008051</v>
      </c>
      <c r="F2" s="94">
        <f>+COMERCIAL!I32</f>
        <v>0.33333333333333337</v>
      </c>
      <c r="G2" s="95">
        <f>+COMERCIAL!J32</f>
        <v>-11347989.401008051</v>
      </c>
      <c r="H2" s="94">
        <f>+COMERCIAL!K32</f>
        <v>-0.15137418718035295</v>
      </c>
    </row>
    <row r="3" spans="1:8" x14ac:dyDescent="0.3">
      <c r="A3" s="93" t="str">
        <f>+COMERCIAL!A33</f>
        <v>CADENAS REGIONALES</v>
      </c>
      <c r="B3" s="95">
        <f>+COMERCIAL!E33</f>
        <v>77982423</v>
      </c>
      <c r="C3" s="95">
        <f>+COMERCIAL!F33</f>
        <v>636700732.00580192</v>
      </c>
      <c r="D3" s="94">
        <f>+COMERCIAL!G33</f>
        <v>0.12247892782270178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-134251154.33526731</v>
      </c>
      <c r="H3" s="94">
        <f>+COMERCIAL!K33</f>
        <v>-0.21085440551063153</v>
      </c>
    </row>
    <row r="4" spans="1:8" x14ac:dyDescent="0.3">
      <c r="A4" s="93" t="str">
        <f>+COMERCIAL!A34</f>
        <v>DISTRIBUIDOR</v>
      </c>
      <c r="B4" s="95">
        <f>+COMERCIAL!E34</f>
        <v>4594112</v>
      </c>
      <c r="C4" s="95">
        <f>+COMERCIAL!F34</f>
        <v>16012899.628335994</v>
      </c>
      <c r="D4" s="94">
        <f>+COMERCIAL!G34</f>
        <v>0.28690069298070064</v>
      </c>
      <c r="E4" s="95">
        <f>+COMERCIAL!H34</f>
        <v>5337633.2094453312</v>
      </c>
      <c r="F4" s="94">
        <f>+COMERCIAL!I34</f>
        <v>0.33333333333333331</v>
      </c>
      <c r="G4" s="95">
        <f>+COMERCIAL!J34</f>
        <v>-743521.20944533125</v>
      </c>
      <c r="H4" s="94">
        <f>+COMERCIAL!K34</f>
        <v>-4.643264035263267E-2</v>
      </c>
    </row>
    <row r="5" spans="1:8" x14ac:dyDescent="0.3">
      <c r="A5" s="93" t="str">
        <f>+COMERCIAL!A35</f>
        <v>FOOD SERVICE PREMIUM</v>
      </c>
      <c r="B5" s="95">
        <f>+COMERCIAL!E35</f>
        <v>167108034</v>
      </c>
      <c r="C5" s="95">
        <f>+COMERCIAL!F35</f>
        <v>522794330.5847621</v>
      </c>
      <c r="D5" s="94">
        <f>+COMERCIAL!G35</f>
        <v>0.3196439292160731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-7156742.8615873754</v>
      </c>
      <c r="H5" s="94">
        <f>+COMERCIAL!K35</f>
        <v>-1.3689404117260273E-2</v>
      </c>
    </row>
    <row r="6" spans="1:8" x14ac:dyDescent="0.3">
      <c r="A6" s="93" t="str">
        <f>+COMERCIAL!A36</f>
        <v>GRANDES SUPERFICIES</v>
      </c>
      <c r="B6" s="95">
        <f>+COMERCIAL!E36</f>
        <v>1428004181</v>
      </c>
      <c r="C6" s="95">
        <f>+COMERCIAL!F36</f>
        <v>4655053299.6378603</v>
      </c>
      <c r="D6" s="94">
        <f>+COMERCIAL!G36</f>
        <v>0.30676430302335989</v>
      </c>
      <c r="E6" s="95">
        <f>+COMERCIAL!H36</f>
        <v>1551684433.21262</v>
      </c>
      <c r="F6" s="94">
        <f>+COMERCIAL!I36</f>
        <v>0.33333333333333331</v>
      </c>
      <c r="G6" s="95">
        <f>+COMERCIAL!J36</f>
        <v>-123680252.21262002</v>
      </c>
      <c r="H6" s="94">
        <f>+COMERCIAL!K36</f>
        <v>-2.6569030309973429E-2</v>
      </c>
    </row>
    <row r="7" spans="1:8" x14ac:dyDescent="0.3">
      <c r="A7" s="93" t="str">
        <f>+COMERCIAL!A37</f>
        <v>TIENDA ESPECIALIZADA</v>
      </c>
      <c r="B7" s="95">
        <f>+COMERCIAL!E37</f>
        <v>246208188</v>
      </c>
      <c r="C7" s="95">
        <f>+COMERCIAL!F37</f>
        <v>809527484.671381</v>
      </c>
      <c r="D7" s="94">
        <f>+COMERCIAL!G37</f>
        <v>0.30413814559976993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-23634306.890460312</v>
      </c>
      <c r="H7" s="94">
        <f>+COMERCIAL!K37</f>
        <v>-2.9195187733563388E-2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B14" sqref="B14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62" t="s">
        <v>424</v>
      </c>
    </row>
    <row r="2" spans="1:7" x14ac:dyDescent="0.3">
      <c r="A2" s="79" t="str">
        <f>+COMERCIAL!A52</f>
        <v>CAPSULAS</v>
      </c>
      <c r="B2" s="90">
        <f>+COMERCIAL!C52</f>
        <v>1312668569</v>
      </c>
      <c r="C2" s="90">
        <f>+COMERCIAL!D52</f>
        <v>1477126909.2250028</v>
      </c>
      <c r="D2" s="89">
        <f>+COMERCIAL!E52</f>
        <v>0.88866336453697914</v>
      </c>
      <c r="E2" s="90">
        <f>+COMERCIAL!F52</f>
        <v>-164458340.22500277</v>
      </c>
      <c r="F2" s="89">
        <f>+COMERCIAL!G52</f>
        <v>-0.11133663546302081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6192966353</v>
      </c>
      <c r="C3" s="90">
        <f>+COMERCIAL!D53</f>
        <v>7990781428.0407801</v>
      </c>
      <c r="D3" s="89">
        <f>+COMERCIAL!E53</f>
        <v>0.77501385925386557</v>
      </c>
      <c r="E3" s="90">
        <f>+COMERCIAL!F53</f>
        <v>-1797815075.0407801</v>
      </c>
      <c r="F3" s="89">
        <f>+COMERCIAL!G53</f>
        <v>-0.22498614074613443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1792316681</v>
      </c>
      <c r="C4" s="90">
        <f>+COMERCIAL!D54</f>
        <v>2512598494.5667067</v>
      </c>
      <c r="D4" s="89">
        <f>+COMERCIAL!E54</f>
        <v>0.71177156949956932</v>
      </c>
      <c r="E4" s="90">
        <f>+COMERCIAL!F54</f>
        <v>-724202320.56670666</v>
      </c>
      <c r="F4" s="89">
        <f>+COMERCIAL!G54</f>
        <v>-0.28822843050043062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3588370164</v>
      </c>
      <c r="C5" s="90">
        <f>+COMERCIAL!D55</f>
        <v>4122948073.1670871</v>
      </c>
      <c r="D5" s="89">
        <f>+COMERCIAL!E55</f>
        <v>0.87034085812377326</v>
      </c>
      <c r="E5" s="90">
        <f>+COMERCIAL!F55</f>
        <v>-534577909.16708708</v>
      </c>
      <c r="F5" s="89">
        <f>+COMERCIAL!G55</f>
        <v>-0.12965914187622676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12609186369</v>
      </c>
      <c r="C6" s="90">
        <f>+COMERCIAL!D56</f>
        <v>13593822752.651354</v>
      </c>
      <c r="D6" s="89">
        <f>+COMERCIAL!E56</f>
        <v>0.927384047768401</v>
      </c>
      <c r="E6" s="90">
        <f>+COMERCIAL!F56</f>
        <v>-987128383.65135384</v>
      </c>
      <c r="F6" s="89">
        <f>+COMERCIAL!G56</f>
        <v>-7.261595223159896E-2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682323114</v>
      </c>
      <c r="C7" s="90">
        <f>+COMERCIAL!D57</f>
        <v>1474969824.3539028</v>
      </c>
      <c r="D7" s="89">
        <f>+COMERCIAL!E57</f>
        <v>0.46151544442489445</v>
      </c>
      <c r="E7" s="90">
        <f>+COMERCIAL!F57</f>
        <v>-794248470.35390282</v>
      </c>
      <c r="F7" s="89">
        <f>+COMERCIAL!G57</f>
        <v>-0.53848455557510555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26177831250</v>
      </c>
      <c r="C8" s="90">
        <f>+COMERCIAL!D58</f>
        <v>31172247482.004841</v>
      </c>
      <c r="D8" s="89">
        <f>+COMERCIAL!E58</f>
        <v>0.83952294418640649</v>
      </c>
      <c r="E8" s="90">
        <f>+COMERCIAL!F58</f>
        <v>-5002430499.0048409</v>
      </c>
      <c r="F8" s="89">
        <f>+COMERCIAL!G58</f>
        <v>-0.16047705581359351</v>
      </c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7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716899480</v>
      </c>
      <c r="C2" s="90">
        <f>COMERCIAL!F73</f>
        <v>731889123.19528532</v>
      </c>
      <c r="D2" s="89">
        <f>COMERCIAL!G73</f>
        <v>0.97951924311999139</v>
      </c>
      <c r="E2" s="363">
        <f>COMERCIAL!H73</f>
        <v>-14989643.19528532</v>
      </c>
      <c r="F2" s="89">
        <f>COMERCIAL!I73</f>
        <v>-2.0480756880008624E-2</v>
      </c>
    </row>
    <row r="3" spans="1:6" x14ac:dyDescent="0.3">
      <c r="A3" s="79" t="str">
        <f>COMERCIAL!A74</f>
        <v>CADENAS REGIONALES</v>
      </c>
      <c r="B3" s="90">
        <f>COMERCIAL!E74</f>
        <v>2508107931</v>
      </c>
      <c r="C3" s="90">
        <f>COMERCIAL!F74</f>
        <v>2485621173.8806934</v>
      </c>
      <c r="D3" s="89">
        <f>COMERCIAL!G74</f>
        <v>1.0090467354219546</v>
      </c>
      <c r="E3" s="90">
        <f>COMERCIAL!H74</f>
        <v>22486757.119306564</v>
      </c>
      <c r="F3" s="89">
        <f>COMERCIAL!I74</f>
        <v>9.0467354219544872E-3</v>
      </c>
    </row>
    <row r="4" spans="1:6" x14ac:dyDescent="0.3">
      <c r="A4" s="79" t="str">
        <f>COMERCIAL!A75</f>
        <v>DISTRIBUIDOR</v>
      </c>
      <c r="B4" s="90">
        <f>COMERCIAL!E75</f>
        <v>318953108</v>
      </c>
      <c r="C4" s="90">
        <f>COMERCIAL!F75</f>
        <v>437640383.20696825</v>
      </c>
      <c r="D4" s="89">
        <f>COMERCIAL!G75</f>
        <v>0.72880182048730446</v>
      </c>
      <c r="E4" s="90">
        <f>COMERCIAL!H75</f>
        <v>-118687275.20696825</v>
      </c>
      <c r="F4" s="89">
        <f>COMERCIAL!I75</f>
        <v>-0.27119817951269554</v>
      </c>
    </row>
    <row r="5" spans="1:6" x14ac:dyDescent="0.3">
      <c r="A5" s="79" t="str">
        <f>COMERCIAL!A76</f>
        <v>FOOD SERVICE PREMIUM</v>
      </c>
      <c r="B5" s="90">
        <f>COMERCIAL!E76</f>
        <v>1905219111</v>
      </c>
      <c r="C5" s="90">
        <f>COMERCIAL!F76</f>
        <v>2108018369.0242822</v>
      </c>
      <c r="D5" s="89">
        <f>COMERCIAL!G76</f>
        <v>0.90371114597154434</v>
      </c>
      <c r="E5" s="90">
        <f>COMERCIAL!H76</f>
        <v>-202978673.02428222</v>
      </c>
      <c r="F5" s="89">
        <f>COMERCIAL!I76</f>
        <v>-9.6288854028455634E-2</v>
      </c>
    </row>
    <row r="6" spans="1:6" x14ac:dyDescent="0.3">
      <c r="A6" s="79" t="str">
        <f>COMERCIAL!A77</f>
        <v>GRANDES SUPERFICIES</v>
      </c>
      <c r="B6" s="90">
        <f>COMERCIAL!E77</f>
        <v>15135320448</v>
      </c>
      <c r="C6" s="90">
        <f>COMERCIAL!F77</f>
        <v>16805970736.081242</v>
      </c>
      <c r="D6" s="89">
        <f>COMERCIAL!G77</f>
        <v>0.90059186021938786</v>
      </c>
      <c r="E6" s="90">
        <f>COMERCIAL!H77</f>
        <v>-1670650288.0812416</v>
      </c>
      <c r="F6" s="89">
        <f>COMERCIAL!I77</f>
        <v>-9.9408139780612165E-2</v>
      </c>
    </row>
    <row r="7" spans="1:6" x14ac:dyDescent="0.3">
      <c r="A7" s="79" t="str">
        <f>COMERCIAL!A78</f>
        <v>TIENDA ESPECIALIZADA</v>
      </c>
      <c r="B7" s="90">
        <f>COMERCIAL!E78</f>
        <v>3134469377</v>
      </c>
      <c r="C7" s="90">
        <f>COMERCIAL!F78</f>
        <v>3245989311.7504272</v>
      </c>
      <c r="D7" s="89">
        <f>COMERCIAL!G78</f>
        <v>0.96323007401214633</v>
      </c>
      <c r="E7" s="90">
        <f>COMERCIAL!H78</f>
        <v>-119354786.75042725</v>
      </c>
      <c r="F7" s="89">
        <f>COMERCIAL!I78</f>
        <v>-3.6769925987853662E-2</v>
      </c>
    </row>
    <row r="8" spans="1:6" x14ac:dyDescent="0.3">
      <c r="A8" s="368" t="s">
        <v>747</v>
      </c>
      <c r="B8" s="90">
        <f>COMERCIAL!E79</f>
        <v>2458861795</v>
      </c>
      <c r="C8" s="90">
        <f>COMERCIAL!F79</f>
        <v>5355953960.2509565</v>
      </c>
      <c r="D8" s="89">
        <f>COMERCIAL!G79</f>
        <v>0.45908941959702515</v>
      </c>
      <c r="E8" s="90">
        <f>COMERCIAL!H79</f>
        <v>-2897092165.2509565</v>
      </c>
      <c r="F8" s="89">
        <f>COMERCIAL!I79</f>
        <v>-0.54091058040297479</v>
      </c>
    </row>
    <row r="9" spans="1:6" x14ac:dyDescent="0.3">
      <c r="A9" s="368" t="str">
        <f>COMERCIAL!A80</f>
        <v>Total general</v>
      </c>
      <c r="B9" s="90">
        <f>COMERCIAL!E80</f>
        <v>26177831250</v>
      </c>
      <c r="C9" s="90">
        <f>COMERCIAL!F80</f>
        <v>31172247482.004841</v>
      </c>
      <c r="D9" s="89">
        <f>COMERCIAL!G80</f>
        <v>0.83952294418640649</v>
      </c>
      <c r="E9" s="90">
        <f>COMERCIAL!H80</f>
        <v>-5002430499.0048409</v>
      </c>
      <c r="F9" s="89">
        <f>COMERCIAL!I80</f>
        <v>-0.16047705581359351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A101" zoomScaleNormal="100" zoomScaleSheetLayoutView="100" workbookViewId="0">
      <selection activeCell="C46" sqref="C46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43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6" t="s">
        <v>741</v>
      </c>
    </row>
    <row r="2" spans="1:7" x14ac:dyDescent="0.3">
      <c r="A2" s="356" t="s">
        <v>739</v>
      </c>
      <c r="F2" s="373" t="s">
        <v>748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56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676813349.77514911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56" t="s">
        <v>746</v>
      </c>
    </row>
    <row r="17" spans="1:9" x14ac:dyDescent="0.3">
      <c r="A17" s="356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56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6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56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57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57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57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57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57">
        <v>-3679681.6479596337</v>
      </c>
      <c r="C57"/>
      <c r="D57"/>
      <c r="E57" s="85"/>
      <c r="F57" s="374" t="s">
        <v>736</v>
      </c>
      <c r="G57" s="375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59" t="s">
        <v>727</v>
      </c>
      <c r="G69" s="360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59" t="s">
        <v>729</v>
      </c>
      <c r="G70" s="360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59" t="s">
        <v>724</v>
      </c>
      <c r="G71" s="360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59" t="s">
        <v>723</v>
      </c>
      <c r="G72" s="360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59" t="s">
        <v>55</v>
      </c>
      <c r="G73" s="360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59" t="s">
        <v>104</v>
      </c>
      <c r="G74" s="360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59" t="s">
        <v>60</v>
      </c>
      <c r="G75" s="360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55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55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55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55" t="s">
        <v>72</v>
      </c>
      <c r="B101" s="4">
        <v>243252841.93913671</v>
      </c>
      <c r="E101" s="85"/>
      <c r="F101" s="355" t="s">
        <v>78</v>
      </c>
      <c r="G101" s="361">
        <v>19087514.906028256</v>
      </c>
    </row>
    <row r="102" spans="1:7" x14ac:dyDescent="0.3">
      <c r="A102" s="355" t="s">
        <v>73</v>
      </c>
      <c r="B102" s="4">
        <v>322723607.26607931</v>
      </c>
      <c r="E102" s="4"/>
      <c r="F102" s="355" t="s">
        <v>56</v>
      </c>
      <c r="G102" s="361">
        <v>21201580.485122465</v>
      </c>
    </row>
    <row r="103" spans="1:7" x14ac:dyDescent="0.3">
      <c r="A103" s="355" t="s">
        <v>79</v>
      </c>
      <c r="B103" s="4">
        <v>359272342.02354884</v>
      </c>
      <c r="E103" s="85"/>
      <c r="F103" s="355" t="s">
        <v>53</v>
      </c>
      <c r="G103" s="361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55" t="s">
        <v>54</v>
      </c>
      <c r="G104" s="361">
        <v>21884883.368005507</v>
      </c>
    </row>
    <row r="105" spans="1:7" x14ac:dyDescent="0.3">
      <c r="A105"/>
      <c r="B105"/>
      <c r="E105" s="85"/>
      <c r="F105" s="355" t="s">
        <v>64</v>
      </c>
      <c r="G105" s="361">
        <v>21933547.996909343</v>
      </c>
    </row>
    <row r="106" spans="1:7" x14ac:dyDescent="0.3">
      <c r="E106" s="4"/>
      <c r="F106" s="355" t="s">
        <v>77</v>
      </c>
      <c r="G106" s="361">
        <v>22236858.96383141</v>
      </c>
    </row>
    <row r="107" spans="1:7" x14ac:dyDescent="0.3">
      <c r="A107" s="356" t="s">
        <v>744</v>
      </c>
      <c r="E107" s="85"/>
      <c r="F107" s="355" t="s">
        <v>731</v>
      </c>
      <c r="G107" s="361">
        <v>22660311.490475543</v>
      </c>
    </row>
    <row r="108" spans="1:7" x14ac:dyDescent="0.3">
      <c r="E108" s="10"/>
      <c r="F108" s="355" t="s">
        <v>65</v>
      </c>
      <c r="G108" s="361">
        <v>23628776.126723357</v>
      </c>
    </row>
    <row r="109" spans="1:7" x14ac:dyDescent="0.3">
      <c r="E109" s="85"/>
      <c r="F109" s="355" t="s">
        <v>338</v>
      </c>
      <c r="G109" s="361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55" t="s">
        <v>47</v>
      </c>
      <c r="G110" s="361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55" t="s">
        <v>70</v>
      </c>
      <c r="G111" s="361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55" t="s">
        <v>50</v>
      </c>
      <c r="G112" s="361">
        <v>31226421.287860315</v>
      </c>
    </row>
    <row r="113" spans="1:7" x14ac:dyDescent="0.3">
      <c r="B113" s="356" t="s">
        <v>436</v>
      </c>
      <c r="E113" s="85"/>
      <c r="F113" s="355" t="s">
        <v>48</v>
      </c>
      <c r="G113" s="361">
        <v>32826557.607130643</v>
      </c>
    </row>
    <row r="114" spans="1:7" x14ac:dyDescent="0.3">
      <c r="A114" s="86" t="s">
        <v>439</v>
      </c>
      <c r="B114" t="s">
        <v>438</v>
      </c>
      <c r="E114" s="4"/>
      <c r="F114" s="355" t="s">
        <v>74</v>
      </c>
      <c r="G114" s="361">
        <v>35235596.435806461</v>
      </c>
    </row>
    <row r="115" spans="1:7" x14ac:dyDescent="0.3">
      <c r="A115" s="100" t="s">
        <v>724</v>
      </c>
      <c r="B115" s="358">
        <v>-9.9668380386121029</v>
      </c>
      <c r="E115" s="85"/>
      <c r="F115" s="355" t="s">
        <v>735</v>
      </c>
      <c r="G115" s="361">
        <v>35810601.186181366</v>
      </c>
    </row>
    <row r="116" spans="1:7" x14ac:dyDescent="0.3">
      <c r="A116" s="100" t="s">
        <v>727</v>
      </c>
      <c r="B116" s="358">
        <v>-1.6068860097800863</v>
      </c>
      <c r="E116" s="10"/>
      <c r="F116" s="355" t="s">
        <v>51</v>
      </c>
      <c r="G116" s="361">
        <v>51384754.378443792</v>
      </c>
    </row>
    <row r="117" spans="1:7" x14ac:dyDescent="0.3">
      <c r="A117" s="100" t="s">
        <v>730</v>
      </c>
      <c r="B117" s="358">
        <v>-0.17992765673937294</v>
      </c>
      <c r="E117" s="85"/>
      <c r="F117" s="355" t="s">
        <v>72</v>
      </c>
      <c r="G117" s="361">
        <v>58786311.042926021</v>
      </c>
    </row>
    <row r="118" spans="1:7" x14ac:dyDescent="0.3">
      <c r="A118" s="100" t="s">
        <v>59</v>
      </c>
      <c r="B118" s="358">
        <v>-9.0301537716930391E-2</v>
      </c>
      <c r="E118" s="4"/>
      <c r="F118" s="355" t="s">
        <v>73</v>
      </c>
      <c r="G118" s="361">
        <v>62972010.98376593</v>
      </c>
    </row>
    <row r="119" spans="1:7" x14ac:dyDescent="0.3">
      <c r="A119" s="100" t="s">
        <v>723</v>
      </c>
      <c r="B119" s="358">
        <v>-4.5029209597039647E-2</v>
      </c>
      <c r="E119" s="85"/>
      <c r="F119" s="355" t="s">
        <v>79</v>
      </c>
      <c r="G119" s="361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676813349.77514911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371" t="s">
        <v>74</v>
      </c>
      <c r="B161" s="372">
        <v>0.30782539812616405</v>
      </c>
      <c r="C161" s="85"/>
      <c r="D161" s="85"/>
      <c r="E161" s="85"/>
      <c r="F161" s="85"/>
      <c r="G161" s="85"/>
    </row>
    <row r="162" spans="1:7" x14ac:dyDescent="0.3">
      <c r="A162" s="371" t="s">
        <v>78</v>
      </c>
      <c r="B162" s="372">
        <v>0.30975418211858963</v>
      </c>
      <c r="C162" s="4"/>
      <c r="D162" s="4"/>
      <c r="E162" s="4"/>
      <c r="F162" s="4"/>
      <c r="G162" s="4"/>
    </row>
    <row r="163" spans="1:7" x14ac:dyDescent="0.3">
      <c r="A163" s="371" t="s">
        <v>65</v>
      </c>
      <c r="B163" s="372">
        <v>0.31471587832962966</v>
      </c>
      <c r="C163" s="85"/>
      <c r="D163" s="85"/>
      <c r="E163" s="85"/>
      <c r="F163" s="85"/>
      <c r="G163" s="85"/>
    </row>
    <row r="164" spans="1:7" x14ac:dyDescent="0.3">
      <c r="A164" s="371" t="s">
        <v>73</v>
      </c>
      <c r="B164" s="372">
        <v>0.31839151060483684</v>
      </c>
      <c r="C164" s="10"/>
      <c r="D164" s="10"/>
      <c r="E164" s="10"/>
      <c r="F164" s="10"/>
      <c r="G164" s="10"/>
    </row>
    <row r="165" spans="1:7" x14ac:dyDescent="0.3">
      <c r="A165" s="371" t="s">
        <v>48</v>
      </c>
      <c r="B165" s="372">
        <v>0.34342785979422896</v>
      </c>
      <c r="C165" s="85"/>
      <c r="D165" s="85"/>
      <c r="E165" s="85"/>
      <c r="F165" s="85"/>
      <c r="G165" s="85"/>
    </row>
    <row r="166" spans="1:7" x14ac:dyDescent="0.3">
      <c r="A166" s="371" t="s">
        <v>77</v>
      </c>
      <c r="B166" s="372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5A87-9F23-4DE5-9AD6-B2E163D7E60C}">
  <dimension ref="A1:B4"/>
  <sheetViews>
    <sheetView tabSelected="1" workbookViewId="0">
      <selection activeCell="A2" sqref="A2"/>
    </sheetView>
  </sheetViews>
  <sheetFormatPr baseColWidth="10" defaultRowHeight="14.4" x14ac:dyDescent="0.3"/>
  <cols>
    <col min="1" max="1" width="20.109375" bestFit="1" customWidth="1"/>
    <col min="2" max="2" width="18" style="87" bestFit="1" customWidth="1"/>
  </cols>
  <sheetData>
    <row r="1" spans="1:2" x14ac:dyDescent="0.3">
      <c r="A1" s="384" t="s">
        <v>39</v>
      </c>
    </row>
    <row r="2" spans="1:2" x14ac:dyDescent="0.3">
      <c r="A2" s="384" t="str">
        <f>+'RENTABILIDAD TIENDAS'!A10</f>
        <v>MARGEN BRUTO FINAL</v>
      </c>
      <c r="B2" s="87">
        <f>+'RENTABILIDAD TIENDAS'!B10</f>
        <v>0.71207659303504223</v>
      </c>
    </row>
    <row r="3" spans="1:2" x14ac:dyDescent="0.3">
      <c r="A3" t="str">
        <f>+'RENTABILIDAD TIENDAS'!A11</f>
        <v>UTILIDAD NETA FINAL</v>
      </c>
      <c r="B3" s="88">
        <f>+'RENTABILIDAD TIENDAS'!B11</f>
        <v>4157207171.7921934</v>
      </c>
    </row>
    <row r="4" spans="1:2" x14ac:dyDescent="0.3">
      <c r="A4" t="str">
        <f>+'RENTABILIDAD TIENDAS'!A12</f>
        <v>MARGEN NETO FINAL</v>
      </c>
      <c r="B4" s="87">
        <f>+'RENTABILIDAD TIENDAS'!B12</f>
        <v>0.19966614898615345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151D-C2BA-4B8A-8B49-72D04F6C1BDC}">
  <dimension ref="A1:B7"/>
  <sheetViews>
    <sheetView workbookViewId="0">
      <selection activeCell="D1" sqref="C1:D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t="str">
        <f>+'RENTABILIDAD TIENDAS'!A23</f>
        <v>Etiquetas de fila</v>
      </c>
      <c r="B1" s="88" t="str">
        <f>+'RENTABILIDAD TIENDAS'!B23</f>
        <v>UTILIDAD NETA FINAL</v>
      </c>
    </row>
    <row r="2" spans="1:2" x14ac:dyDescent="0.3">
      <c r="A2" t="str">
        <f>+'RENTABILIDAD TIENDAS'!A24</f>
        <v>CAFE QUINDIO EXPRESS USAQUEN</v>
      </c>
      <c r="B2" s="88">
        <f>+'RENTABILIDAD TIENDAS'!B24</f>
        <v>359272342.02354884</v>
      </c>
    </row>
    <row r="3" spans="1:2" x14ac:dyDescent="0.3">
      <c r="A3" t="str">
        <f>+'RENTABILIDAD TIENDAS'!A25</f>
        <v>CAFE QUINDIO EXPRESS PLAZA CLARO BOGOTA</v>
      </c>
      <c r="B3" s="88">
        <f>+'RENTABILIDAD TIENDAS'!B25</f>
        <v>322723607.26607931</v>
      </c>
    </row>
    <row r="4" spans="1:2" x14ac:dyDescent="0.3">
      <c r="A4" t="str">
        <f>+'RENTABILIDAD TIENDAS'!A26</f>
        <v>CAFE QUINDIO EXPRESS PLAZA CENTRAL</v>
      </c>
      <c r="B4" s="88">
        <f>+'RENTABILIDAD TIENDAS'!B26</f>
        <v>243252841.93913671</v>
      </c>
    </row>
    <row r="5" spans="1:2" x14ac:dyDescent="0.3">
      <c r="A5" t="str">
        <f>+'RENTABILIDAD TIENDAS'!A27</f>
        <v>CAFE QUINDIO EXPRES SERREZUELA CARTAGENA</v>
      </c>
      <c r="B5" s="88">
        <f>+'RENTABILIDAD TIENDAS'!B27</f>
        <v>236000655.72180799</v>
      </c>
    </row>
    <row r="6" spans="1:2" x14ac:dyDescent="0.3">
      <c r="A6" t="str">
        <f>+'RENTABILIDAD TIENDAS'!A28</f>
        <v>CAFE QUINDIO EXPRESS AEROPUERTO DORADO</v>
      </c>
      <c r="B6" s="88">
        <f>+'RENTABILIDAD TIENDAS'!B28</f>
        <v>224521379.31891575</v>
      </c>
    </row>
    <row r="7" spans="1:2" x14ac:dyDescent="0.3">
      <c r="A7" t="str">
        <f>+'RENTABILIDAD TIENDAS'!A29</f>
        <v>Total general</v>
      </c>
      <c r="B7" s="88">
        <f>+'RENTABILIDAD TIENDAS'!B29</f>
        <v>1385770826.2694883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18BC-993E-4C23-A1CD-7B08FC2ECD99}">
  <dimension ref="A1:B7"/>
  <sheetViews>
    <sheetView workbookViewId="0">
      <selection activeCell="B9" sqref="B9"/>
    </sheetView>
  </sheetViews>
  <sheetFormatPr baseColWidth="10" defaultRowHeight="14.4" x14ac:dyDescent="0.3"/>
  <cols>
    <col min="1" max="1" width="41.6640625" bestFit="1" customWidth="1"/>
    <col min="2" max="2" width="20.44140625" style="376" bestFit="1" customWidth="1"/>
  </cols>
  <sheetData>
    <row r="1" spans="1:2" x14ac:dyDescent="0.3">
      <c r="A1" t="str">
        <f>'RENTABILIDAD TIENDAS'!A37</f>
        <v>Etiquetas de fila</v>
      </c>
      <c r="B1" s="376" t="str">
        <f>'RENTABILIDAD TIENDAS'!B37</f>
        <v>MARGEN NETO FINAL</v>
      </c>
    </row>
    <row r="2" spans="1:2" x14ac:dyDescent="0.3">
      <c r="A2" t="str">
        <f>'RENTABILIDAD TIENDAS'!A38</f>
        <v>CAFE QUINDIO EXPR. PLAZA BOLIVAR BOGOTA</v>
      </c>
      <c r="B2" s="376">
        <f>'RENTABILIDAD TIENDAS'!B38</f>
        <v>0.34342785979422896</v>
      </c>
    </row>
    <row r="3" spans="1:2" x14ac:dyDescent="0.3">
      <c r="A3" t="str">
        <f>'RENTABILIDAD TIENDAS'!A39</f>
        <v>CAFE QUINDIO EXPRESS MALL PARAISO ARM.</v>
      </c>
      <c r="B3" s="376">
        <f>'RENTABILIDAD TIENDAS'!B39</f>
        <v>0.31471587832962966</v>
      </c>
    </row>
    <row r="4" spans="1:2" x14ac:dyDescent="0.3">
      <c r="A4" t="str">
        <f>'RENTABILIDAD TIENDAS'!A40</f>
        <v>CAFE QUINDIO EXPRESS PLAZA CLARO BOGOTA</v>
      </c>
      <c r="B4" s="376">
        <f>'RENTABILIDAD TIENDAS'!B40</f>
        <v>0.31839151060483684</v>
      </c>
    </row>
    <row r="5" spans="1:2" x14ac:dyDescent="0.3">
      <c r="A5" t="str">
        <f>'RENTABILIDAD TIENDAS'!A41</f>
        <v>CAFE QUINDIO EXPRESS UNICENTRO 2 ARMENIA</v>
      </c>
      <c r="B5" s="376">
        <f>'RENTABILIDAD TIENDAS'!B41</f>
        <v>0.3911859238195452</v>
      </c>
    </row>
    <row r="6" spans="1:2" x14ac:dyDescent="0.3">
      <c r="A6" t="str">
        <f>'RENTABILIDAD TIENDAS'!A42</f>
        <v>CAFE QUINDIO EXPRESS EVENTOS</v>
      </c>
      <c r="B6" s="376">
        <f>'RENTABILIDAD TIENDAS'!B42</f>
        <v>0.57682639602666141</v>
      </c>
    </row>
    <row r="7" spans="1:2" x14ac:dyDescent="0.3">
      <c r="A7" t="str">
        <f>'RENTABILIDAD TIENDAS'!A43</f>
        <v>Total general</v>
      </c>
      <c r="B7" s="376">
        <f>'RENTABILIDAD TIENDAS'!B43</f>
        <v>0.33502712383086786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E18F-1E1B-4B68-8235-9E0EEED3A848}">
  <dimension ref="A1:B117"/>
  <sheetViews>
    <sheetView workbookViewId="0">
      <selection activeCell="B1" sqref="B1:B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s="378" t="str">
        <f>+'RENTABILIDAD TIENDAS'!A52</f>
        <v>Etiquetas de fila</v>
      </c>
      <c r="B1" s="379" t="str">
        <f>+'RENTABILIDAD TIENDAS'!B52</f>
        <v>UTILIDAD NETA FINAL</v>
      </c>
    </row>
    <row r="2" spans="1:2" x14ac:dyDescent="0.3">
      <c r="A2" s="377" t="str">
        <f>+'RENTABILIDAD TIENDAS'!A53</f>
        <v>CAFE QUINDIO EXPRESS CERRITOS DE MAR</v>
      </c>
      <c r="B2" s="380">
        <f>+'RENTABILIDAD TIENDAS'!B53</f>
        <v>-27651945.245129686</v>
      </c>
    </row>
    <row r="3" spans="1:2" x14ac:dyDescent="0.3">
      <c r="A3" s="377" t="str">
        <f>+'RENTABILIDAD TIENDAS'!A54</f>
        <v>CAFE QUINDIO EXPRESS ILATINA</v>
      </c>
      <c r="B3" s="380">
        <f>+'RENTABILIDAD TIENDAS'!B54</f>
        <v>-15162746.715691213</v>
      </c>
    </row>
    <row r="4" spans="1:2" x14ac:dyDescent="0.3">
      <c r="A4" s="377" t="str">
        <f>+'RENTABILIDAD TIENDAS'!A55</f>
        <v>CAFE QUINDIO EXPRESS BUENAVISTA 2</v>
      </c>
      <c r="B4" s="380">
        <f>+'RENTABILIDAD TIENDAS'!B55</f>
        <v>-10348591.065395787</v>
      </c>
    </row>
    <row r="5" spans="1:2" x14ac:dyDescent="0.3">
      <c r="A5" s="377" t="str">
        <f>+'RENTABILIDAD TIENDAS'!A56</f>
        <v>CAFE QUINDIO EXPRESS CARIBE</v>
      </c>
      <c r="B5" s="380">
        <f>+'RENTABILIDAD TIENDAS'!B56</f>
        <v>-6289323.9733152017</v>
      </c>
    </row>
    <row r="6" spans="1:2" x14ac:dyDescent="0.3">
      <c r="A6" s="377" t="str">
        <f>+'RENTABILIDAD TIENDAS'!A57</f>
        <v>CAFE QUINDIO EXPRESS CENTRO CONVENCIONES</v>
      </c>
      <c r="B6" s="380">
        <f>+'RENTABILIDAD TIENDAS'!B57</f>
        <v>-3679681.6479596337</v>
      </c>
    </row>
    <row r="7" spans="1:2" x14ac:dyDescent="0.3">
      <c r="A7" t="str">
        <f>+'RENTABILIDAD TIENDAS'!A58</f>
        <v>CAFE QUINDIO EXPRESS PARQUE SUCRE</v>
      </c>
      <c r="B7" s="88">
        <f>+'RENTABILIDAD TIENDAS'!B58</f>
        <v>-3096721.1099999994</v>
      </c>
    </row>
    <row r="8" spans="1:2" x14ac:dyDescent="0.3">
      <c r="A8" t="str">
        <f>+'RENTABILIDAD TIENDAS'!A59</f>
        <v>CAFE QUINDIO EXPRESS MERCEDES BENZ</v>
      </c>
      <c r="B8" s="88">
        <f>+'RENTABILIDAD TIENDAS'!B59</f>
        <v>-2750655.5</v>
      </c>
    </row>
    <row r="9" spans="1:2" x14ac:dyDescent="0.3">
      <c r="A9" t="str">
        <f>+'RENTABILIDAD TIENDAS'!A60</f>
        <v>CAFE QUINDIO EXPRESS ARKADIA</v>
      </c>
      <c r="B9" s="88">
        <f>+'RENTABILIDAD TIENDAS'!B60</f>
        <v>-863316</v>
      </c>
    </row>
    <row r="10" spans="1:2" x14ac:dyDescent="0.3">
      <c r="A10" t="str">
        <f>+'RENTABILIDAD TIENDAS'!A61</f>
        <v>CAFE QUINDIO EXPRESS SANTAFE MED</v>
      </c>
      <c r="B10" s="88">
        <f>+'RENTABILIDAD TIENDAS'!B61</f>
        <v>-835570</v>
      </c>
    </row>
    <row r="11" spans="1:2" x14ac:dyDescent="0.3">
      <c r="A11" t="str">
        <f>+'RENTABILIDAD TIENDAS'!A62</f>
        <v>CAFE QUINDIO EXPRESS CC PACIFIC MALL</v>
      </c>
      <c r="B11" s="88">
        <f>+'RENTABILIDAD TIENDAS'!B62</f>
        <v>-14878.5</v>
      </c>
    </row>
    <row r="12" spans="1:2" x14ac:dyDescent="0.3">
      <c r="A12" t="str">
        <f>+'RENTABILIDAD TIENDAS'!A63</f>
        <v>CAFE QUINDIO EXPRESS GRANADA CALI</v>
      </c>
      <c r="B12" s="88">
        <f>+'RENTABILIDAD TIENDAS'!B63</f>
        <v>822536.68022661284</v>
      </c>
    </row>
    <row r="13" spans="1:2" x14ac:dyDescent="0.3">
      <c r="A13" t="str">
        <f>+'RENTABILIDAD TIENDAS'!A64</f>
        <v>CAFE QUINDIO EXPRESS FABRICA SAN PEDRO</v>
      </c>
      <c r="B13" s="88">
        <f>+'RENTABILIDAD TIENDAS'!B64</f>
        <v>8091169.2991085974</v>
      </c>
    </row>
    <row r="14" spans="1:2" x14ac:dyDescent="0.3">
      <c r="A14" t="str">
        <f>+'RENTABILIDAD TIENDAS'!A65</f>
        <v>CAFE QUINDIO EXPRESS CERRITOS PEREIRA</v>
      </c>
      <c r="B14" s="88">
        <f>+'RENTABILIDAD TIENDAS'!B65</f>
        <v>12880665.967988966</v>
      </c>
    </row>
    <row r="15" spans="1:2" x14ac:dyDescent="0.3">
      <c r="A15" t="str">
        <f>+'RENTABILIDAD TIENDAS'!A66</f>
        <v>CAFE QUINDIO EXPRESS EVENTOS</v>
      </c>
      <c r="B15" s="88">
        <f>+'RENTABILIDAD TIENDAS'!B66</f>
        <v>14032474.771411661</v>
      </c>
    </row>
    <row r="16" spans="1:2" x14ac:dyDescent="0.3">
      <c r="A16" t="str">
        <f>+'RENTABILIDAD TIENDAS'!A67</f>
        <v>CAFE QUINDIO EXPRESS CLINICA CENTRAL</v>
      </c>
      <c r="B16" s="88">
        <f>+'RENTABILIDAD TIENDAS'!B67</f>
        <v>15407731.179886829</v>
      </c>
    </row>
    <row r="17" spans="1:2" x14ac:dyDescent="0.3">
      <c r="A17" t="str">
        <f>+'RENTABILIDAD TIENDAS'!A68</f>
        <v>CAFE QUINDIO EXPRESS TAMBO EL EDEN</v>
      </c>
      <c r="B17" s="88">
        <f>+'RENTABILIDAD TIENDAS'!B68</f>
        <v>29859955.084892489</v>
      </c>
    </row>
    <row r="18" spans="1:2" x14ac:dyDescent="0.3">
      <c r="A18" t="str">
        <f>+'RENTABILIDAD TIENDAS'!A69</f>
        <v>CAFE QUINDIO EXPRESS TAMBO LA MANUELA</v>
      </c>
      <c r="B18" s="88">
        <f>+'RENTABILIDAD TIENDAS'!B69</f>
        <v>30660183.372848976</v>
      </c>
    </row>
    <row r="19" spans="1:2" x14ac:dyDescent="0.3">
      <c r="A19" t="str">
        <f>+'RENTABILIDAD TIENDAS'!A70</f>
        <v>CAFE QUINDIO EXPRESS FLORIDA GARDEN</v>
      </c>
      <c r="B19" s="88">
        <f>+'RENTABILIDAD TIENDAS'!B70</f>
        <v>36956930.884907193</v>
      </c>
    </row>
    <row r="20" spans="1:2" x14ac:dyDescent="0.3">
      <c r="A20" t="str">
        <f>+'RENTABILIDAD TIENDAS'!A71</f>
        <v>CAFE QUINDIO EXPRESS NOGALES BOGOTA</v>
      </c>
      <c r="B20" s="88">
        <f>+'RENTABILIDAD TIENDAS'!B71</f>
        <v>48946967.217463702</v>
      </c>
    </row>
    <row r="21" spans="1:2" x14ac:dyDescent="0.3">
      <c r="A21" t="str">
        <f>+'RENTABILIDAD TIENDAS'!A72</f>
        <v>CAFE QUINDIO EXPRESS OFIC BAVARIA</v>
      </c>
      <c r="B21" s="88">
        <f>+'RENTABILIDAD TIENDAS'!B72</f>
        <v>53145567.300981142</v>
      </c>
    </row>
    <row r="22" spans="1:2" x14ac:dyDescent="0.3">
      <c r="A22" t="str">
        <f>+'RENTABILIDAD TIENDAS'!A73</f>
        <v>CAFE QUINDIO ARBOLEDA2</v>
      </c>
      <c r="B22" s="88">
        <f>+'RENTABILIDAD TIENDAS'!B73</f>
        <v>60175805.253012456</v>
      </c>
    </row>
    <row r="23" spans="1:2" x14ac:dyDescent="0.3">
      <c r="A23" t="str">
        <f>+'RENTABILIDAD TIENDAS'!A74</f>
        <v>CAFE QUINDIO EXPRESS CAU FILANDIA</v>
      </c>
      <c r="B23" s="88">
        <f>+'RENTABILIDAD TIENDAS'!B74</f>
        <v>61231556.178372525</v>
      </c>
    </row>
    <row r="24" spans="1:2" x14ac:dyDescent="0.3">
      <c r="A24" t="str">
        <f>+'RENTABILIDAD TIENDAS'!A75</f>
        <v>CAFE QUINDIO EXPRESS CC SANTAFE BOGOTA</v>
      </c>
      <c r="B24" s="88">
        <f>+'RENTABILIDAD TIENDAS'!B75</f>
        <v>62023074.74998147</v>
      </c>
    </row>
    <row r="25" spans="1:2" x14ac:dyDescent="0.3">
      <c r="A25" t="str">
        <f>+'RENTABILIDAD TIENDAS'!A76</f>
        <v>CAFE QUINDIO EXPRESS C.C UNICENTRO TUNJA</v>
      </c>
      <c r="B25" s="88">
        <f>+'RENTABILIDAD TIENDAS'!B76</f>
        <v>67677309.935575217</v>
      </c>
    </row>
    <row r="26" spans="1:2" x14ac:dyDescent="0.3">
      <c r="A26" t="str">
        <f>+'RENTABILIDAD TIENDAS'!A77</f>
        <v>CAFE QUINDIO EXPRESS TAMBO EL PRIVILEGIO</v>
      </c>
      <c r="B26" s="88">
        <f>+'RENTABILIDAD TIENDAS'!B77</f>
        <v>71484175.398933619</v>
      </c>
    </row>
    <row r="27" spans="1:2" x14ac:dyDescent="0.3">
      <c r="A27" t="str">
        <f>+'RENTABILIDAD TIENDAS'!A78</f>
        <v>CAFE QUINDIO EXPRES BOCAGRANDE CARTAGENA</v>
      </c>
      <c r="B27" s="88">
        <f>+'RENTABILIDAD TIENDAS'!B78</f>
        <v>72484729.19186765</v>
      </c>
    </row>
    <row r="28" spans="1:2" x14ac:dyDescent="0.3">
      <c r="A28" t="str">
        <f>+'RENTABILIDAD TIENDAS'!A79</f>
        <v>CAFE QUINDIO EXPRESS C.C VIVE TUNJA</v>
      </c>
      <c r="B28" s="88">
        <f>+'RENTABILIDAD TIENDAS'!B79</f>
        <v>75720412.385679558</v>
      </c>
    </row>
    <row r="29" spans="1:2" x14ac:dyDescent="0.3">
      <c r="A29" t="str">
        <f>+'RENTABILIDAD TIENDAS'!A80</f>
        <v>CAFE QUINDIO EXPRESS MALL PLAZA</v>
      </c>
      <c r="B29" s="88">
        <f>+'RENTABILIDAD TIENDAS'!B80</f>
        <v>76961813.569176719</v>
      </c>
    </row>
    <row r="30" spans="1:2" x14ac:dyDescent="0.3">
      <c r="A30" t="str">
        <f>+'RENTABILIDAD TIENDAS'!A81</f>
        <v>CAFE QUINDIO EXPRESS BUENAVISTA BARRANQ</v>
      </c>
      <c r="B30" s="88">
        <f>+'RENTABILIDAD TIENDAS'!B81</f>
        <v>77421933.993156984</v>
      </c>
    </row>
    <row r="31" spans="1:2" x14ac:dyDescent="0.3">
      <c r="A31" t="str">
        <f>+'RENTABILIDAD TIENDAS'!A82</f>
        <v>CAFE QUINDIO EXPRESS EDIFICIO BD-BACATA</v>
      </c>
      <c r="B31" s="88">
        <f>+'RENTABILIDAD TIENDAS'!B82</f>
        <v>77918802.336934358</v>
      </c>
    </row>
    <row r="32" spans="1:2" x14ac:dyDescent="0.3">
      <c r="A32" t="str">
        <f>+'RENTABILIDAD TIENDAS'!A83</f>
        <v>CAFE QUINDIO EXPRESS AEROPUERTO EL EDEN</v>
      </c>
      <c r="B32" s="88">
        <f>+'RENTABILIDAD TIENDAS'!B83</f>
        <v>86526819.946364343</v>
      </c>
    </row>
    <row r="33" spans="1:2" x14ac:dyDescent="0.3">
      <c r="A33" t="str">
        <f>+'RENTABILIDAD TIENDAS'!A84</f>
        <v>CAFE QUINDIO EXPRESS C.C.FUNDADORES</v>
      </c>
      <c r="B33" s="88">
        <f>+'RENTABILIDAD TIENDAS'!B84</f>
        <v>98616772.333739772</v>
      </c>
    </row>
    <row r="34" spans="1:2" x14ac:dyDescent="0.3">
      <c r="A34" t="str">
        <f>+'RENTABILIDAD TIENDAS'!A85</f>
        <v>CAFE QUINDIO EXPRESS SALENTO</v>
      </c>
      <c r="B34" s="88">
        <f>+'RENTABILIDAD TIENDAS'!B85</f>
        <v>100965546.50547853</v>
      </c>
    </row>
    <row r="35" spans="1:2" x14ac:dyDescent="0.3">
      <c r="A35" t="str">
        <f>+'RENTABILIDAD TIENDAS'!A86</f>
        <v>CAFE QUINDIO EXPRESS UNICENTRO ARMENIA</v>
      </c>
      <c r="B35" s="88">
        <f>+'RENTABILIDAD TIENDAS'!B86</f>
        <v>101078062.26098382</v>
      </c>
    </row>
    <row r="36" spans="1:2" x14ac:dyDescent="0.3">
      <c r="A36" t="str">
        <f>+'RENTABILIDAD TIENDAS'!A87</f>
        <v>CAFE QUINDIO EXPRES FILANDIA</v>
      </c>
      <c r="B36" s="88">
        <f>+'RENTABILIDAD TIENDAS'!B87</f>
        <v>106393132.01924042</v>
      </c>
    </row>
    <row r="37" spans="1:2" x14ac:dyDescent="0.3">
      <c r="A37" t="str">
        <f>+'RENTABILIDAD TIENDAS'!A88</f>
        <v>CAFE QUINDIO EXPRESS AEROPUERTO MATECAÑA</v>
      </c>
      <c r="B37" s="88">
        <f>+'RENTABILIDAD TIENDAS'!B88</f>
        <v>124160093.2514413</v>
      </c>
    </row>
    <row r="38" spans="1:2" x14ac:dyDescent="0.3">
      <c r="A38" t="str">
        <f>+'RENTABILIDAD TIENDAS'!A89</f>
        <v>CAFE QUINDIO EXPRESS UNICENTRO PEREIRA</v>
      </c>
      <c r="B38" s="88">
        <f>+'RENTABILIDAD TIENDAS'!B89</f>
        <v>124306685.34380443</v>
      </c>
    </row>
    <row r="39" spans="1:2" x14ac:dyDescent="0.3">
      <c r="A39" t="str">
        <f>+'RENTABILIDAD TIENDAS'!A90</f>
        <v>CAFE QUINDIO EXPRESS JARDIN PLAZA CALI</v>
      </c>
      <c r="B39" s="88">
        <f>+'RENTABILIDAD TIENDAS'!B90</f>
        <v>131193088.65202083</v>
      </c>
    </row>
    <row r="40" spans="1:2" x14ac:dyDescent="0.3">
      <c r="A40" t="str">
        <f>+'RENTABILIDAD TIENDAS'!A91</f>
        <v>CAFE QUINDIO EXPRESS UNICENTRO 2 ARMENIA</v>
      </c>
      <c r="B40" s="88">
        <f>+'RENTABILIDAD TIENDAS'!B91</f>
        <v>131324789.42678969</v>
      </c>
    </row>
    <row r="41" spans="1:2" x14ac:dyDescent="0.3">
      <c r="A41" t="str">
        <f>+'RENTABILIDAD TIENDAS'!A92</f>
        <v>CAFE QUINDIO EXPRESS PARQUE ARBOLEDA</v>
      </c>
      <c r="B41" s="88">
        <f>+'RENTABILIDAD TIENDAS'!B92</f>
        <v>145841865.84779873</v>
      </c>
    </row>
    <row r="42" spans="1:2" x14ac:dyDescent="0.3">
      <c r="A42" t="str">
        <f>+'RENTABILIDAD TIENDAS'!A93</f>
        <v>RESTAURANTE CAFE QUINDIO GOURMET</v>
      </c>
      <c r="B42" s="88">
        <f>+'RENTABILIDAD TIENDAS'!B93</f>
        <v>153149943.11263537</v>
      </c>
    </row>
    <row r="43" spans="1:2" x14ac:dyDescent="0.3">
      <c r="A43" t="str">
        <f>+'RENTABILIDAD TIENDAS'!A94</f>
        <v>CAFE QUINDIO EXPR. PLAZA BOLIVAR BOGOTA</v>
      </c>
      <c r="B43" s="88">
        <f>+'RENTABILIDAD TIENDAS'!B94</f>
        <v>154946002.48221862</v>
      </c>
    </row>
    <row r="44" spans="1:2" x14ac:dyDescent="0.3">
      <c r="A44" t="str">
        <f>+'RENTABILIDAD TIENDAS'!A95</f>
        <v>CAFE QUINDIO EXPRESS IMPERIAL BOGOTA</v>
      </c>
      <c r="B44" s="88">
        <f>+'RENTABILIDAD TIENDAS'!B95</f>
        <v>158710095.44028699</v>
      </c>
    </row>
    <row r="45" spans="1:2" x14ac:dyDescent="0.3">
      <c r="A45" t="str">
        <f>+'RENTABILIDAD TIENDAS'!A96</f>
        <v>CAFE QUINDIO EXPRESS PORTAL DEL QUINDÍO</v>
      </c>
      <c r="B45" s="88">
        <f>+'RENTABILIDAD TIENDAS'!B96</f>
        <v>164808134.39507487</v>
      </c>
    </row>
    <row r="46" spans="1:2" x14ac:dyDescent="0.3">
      <c r="A46" t="str">
        <f>+'RENTABILIDAD TIENDAS'!A97</f>
        <v>CAFE QUINDIO EXPRESS TITAN PLAZA</v>
      </c>
      <c r="B46" s="88">
        <f>+'RENTABILIDAD TIENDAS'!B97</f>
        <v>170205999.9785479</v>
      </c>
    </row>
    <row r="47" spans="1:2" x14ac:dyDescent="0.3">
      <c r="A47" t="str">
        <f>+'RENTABILIDAD TIENDAS'!A98</f>
        <v>CAFE QUINDIO EXPRESS MALL PARAISO ARM.</v>
      </c>
      <c r="B47" s="88">
        <f>+'RENTABILIDAD TIENDAS'!B98</f>
        <v>180722537.23961127</v>
      </c>
    </row>
    <row r="48" spans="1:2" x14ac:dyDescent="0.3">
      <c r="A48" t="str">
        <f>+'RENTABILIDAD TIENDAS'!A99</f>
        <v>CAFE QUINDIO EXPRESS AEROPUERTO DORADO</v>
      </c>
      <c r="B48" s="88">
        <f>+'RENTABILIDAD TIENDAS'!B99</f>
        <v>224521379.31891575</v>
      </c>
    </row>
    <row r="49" spans="1:2" x14ac:dyDescent="0.3">
      <c r="A49" t="str">
        <f>+'RENTABILIDAD TIENDAS'!A100</f>
        <v>CAFE QUINDIO EXPRES SERREZUELA CARTAGENA</v>
      </c>
      <c r="B49" s="88">
        <f>+'RENTABILIDAD TIENDAS'!B100</f>
        <v>236000655.72180799</v>
      </c>
    </row>
    <row r="50" spans="1:2" x14ac:dyDescent="0.3">
      <c r="A50" t="str">
        <f>+'RENTABILIDAD TIENDAS'!A101</f>
        <v>CAFE QUINDIO EXPRESS PLAZA CENTRAL</v>
      </c>
      <c r="B50" s="88">
        <f>+'RENTABILIDAD TIENDAS'!B101</f>
        <v>243252841.93913671</v>
      </c>
    </row>
    <row r="51" spans="1:2" x14ac:dyDescent="0.3">
      <c r="A51" t="str">
        <f>+'RENTABILIDAD TIENDAS'!A102</f>
        <v>CAFE QUINDIO EXPRESS PLAZA CLARO BOGOTA</v>
      </c>
      <c r="B51" s="88">
        <f>+'RENTABILIDAD TIENDAS'!B102</f>
        <v>322723607.26607931</v>
      </c>
    </row>
    <row r="52" spans="1:2" x14ac:dyDescent="0.3">
      <c r="A52" t="str">
        <f>+'RENTABILIDAD TIENDAS'!A103</f>
        <v>CAFE QUINDIO EXPRESS USAQUEN</v>
      </c>
      <c r="B52" s="88">
        <f>+'RENTABILIDAD TIENDAS'!B103</f>
        <v>359272342.02354884</v>
      </c>
    </row>
    <row r="53" spans="1:2" x14ac:dyDescent="0.3">
      <c r="A53" t="str">
        <f>+'RENTABILIDAD TIENDAS'!A104</f>
        <v>Total general</v>
      </c>
      <c r="B53" s="88">
        <f>+'RENTABILIDAD TIENDAS'!B104</f>
        <v>4401930759.5004387</v>
      </c>
    </row>
    <row r="54" spans="1:2" x14ac:dyDescent="0.3">
      <c r="A54">
        <f>+'RENTABILIDAD TIENDAS'!A105</f>
        <v>0</v>
      </c>
      <c r="B54" s="88">
        <f>+'RENTABILIDAD TIENDAS'!B105</f>
        <v>0</v>
      </c>
    </row>
    <row r="55" spans="1:2" x14ac:dyDescent="0.3">
      <c r="A55">
        <f>+'RENTABILIDAD TIENDAS'!A106</f>
        <v>0</v>
      </c>
      <c r="B55" s="88">
        <f>+'RENTABILIDAD TIENDAS'!B106</f>
        <v>0</v>
      </c>
    </row>
    <row r="56" spans="1:2" x14ac:dyDescent="0.3">
      <c r="A56" t="str">
        <f>+'RENTABILIDAD TIENDAS'!A107</f>
        <v>INFERIORES PORCENTAJE</v>
      </c>
      <c r="B56" s="88">
        <f>+'RENTABILIDAD TIENDAS'!B107</f>
        <v>0</v>
      </c>
    </row>
    <row r="57" spans="1:2" x14ac:dyDescent="0.3">
      <c r="A57">
        <f>+'RENTABILIDAD TIENDAS'!A108</f>
        <v>0</v>
      </c>
      <c r="B57" s="88">
        <f>+'RENTABILIDAD TIENDAS'!B108</f>
        <v>0</v>
      </c>
    </row>
    <row r="58" spans="1:2" x14ac:dyDescent="0.3">
      <c r="A58">
        <f>+'RENTABILIDAD TIENDAS'!A109</f>
        <v>0</v>
      </c>
      <c r="B58" s="88">
        <f>+'RENTABILIDAD TIENDAS'!B109</f>
        <v>0</v>
      </c>
    </row>
    <row r="59" spans="1:2" x14ac:dyDescent="0.3">
      <c r="A59" t="str">
        <f>+'RENTABILIDAD TIENDAS'!A110</f>
        <v>Grupo Depurado</v>
      </c>
      <c r="B59" s="88" t="str" vm="25">
        <f>+'RENTABILIDAD TIENDAS'!B110</f>
        <v>TIENDAS Y RESTAURANTE</v>
      </c>
    </row>
    <row r="60" spans="1:2" x14ac:dyDescent="0.3">
      <c r="A60" t="str">
        <f>+'RENTABILIDAD TIENDAS'!A111</f>
        <v>Años</v>
      </c>
      <c r="B60" s="88" t="str" vm="11">
        <f>+'RENTABILIDAD TIENDAS'!B111</f>
        <v>2025</v>
      </c>
    </row>
    <row r="61" spans="1:2" x14ac:dyDescent="0.3">
      <c r="A61" t="str">
        <f>+'RENTABILIDAD TIENDAS'!A112</f>
        <v>mes</v>
      </c>
      <c r="B61" s="88" t="str" vm="13">
        <f>+'RENTABILIDAD TIENDAS'!B112</f>
        <v>All</v>
      </c>
    </row>
    <row r="62" spans="1:2" x14ac:dyDescent="0.3">
      <c r="A62">
        <f>+'RENTABILIDAD TIENDAS'!A113</f>
        <v>0</v>
      </c>
      <c r="B62" s="88" t="str">
        <f>+'RENTABILIDAD TIENDAS'!B113</f>
        <v>acumulado</v>
      </c>
    </row>
    <row r="63" spans="1:2" x14ac:dyDescent="0.3">
      <c r="A63" t="str">
        <f>+'RENTABILIDAD TIENDAS'!A114</f>
        <v>Etiquetas de fila</v>
      </c>
      <c r="B63" s="88" t="str">
        <f>+'RENTABILIDAD TIENDAS'!B114</f>
        <v>MARGEN NETO FINAL</v>
      </c>
    </row>
    <row r="64" spans="1:2" x14ac:dyDescent="0.3">
      <c r="A64" t="str">
        <f>+'RENTABILIDAD TIENDAS'!A115</f>
        <v>CAFE QUINDIO EXPRESS CARIBE</v>
      </c>
      <c r="B64" s="88">
        <f>+'RENTABILIDAD TIENDAS'!B115</f>
        <v>-9.9668380386121029</v>
      </c>
    </row>
    <row r="65" spans="1:2" x14ac:dyDescent="0.3">
      <c r="A65" t="str">
        <f>+'RENTABILIDAD TIENDAS'!A116</f>
        <v>CAFE QUINDIO EXPRESS CERRITOS DE MAR</v>
      </c>
      <c r="B65" s="88">
        <f>+'RENTABILIDAD TIENDAS'!B116</f>
        <v>-1.6068860097800863</v>
      </c>
    </row>
    <row r="66" spans="1:2" x14ac:dyDescent="0.3">
      <c r="A66" t="str">
        <f>+'RENTABILIDAD TIENDAS'!A117</f>
        <v>CAFE QUINDIO EXPRESS ILATINA</v>
      </c>
      <c r="B66" s="88">
        <f>+'RENTABILIDAD TIENDAS'!B117</f>
        <v>-0.17992765673937294</v>
      </c>
    </row>
    <row r="67" spans="1:2" x14ac:dyDescent="0.3">
      <c r="A67" t="str">
        <f>+'RENTABILIDAD TIENDAS'!A118</f>
        <v>CAFE QUINDIO EXPRESS CENTRO CONVENCIONES</v>
      </c>
      <c r="B67" s="88">
        <f>+'RENTABILIDAD TIENDAS'!B118</f>
        <v>-9.0301537716930391E-2</v>
      </c>
    </row>
    <row r="68" spans="1:2" x14ac:dyDescent="0.3">
      <c r="A68" t="str">
        <f>+'RENTABILIDAD TIENDAS'!A119</f>
        <v>CAFE QUINDIO EXPRESS BUENAVISTA 2</v>
      </c>
      <c r="B68" s="88">
        <f>+'RENTABILIDAD TIENDAS'!B119</f>
        <v>-4.5029209597039647E-2</v>
      </c>
    </row>
    <row r="69" spans="1:2" x14ac:dyDescent="0.3">
      <c r="A69" t="str">
        <f>+'RENTABILIDAD TIENDAS'!A120</f>
        <v>CAFE QUINDIO EXPRESS ARKADIA</v>
      </c>
      <c r="B69" s="88">
        <f>+'RENTABILIDAD TIENDAS'!B120</f>
        <v>0</v>
      </c>
    </row>
    <row r="70" spans="1:2" x14ac:dyDescent="0.3">
      <c r="A70" t="str">
        <f>+'RENTABILIDAD TIENDAS'!A121</f>
        <v>CAFE QUINDIO EXPRESS MERCEDES BENZ</v>
      </c>
      <c r="B70" s="88">
        <f>+'RENTABILIDAD TIENDAS'!B121</f>
        <v>0</v>
      </c>
    </row>
    <row r="71" spans="1:2" x14ac:dyDescent="0.3">
      <c r="A71" t="str">
        <f>+'RENTABILIDAD TIENDAS'!A122</f>
        <v>CAFE QUINDIO EXPRESS PARQUE SUCRE</v>
      </c>
      <c r="B71" s="88">
        <f>+'RENTABILIDAD TIENDAS'!B122</f>
        <v>0</v>
      </c>
    </row>
    <row r="72" spans="1:2" x14ac:dyDescent="0.3">
      <c r="A72" t="str">
        <f>+'RENTABILIDAD TIENDAS'!A123</f>
        <v>CAFE QUINDIO EXPRESS CC PACIFIC MALL</v>
      </c>
      <c r="B72" s="88">
        <f>+'RENTABILIDAD TIENDAS'!B123</f>
        <v>0</v>
      </c>
    </row>
    <row r="73" spans="1:2" x14ac:dyDescent="0.3">
      <c r="A73" t="str">
        <f>+'RENTABILIDAD TIENDAS'!A124</f>
        <v>CAFE QUINDIO EXPRESS SANTAFE MED</v>
      </c>
      <c r="B73" s="88">
        <f>+'RENTABILIDAD TIENDAS'!B124</f>
        <v>0</v>
      </c>
    </row>
    <row r="74" spans="1:2" x14ac:dyDescent="0.3">
      <c r="A74" t="str">
        <f>+'RENTABILIDAD TIENDAS'!A125</f>
        <v>GERENCIA DE TIENDAS</v>
      </c>
      <c r="B74" s="88">
        <f>+'RENTABILIDAD TIENDAS'!B125</f>
        <v>0</v>
      </c>
    </row>
    <row r="75" spans="1:2" x14ac:dyDescent="0.3">
      <c r="A75" t="str">
        <f>+'RENTABILIDAD TIENDAS'!A126</f>
        <v>GERENCIA DE EXPANSION</v>
      </c>
      <c r="B75" s="88">
        <f>+'RENTABILIDAD TIENDAS'!B126</f>
        <v>0</v>
      </c>
    </row>
    <row r="76" spans="1:2" x14ac:dyDescent="0.3">
      <c r="A76" t="str">
        <f>+'RENTABILIDAD TIENDAS'!A127</f>
        <v>CAFE QUINDIO EXPRESS GRANADA CALI</v>
      </c>
      <c r="B76" s="88">
        <f>+'RENTABILIDAD TIENDAS'!B127</f>
        <v>1.3720849290913824E-3</v>
      </c>
    </row>
    <row r="77" spans="1:2" x14ac:dyDescent="0.3">
      <c r="A77" t="str">
        <f>+'RENTABILIDAD TIENDAS'!A128</f>
        <v>CAFE QUINDIO EXPRESS CERRITOS PEREIRA</v>
      </c>
      <c r="B77" s="88">
        <f>+'RENTABILIDAD TIENDAS'!B128</f>
        <v>5.3961011766214331E-2</v>
      </c>
    </row>
    <row r="78" spans="1:2" x14ac:dyDescent="0.3">
      <c r="A78" t="str">
        <f>+'RENTABILIDAD TIENDAS'!A129</f>
        <v>CAFE QUINDIO EXPRES BOCAGRANDE CARTAGENA</v>
      </c>
      <c r="B78" s="88">
        <f>+'RENTABILIDAD TIENDAS'!B129</f>
        <v>6.5360957810085454E-2</v>
      </c>
    </row>
    <row r="79" spans="1:2" x14ac:dyDescent="0.3">
      <c r="A79" t="str">
        <f>+'RENTABILIDAD TIENDAS'!A130</f>
        <v>CAFE QUINDIO EXPRESS FABRICA SAN PEDRO</v>
      </c>
      <c r="B79" s="88">
        <f>+'RENTABILIDAD TIENDAS'!B130</f>
        <v>0.10921460119003762</v>
      </c>
    </row>
    <row r="80" spans="1:2" x14ac:dyDescent="0.3">
      <c r="A80" t="str">
        <f>+'RENTABILIDAD TIENDAS'!A131</f>
        <v>CAFE QUINDIO EXPRESS BUENAVISTA BARRANQ</v>
      </c>
      <c r="B80" s="88">
        <f>+'RENTABILIDAD TIENDAS'!B131</f>
        <v>0.11574742814003272</v>
      </c>
    </row>
    <row r="81" spans="1:2" x14ac:dyDescent="0.3">
      <c r="A81" t="str">
        <f>+'RENTABILIDAD TIENDAS'!A132</f>
        <v>CAFE QUINDIO EXPRESS CC SANTAFE BOGOTA</v>
      </c>
      <c r="B81" s="88">
        <f>+'RENTABILIDAD TIENDAS'!B132</f>
        <v>0.11824750358708377</v>
      </c>
    </row>
    <row r="82" spans="1:2" x14ac:dyDescent="0.3">
      <c r="A82" t="str">
        <f>+'RENTABILIDAD TIENDAS'!A133</f>
        <v>CAFE QUINDIO EXPRESS FLORIDA GARDEN</v>
      </c>
      <c r="B82" s="88">
        <f>+'RENTABILIDAD TIENDAS'!B133</f>
        <v>0.11862075437852596</v>
      </c>
    </row>
    <row r="83" spans="1:2" x14ac:dyDescent="0.3">
      <c r="A83" t="str">
        <f>+'RENTABILIDAD TIENDAS'!A134</f>
        <v>CAFE QUINDIO EXPRESS NOGALES BOGOTA</v>
      </c>
      <c r="B83" s="88">
        <f>+'RENTABILIDAD TIENDAS'!B134</f>
        <v>0.13377940240742656</v>
      </c>
    </row>
    <row r="84" spans="1:2" x14ac:dyDescent="0.3">
      <c r="A84" t="str">
        <f>+'RENTABILIDAD TIENDAS'!A135</f>
        <v>CAFE QUINDIO EXPRESS TAMBO LA MANUELA</v>
      </c>
      <c r="B84" s="88">
        <f>+'RENTABILIDAD TIENDAS'!B135</f>
        <v>0.13445816596373436</v>
      </c>
    </row>
    <row r="85" spans="1:2" x14ac:dyDescent="0.3">
      <c r="A85" t="str">
        <f>+'RENTABILIDAD TIENDAS'!A136</f>
        <v>CAFE QUINDIO EXPRESS CAU FILANDIA</v>
      </c>
      <c r="B85" s="88">
        <f>+'RENTABILIDAD TIENDAS'!B136</f>
        <v>0.13638216055660907</v>
      </c>
    </row>
    <row r="86" spans="1:2" x14ac:dyDescent="0.3">
      <c r="A86" t="str">
        <f>+'RENTABILIDAD TIENDAS'!A137</f>
        <v>CAFE QUINDIO EXPRESS TAMBO EL EDEN</v>
      </c>
      <c r="B86" s="88">
        <f>+'RENTABILIDAD TIENDAS'!B137</f>
        <v>0.1428991974761939</v>
      </c>
    </row>
    <row r="87" spans="1:2" x14ac:dyDescent="0.3">
      <c r="A87" t="str">
        <f>+'RENTABILIDAD TIENDAS'!A138</f>
        <v>CAFE QUINDIO ARBOLEDA2</v>
      </c>
      <c r="B87" s="88">
        <f>+'RENTABILIDAD TIENDAS'!B138</f>
        <v>0.14502259612927001</v>
      </c>
    </row>
    <row r="88" spans="1:2" x14ac:dyDescent="0.3">
      <c r="A88" t="str">
        <f>+'RENTABILIDAD TIENDAS'!A139</f>
        <v>RESTAURANTE CAFE QUINDIO GOURMET</v>
      </c>
      <c r="B88" s="88">
        <f>+'RENTABILIDAD TIENDAS'!B139</f>
        <v>0.14698126099518888</v>
      </c>
    </row>
    <row r="89" spans="1:2" x14ac:dyDescent="0.3">
      <c r="A89" t="str">
        <f>+'RENTABILIDAD TIENDAS'!A140</f>
        <v>CAFE QUINDIO EXPRESS TAMBO EL PRIVILEGIO</v>
      </c>
      <c r="B89" s="88">
        <f>+'RENTABILIDAD TIENDAS'!B140</f>
        <v>0.17309646908849227</v>
      </c>
    </row>
    <row r="90" spans="1:2" x14ac:dyDescent="0.3">
      <c r="A90" t="str">
        <f>+'RENTABILIDAD TIENDAS'!A141</f>
        <v>CAFE QUINDIO EXPRESS CLINICA CENTRAL</v>
      </c>
      <c r="B90" s="88">
        <f>+'RENTABILIDAD TIENDAS'!B141</f>
        <v>0.19578659067037782</v>
      </c>
    </row>
    <row r="91" spans="1:2" x14ac:dyDescent="0.3">
      <c r="A91" t="str">
        <f>+'RENTABILIDAD TIENDAS'!A142</f>
        <v>CAFE QUINDIO EXPRESS MALL PLAZA</v>
      </c>
      <c r="B91" s="88">
        <f>+'RENTABILIDAD TIENDAS'!B142</f>
        <v>0.2069355609087489</v>
      </c>
    </row>
    <row r="92" spans="1:2" x14ac:dyDescent="0.3">
      <c r="A92" t="str">
        <f>+'RENTABILIDAD TIENDAS'!A143</f>
        <v>CAFE QUINDIO EXPRESS JARDIN PLAZA CALI</v>
      </c>
      <c r="B92" s="88">
        <f>+'RENTABILIDAD TIENDAS'!B143</f>
        <v>0.21180464526816054</v>
      </c>
    </row>
    <row r="93" spans="1:2" x14ac:dyDescent="0.3">
      <c r="A93" t="str">
        <f>+'RENTABILIDAD TIENDAS'!A144</f>
        <v>CAFE QUINDIO EXPRES SERREZUELA CARTAGENA</v>
      </c>
      <c r="B93" s="88">
        <f>+'RENTABILIDAD TIENDAS'!B144</f>
        <v>0.21649962121093735</v>
      </c>
    </row>
    <row r="94" spans="1:2" x14ac:dyDescent="0.3">
      <c r="A94" t="str">
        <f>+'RENTABILIDAD TIENDAS'!A145</f>
        <v>CAFE QUINDIO EXPRESS C.C VIVE TUNJA</v>
      </c>
      <c r="B94" s="88">
        <f>+'RENTABILIDAD TIENDAS'!B145</f>
        <v>0.22007229842991902</v>
      </c>
    </row>
    <row r="95" spans="1:2" x14ac:dyDescent="0.3">
      <c r="A95" t="str">
        <f>+'RENTABILIDAD TIENDAS'!A146</f>
        <v>CAFE QUINDIO EXPRESS AEROPUERTO MATECAÑA</v>
      </c>
      <c r="B95" s="88">
        <f>+'RENTABILIDAD TIENDAS'!B146</f>
        <v>0.22825886332800929</v>
      </c>
    </row>
    <row r="96" spans="1:2" x14ac:dyDescent="0.3">
      <c r="A96" t="str">
        <f>+'RENTABILIDAD TIENDAS'!A147</f>
        <v>CAFE QUINDIO EXPRESS C.C UNICENTRO TUNJA</v>
      </c>
      <c r="B96" s="88">
        <f>+'RENTABILIDAD TIENDAS'!B147</f>
        <v>0.23484266703157289</v>
      </c>
    </row>
    <row r="97" spans="1:2" x14ac:dyDescent="0.3">
      <c r="A97" t="str">
        <f>+'RENTABILIDAD TIENDAS'!A148</f>
        <v>CAFE QUINDIO EXPRESS AEROPUERTO EL EDEN</v>
      </c>
      <c r="B97" s="88">
        <f>+'RENTABILIDAD TIENDAS'!B148</f>
        <v>0.2384686869980375</v>
      </c>
    </row>
    <row r="98" spans="1:2" x14ac:dyDescent="0.3">
      <c r="A98" t="str">
        <f>+'RENTABILIDAD TIENDAS'!A149</f>
        <v>CAFE QUINDIO EXPRESS USAQUEN</v>
      </c>
      <c r="B98" s="88">
        <f>+'RENTABILIDAD TIENDAS'!B149</f>
        <v>0.25388010516914189</v>
      </c>
    </row>
    <row r="99" spans="1:2" x14ac:dyDescent="0.3">
      <c r="A99" t="str">
        <f>+'RENTABILIDAD TIENDAS'!A150</f>
        <v>CAFE QUINDIO EXPRESS AEROPUERTO DORADO</v>
      </c>
      <c r="B99" s="88">
        <f>+'RENTABILIDAD TIENDAS'!B150</f>
        <v>0.25488956028444226</v>
      </c>
    </row>
    <row r="100" spans="1:2" x14ac:dyDescent="0.3">
      <c r="A100" t="str">
        <f>+'RENTABILIDAD TIENDAS'!A151</f>
        <v>CAFE QUINDIO EXPRESS TITAN PLAZA</v>
      </c>
      <c r="B100" s="88">
        <f>+'RENTABILIDAD TIENDAS'!B151</f>
        <v>0.26360695710272614</v>
      </c>
    </row>
    <row r="101" spans="1:2" x14ac:dyDescent="0.3">
      <c r="A101" t="str">
        <f>+'RENTABILIDAD TIENDAS'!A152</f>
        <v>CAFE QUINDIO EXPRESS IMPERIAL BOGOTA</v>
      </c>
      <c r="B101" s="88">
        <f>+'RENTABILIDAD TIENDAS'!B152</f>
        <v>0.26419228004834766</v>
      </c>
    </row>
    <row r="102" spans="1:2" x14ac:dyDescent="0.3">
      <c r="A102" t="str">
        <f>+'RENTABILIDAD TIENDAS'!A153</f>
        <v>CAFE QUINDIO EXPRESS PARQUE ARBOLEDA</v>
      </c>
      <c r="B102" s="88">
        <f>+'RENTABILIDAD TIENDAS'!B153</f>
        <v>0.26540145985386088</v>
      </c>
    </row>
    <row r="103" spans="1:2" x14ac:dyDescent="0.3">
      <c r="A103" t="str">
        <f>+'RENTABILIDAD TIENDAS'!A154</f>
        <v>CAFE QUINDIO EXPRESS EDIFICIO BD-BACATA</v>
      </c>
      <c r="B103" s="88">
        <f>+'RENTABILIDAD TIENDAS'!B154</f>
        <v>0.26778762416190277</v>
      </c>
    </row>
    <row r="104" spans="1:2" x14ac:dyDescent="0.3">
      <c r="A104" t="str">
        <f>+'RENTABILIDAD TIENDAS'!A155</f>
        <v>CAFE QUINDIO EXPRESS OFIC BAVARIA</v>
      </c>
      <c r="B104" s="88">
        <f>+'RENTABILIDAD TIENDAS'!B155</f>
        <v>0.27401310358478859</v>
      </c>
    </row>
    <row r="105" spans="1:2" x14ac:dyDescent="0.3">
      <c r="A105" t="str">
        <f>+'RENTABILIDAD TIENDAS'!A156</f>
        <v>CAFE QUINDIO EXPRES FILANDIA</v>
      </c>
      <c r="B105" s="88">
        <f>+'RENTABILIDAD TIENDAS'!B156</f>
        <v>0.28817288105259042</v>
      </c>
    </row>
    <row r="106" spans="1:2" x14ac:dyDescent="0.3">
      <c r="A106" t="str">
        <f>+'RENTABILIDAD TIENDAS'!A157</f>
        <v>CAFE QUINDIO EXPRESS UNICENTRO PEREIRA</v>
      </c>
      <c r="B106" s="88">
        <f>+'RENTABILIDAD TIENDAS'!B157</f>
        <v>0.29087347091513321</v>
      </c>
    </row>
    <row r="107" spans="1:2" x14ac:dyDescent="0.3">
      <c r="A107" t="str">
        <f>+'RENTABILIDAD TIENDAS'!A158</f>
        <v>CAFE QUINDIO EXPRESS C.C.FUNDADORES</v>
      </c>
      <c r="B107" s="88">
        <f>+'RENTABILIDAD TIENDAS'!B158</f>
        <v>0.2950665323614407</v>
      </c>
    </row>
    <row r="108" spans="1:2" x14ac:dyDescent="0.3">
      <c r="A108" t="str">
        <f>+'RENTABILIDAD TIENDAS'!A159</f>
        <v>CAFE QUINDIO EXPRESS SALENTO</v>
      </c>
      <c r="B108" s="88">
        <f>+'RENTABILIDAD TIENDAS'!B159</f>
        <v>0.30010222920631852</v>
      </c>
    </row>
    <row r="109" spans="1:2" x14ac:dyDescent="0.3">
      <c r="A109" t="str">
        <f>+'RENTABILIDAD TIENDAS'!A160</f>
        <v>CAFE QUINDIO EXPRESS PLAZA CENTRAL</v>
      </c>
      <c r="B109" s="88">
        <f>+'RENTABILIDAD TIENDAS'!B160</f>
        <v>0.30551308574893621</v>
      </c>
    </row>
    <row r="110" spans="1:2" x14ac:dyDescent="0.3">
      <c r="A110" t="str">
        <f>+'RENTABILIDAD TIENDAS'!A161</f>
        <v>CAFE QUINDIO EXPRESS PORTAL DEL QUINDÍO</v>
      </c>
      <c r="B110" s="88">
        <f>+'RENTABILIDAD TIENDAS'!B161</f>
        <v>0.30782539812616405</v>
      </c>
    </row>
    <row r="111" spans="1:2" x14ac:dyDescent="0.3">
      <c r="A111" t="str">
        <f>+'RENTABILIDAD TIENDAS'!A162</f>
        <v>CAFE QUINDIO EXPRESS UNICENTRO ARMENIA</v>
      </c>
      <c r="B111" s="88">
        <f>+'RENTABILIDAD TIENDAS'!B162</f>
        <v>0.30975418211858963</v>
      </c>
    </row>
    <row r="112" spans="1:2" x14ac:dyDescent="0.3">
      <c r="A112" t="str">
        <f>+'RENTABILIDAD TIENDAS'!A163</f>
        <v>CAFE QUINDIO EXPRESS MALL PARAISO ARM.</v>
      </c>
      <c r="B112" s="88">
        <f>+'RENTABILIDAD TIENDAS'!B163</f>
        <v>0.31471587832962966</v>
      </c>
    </row>
    <row r="113" spans="1:2" x14ac:dyDescent="0.3">
      <c r="A113" t="str">
        <f>+'RENTABILIDAD TIENDAS'!A164</f>
        <v>CAFE QUINDIO EXPRESS PLAZA CLARO BOGOTA</v>
      </c>
      <c r="B113" s="88">
        <f>+'RENTABILIDAD TIENDAS'!B164</f>
        <v>0.31839151060483684</v>
      </c>
    </row>
    <row r="114" spans="1:2" x14ac:dyDescent="0.3">
      <c r="A114" t="str">
        <f>+'RENTABILIDAD TIENDAS'!A165</f>
        <v>CAFE QUINDIO EXPR. PLAZA BOLIVAR BOGOTA</v>
      </c>
      <c r="B114" s="88">
        <f>+'RENTABILIDAD TIENDAS'!B165</f>
        <v>0.34342785979422896</v>
      </c>
    </row>
    <row r="115" spans="1:2" x14ac:dyDescent="0.3">
      <c r="A115" t="str">
        <f>+'RENTABILIDAD TIENDAS'!A166</f>
        <v>CAFE QUINDIO EXPRESS UNICENTRO 2 ARMENIA</v>
      </c>
      <c r="B115" s="88">
        <f>+'RENTABILIDAD TIENDAS'!B166</f>
        <v>0.3911859238195452</v>
      </c>
    </row>
    <row r="116" spans="1:2" x14ac:dyDescent="0.3">
      <c r="A116" t="str">
        <f>+'RENTABILIDAD TIENDAS'!A167</f>
        <v>CAFE QUINDIO EXPRESS EVENTOS</v>
      </c>
      <c r="B116" s="88">
        <f>+'RENTABILIDAD TIENDAS'!B167</f>
        <v>0.57682639602666141</v>
      </c>
    </row>
    <row r="117" spans="1:2" x14ac:dyDescent="0.3">
      <c r="A117" t="str">
        <f>+'RENTABILIDAD TIENDAS'!A168</f>
        <v>Total general</v>
      </c>
      <c r="B117" s="88">
        <f>+'RENTABILIDAD TIENDAS'!B168</f>
        <v>0.20405016394166706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C581-5F7D-4A8D-A8CB-DB1E9EA67581}">
  <dimension ref="A1:B56"/>
  <sheetViews>
    <sheetView workbookViewId="0">
      <selection activeCell="E10" sqref="E10"/>
    </sheetView>
  </sheetViews>
  <sheetFormatPr baseColWidth="10" defaultRowHeight="14.4" x14ac:dyDescent="0.3"/>
  <cols>
    <col min="1" max="1" width="41.6640625" bestFit="1" customWidth="1"/>
    <col min="2" max="2" width="20.44140625" style="102" bestFit="1" customWidth="1"/>
  </cols>
  <sheetData>
    <row r="1" spans="1:2" x14ac:dyDescent="0.3">
      <c r="A1" s="378" t="str">
        <f>+'RENTABILIDAD TIENDAS'!A114</f>
        <v>Etiquetas de fila</v>
      </c>
      <c r="B1" s="381" t="str">
        <f>+'RENTABILIDAD TIENDAS'!B114</f>
        <v>MARGEN NETO FINAL</v>
      </c>
    </row>
    <row r="2" spans="1:2" s="97" customFormat="1" x14ac:dyDescent="0.3">
      <c r="A2" s="377" t="str">
        <f>+'RENTABILIDAD TIENDAS'!A115</f>
        <v>CAFE QUINDIO EXPRESS CARIBE</v>
      </c>
      <c r="B2" s="383">
        <f>+'RENTABILIDAD TIENDAS'!B115</f>
        <v>-9.9668380386121029</v>
      </c>
    </row>
    <row r="3" spans="1:2" s="97" customFormat="1" x14ac:dyDescent="0.3">
      <c r="A3" s="377" t="str">
        <f>+'RENTABILIDAD TIENDAS'!A116</f>
        <v>CAFE QUINDIO EXPRESS CERRITOS DE MAR</v>
      </c>
      <c r="B3" s="383">
        <f>+'RENTABILIDAD TIENDAS'!B116</f>
        <v>-1.6068860097800863</v>
      </c>
    </row>
    <row r="4" spans="1:2" s="97" customFormat="1" x14ac:dyDescent="0.3">
      <c r="A4" s="377" t="str">
        <f>+'RENTABILIDAD TIENDAS'!A117</f>
        <v>CAFE QUINDIO EXPRESS ILATINA</v>
      </c>
      <c r="B4" s="383">
        <f>+'RENTABILIDAD TIENDAS'!B117</f>
        <v>-0.17992765673937294</v>
      </c>
    </row>
    <row r="5" spans="1:2" s="97" customFormat="1" x14ac:dyDescent="0.3">
      <c r="A5" s="377" t="str">
        <f>+'RENTABILIDAD TIENDAS'!A118</f>
        <v>CAFE QUINDIO EXPRESS CENTRO CONVENCIONES</v>
      </c>
      <c r="B5" s="383">
        <f>+'RENTABILIDAD TIENDAS'!B118</f>
        <v>-9.0301537716930391E-2</v>
      </c>
    </row>
    <row r="6" spans="1:2" s="97" customFormat="1" x14ac:dyDescent="0.3">
      <c r="A6" s="377" t="str">
        <f>+'RENTABILIDAD TIENDAS'!A119</f>
        <v>CAFE QUINDIO EXPRESS BUENAVISTA 2</v>
      </c>
      <c r="B6" s="383">
        <f>+'RENTABILIDAD TIENDAS'!B119</f>
        <v>-4.5029209597039647E-2</v>
      </c>
    </row>
    <row r="7" spans="1:2" s="97" customFormat="1" x14ac:dyDescent="0.3">
      <c r="A7" s="97" t="str">
        <f>+'RENTABILIDAD TIENDAS'!A120</f>
        <v>CAFE QUINDIO EXPRESS ARKADIA</v>
      </c>
      <c r="B7" s="382">
        <f>+'RENTABILIDAD TIENDAS'!B120</f>
        <v>0</v>
      </c>
    </row>
    <row r="8" spans="1:2" s="97" customFormat="1" x14ac:dyDescent="0.3">
      <c r="A8" s="97" t="str">
        <f>+'RENTABILIDAD TIENDAS'!A121</f>
        <v>CAFE QUINDIO EXPRESS MERCEDES BENZ</v>
      </c>
      <c r="B8" s="382">
        <f>+'RENTABILIDAD TIENDAS'!B121</f>
        <v>0</v>
      </c>
    </row>
    <row r="9" spans="1:2" s="97" customFormat="1" x14ac:dyDescent="0.3">
      <c r="A9" s="97" t="str">
        <f>+'RENTABILIDAD TIENDAS'!A122</f>
        <v>CAFE QUINDIO EXPRESS PARQUE SUCRE</v>
      </c>
      <c r="B9" s="382">
        <f>+'RENTABILIDAD TIENDAS'!B122</f>
        <v>0</v>
      </c>
    </row>
    <row r="10" spans="1:2" s="97" customFormat="1" x14ac:dyDescent="0.3">
      <c r="A10" s="97" t="str">
        <f>+'RENTABILIDAD TIENDAS'!A123</f>
        <v>CAFE QUINDIO EXPRESS CC PACIFIC MALL</v>
      </c>
      <c r="B10" s="382">
        <f>+'RENTABILIDAD TIENDAS'!B123</f>
        <v>0</v>
      </c>
    </row>
    <row r="11" spans="1:2" s="97" customFormat="1" x14ac:dyDescent="0.3">
      <c r="A11" s="97" t="str">
        <f>+'RENTABILIDAD TIENDAS'!A124</f>
        <v>CAFE QUINDIO EXPRESS SANTAFE MED</v>
      </c>
      <c r="B11" s="382">
        <f>+'RENTABILIDAD TIENDAS'!B124</f>
        <v>0</v>
      </c>
    </row>
    <row r="12" spans="1:2" s="97" customFormat="1" x14ac:dyDescent="0.3">
      <c r="A12" s="97" t="str">
        <f>+'RENTABILIDAD TIENDAS'!A125</f>
        <v>GERENCIA DE TIENDAS</v>
      </c>
      <c r="B12" s="382">
        <f>+'RENTABILIDAD TIENDAS'!B125</f>
        <v>0</v>
      </c>
    </row>
    <row r="13" spans="1:2" s="97" customFormat="1" x14ac:dyDescent="0.3">
      <c r="A13" s="97" t="str">
        <f>+'RENTABILIDAD TIENDAS'!A126</f>
        <v>GERENCIA DE EXPANSION</v>
      </c>
      <c r="B13" s="382">
        <f>+'RENTABILIDAD TIENDAS'!B126</f>
        <v>0</v>
      </c>
    </row>
    <row r="14" spans="1:2" s="97" customFormat="1" x14ac:dyDescent="0.3">
      <c r="A14" s="97" t="str">
        <f>+'RENTABILIDAD TIENDAS'!A127</f>
        <v>CAFE QUINDIO EXPRESS GRANADA CALI</v>
      </c>
      <c r="B14" s="382">
        <f>+'RENTABILIDAD TIENDAS'!B127</f>
        <v>1.3720849290913824E-3</v>
      </c>
    </row>
    <row r="15" spans="1:2" s="97" customFormat="1" x14ac:dyDescent="0.3">
      <c r="A15" s="97" t="str">
        <f>+'RENTABILIDAD TIENDAS'!A128</f>
        <v>CAFE QUINDIO EXPRESS CERRITOS PEREIRA</v>
      </c>
      <c r="B15" s="382">
        <f>+'RENTABILIDAD TIENDAS'!B128</f>
        <v>5.3961011766214331E-2</v>
      </c>
    </row>
    <row r="16" spans="1:2" s="97" customFormat="1" x14ac:dyDescent="0.3">
      <c r="A16" s="97" t="str">
        <f>+'RENTABILIDAD TIENDAS'!A129</f>
        <v>CAFE QUINDIO EXPRES BOCAGRANDE CARTAGENA</v>
      </c>
      <c r="B16" s="382">
        <f>+'RENTABILIDAD TIENDAS'!B129</f>
        <v>6.5360957810085454E-2</v>
      </c>
    </row>
    <row r="17" spans="1:2" s="97" customFormat="1" x14ac:dyDescent="0.3">
      <c r="A17" s="97" t="str">
        <f>+'RENTABILIDAD TIENDAS'!A130</f>
        <v>CAFE QUINDIO EXPRESS FABRICA SAN PEDRO</v>
      </c>
      <c r="B17" s="382">
        <f>+'RENTABILIDAD TIENDAS'!B130</f>
        <v>0.10921460119003762</v>
      </c>
    </row>
    <row r="18" spans="1:2" s="97" customFormat="1" x14ac:dyDescent="0.3">
      <c r="A18" s="97" t="str">
        <f>+'RENTABILIDAD TIENDAS'!A131</f>
        <v>CAFE QUINDIO EXPRESS BUENAVISTA BARRANQ</v>
      </c>
      <c r="B18" s="382">
        <f>+'RENTABILIDAD TIENDAS'!B131</f>
        <v>0.11574742814003272</v>
      </c>
    </row>
    <row r="19" spans="1:2" s="97" customFormat="1" x14ac:dyDescent="0.3">
      <c r="A19" s="97" t="str">
        <f>+'RENTABILIDAD TIENDAS'!A132</f>
        <v>CAFE QUINDIO EXPRESS CC SANTAFE BOGOTA</v>
      </c>
      <c r="B19" s="382">
        <f>+'RENTABILIDAD TIENDAS'!B132</f>
        <v>0.11824750358708377</v>
      </c>
    </row>
    <row r="20" spans="1:2" s="97" customFormat="1" x14ac:dyDescent="0.3">
      <c r="A20" s="97" t="str">
        <f>+'RENTABILIDAD TIENDAS'!A133</f>
        <v>CAFE QUINDIO EXPRESS FLORIDA GARDEN</v>
      </c>
      <c r="B20" s="382">
        <f>+'RENTABILIDAD TIENDAS'!B133</f>
        <v>0.11862075437852596</v>
      </c>
    </row>
    <row r="21" spans="1:2" s="97" customFormat="1" x14ac:dyDescent="0.3">
      <c r="A21" s="97" t="str">
        <f>+'RENTABILIDAD TIENDAS'!A134</f>
        <v>CAFE QUINDIO EXPRESS NOGALES BOGOTA</v>
      </c>
      <c r="B21" s="382">
        <f>+'RENTABILIDAD TIENDAS'!B134</f>
        <v>0.13377940240742656</v>
      </c>
    </row>
    <row r="22" spans="1:2" s="97" customFormat="1" x14ac:dyDescent="0.3">
      <c r="A22" s="97" t="str">
        <f>+'RENTABILIDAD TIENDAS'!A135</f>
        <v>CAFE QUINDIO EXPRESS TAMBO LA MANUELA</v>
      </c>
      <c r="B22" s="382">
        <f>+'RENTABILIDAD TIENDAS'!B135</f>
        <v>0.13445816596373436</v>
      </c>
    </row>
    <row r="23" spans="1:2" s="97" customFormat="1" x14ac:dyDescent="0.3">
      <c r="A23" s="97" t="str">
        <f>+'RENTABILIDAD TIENDAS'!A136</f>
        <v>CAFE QUINDIO EXPRESS CAU FILANDIA</v>
      </c>
      <c r="B23" s="382">
        <f>+'RENTABILIDAD TIENDAS'!B136</f>
        <v>0.13638216055660907</v>
      </c>
    </row>
    <row r="24" spans="1:2" s="97" customFormat="1" x14ac:dyDescent="0.3">
      <c r="A24" s="97" t="str">
        <f>+'RENTABILIDAD TIENDAS'!A137</f>
        <v>CAFE QUINDIO EXPRESS TAMBO EL EDEN</v>
      </c>
      <c r="B24" s="382">
        <f>+'RENTABILIDAD TIENDAS'!B137</f>
        <v>0.1428991974761939</v>
      </c>
    </row>
    <row r="25" spans="1:2" s="97" customFormat="1" x14ac:dyDescent="0.3">
      <c r="A25" s="97" t="str">
        <f>+'RENTABILIDAD TIENDAS'!A138</f>
        <v>CAFE QUINDIO ARBOLEDA2</v>
      </c>
      <c r="B25" s="382">
        <f>+'RENTABILIDAD TIENDAS'!B138</f>
        <v>0.14502259612927001</v>
      </c>
    </row>
    <row r="26" spans="1:2" s="97" customFormat="1" x14ac:dyDescent="0.3">
      <c r="A26" s="97" t="str">
        <f>+'RENTABILIDAD TIENDAS'!A139</f>
        <v>RESTAURANTE CAFE QUINDIO GOURMET</v>
      </c>
      <c r="B26" s="382">
        <f>+'RENTABILIDAD TIENDAS'!B139</f>
        <v>0.14698126099518888</v>
      </c>
    </row>
    <row r="27" spans="1:2" s="97" customFormat="1" x14ac:dyDescent="0.3">
      <c r="A27" s="97" t="str">
        <f>+'RENTABILIDAD TIENDAS'!A140</f>
        <v>CAFE QUINDIO EXPRESS TAMBO EL PRIVILEGIO</v>
      </c>
      <c r="B27" s="382">
        <f>+'RENTABILIDAD TIENDAS'!B140</f>
        <v>0.17309646908849227</v>
      </c>
    </row>
    <row r="28" spans="1:2" s="97" customFormat="1" x14ac:dyDescent="0.3">
      <c r="A28" s="97" t="str">
        <f>+'RENTABILIDAD TIENDAS'!A141</f>
        <v>CAFE QUINDIO EXPRESS CLINICA CENTRAL</v>
      </c>
      <c r="B28" s="382">
        <f>+'RENTABILIDAD TIENDAS'!B141</f>
        <v>0.19578659067037782</v>
      </c>
    </row>
    <row r="29" spans="1:2" s="97" customFormat="1" x14ac:dyDescent="0.3">
      <c r="A29" s="97" t="str">
        <f>+'RENTABILIDAD TIENDAS'!A142</f>
        <v>CAFE QUINDIO EXPRESS MALL PLAZA</v>
      </c>
      <c r="B29" s="382">
        <f>+'RENTABILIDAD TIENDAS'!B142</f>
        <v>0.2069355609087489</v>
      </c>
    </row>
    <row r="30" spans="1:2" s="97" customFormat="1" x14ac:dyDescent="0.3">
      <c r="A30" s="97" t="str">
        <f>+'RENTABILIDAD TIENDAS'!A143</f>
        <v>CAFE QUINDIO EXPRESS JARDIN PLAZA CALI</v>
      </c>
      <c r="B30" s="382">
        <f>+'RENTABILIDAD TIENDAS'!B143</f>
        <v>0.21180464526816054</v>
      </c>
    </row>
    <row r="31" spans="1:2" s="97" customFormat="1" x14ac:dyDescent="0.3">
      <c r="A31" s="97" t="str">
        <f>+'RENTABILIDAD TIENDAS'!A144</f>
        <v>CAFE QUINDIO EXPRES SERREZUELA CARTAGENA</v>
      </c>
      <c r="B31" s="382">
        <f>+'RENTABILIDAD TIENDAS'!B144</f>
        <v>0.21649962121093735</v>
      </c>
    </row>
    <row r="32" spans="1:2" s="97" customFormat="1" x14ac:dyDescent="0.3">
      <c r="A32" s="97" t="str">
        <f>+'RENTABILIDAD TIENDAS'!A145</f>
        <v>CAFE QUINDIO EXPRESS C.C VIVE TUNJA</v>
      </c>
      <c r="B32" s="382">
        <f>+'RENTABILIDAD TIENDAS'!B145</f>
        <v>0.22007229842991902</v>
      </c>
    </row>
    <row r="33" spans="1:2" s="97" customFormat="1" x14ac:dyDescent="0.3">
      <c r="A33" s="97" t="str">
        <f>+'RENTABILIDAD TIENDAS'!A146</f>
        <v>CAFE QUINDIO EXPRESS AEROPUERTO MATECAÑA</v>
      </c>
      <c r="B33" s="382">
        <f>+'RENTABILIDAD TIENDAS'!B146</f>
        <v>0.22825886332800929</v>
      </c>
    </row>
    <row r="34" spans="1:2" s="97" customFormat="1" x14ac:dyDescent="0.3">
      <c r="A34" s="97" t="str">
        <f>+'RENTABILIDAD TIENDAS'!A147</f>
        <v>CAFE QUINDIO EXPRESS C.C UNICENTRO TUNJA</v>
      </c>
      <c r="B34" s="382">
        <f>+'RENTABILIDAD TIENDAS'!B147</f>
        <v>0.23484266703157289</v>
      </c>
    </row>
    <row r="35" spans="1:2" s="97" customFormat="1" x14ac:dyDescent="0.3">
      <c r="A35" s="97" t="str">
        <f>+'RENTABILIDAD TIENDAS'!A148</f>
        <v>CAFE QUINDIO EXPRESS AEROPUERTO EL EDEN</v>
      </c>
      <c r="B35" s="382">
        <f>+'RENTABILIDAD TIENDAS'!B148</f>
        <v>0.2384686869980375</v>
      </c>
    </row>
    <row r="36" spans="1:2" s="97" customFormat="1" x14ac:dyDescent="0.3">
      <c r="A36" s="97" t="str">
        <f>+'RENTABILIDAD TIENDAS'!A149</f>
        <v>CAFE QUINDIO EXPRESS USAQUEN</v>
      </c>
      <c r="B36" s="382">
        <f>+'RENTABILIDAD TIENDAS'!B149</f>
        <v>0.25388010516914189</v>
      </c>
    </row>
    <row r="37" spans="1:2" s="97" customFormat="1" x14ac:dyDescent="0.3">
      <c r="A37" s="97" t="str">
        <f>+'RENTABILIDAD TIENDAS'!A150</f>
        <v>CAFE QUINDIO EXPRESS AEROPUERTO DORADO</v>
      </c>
      <c r="B37" s="382">
        <f>+'RENTABILIDAD TIENDAS'!B150</f>
        <v>0.25488956028444226</v>
      </c>
    </row>
    <row r="38" spans="1:2" s="97" customFormat="1" x14ac:dyDescent="0.3">
      <c r="A38" s="97" t="str">
        <f>+'RENTABILIDAD TIENDAS'!A151</f>
        <v>CAFE QUINDIO EXPRESS TITAN PLAZA</v>
      </c>
      <c r="B38" s="382">
        <f>+'RENTABILIDAD TIENDAS'!B151</f>
        <v>0.26360695710272614</v>
      </c>
    </row>
    <row r="39" spans="1:2" s="97" customFormat="1" x14ac:dyDescent="0.3">
      <c r="A39" s="97" t="str">
        <f>+'RENTABILIDAD TIENDAS'!A152</f>
        <v>CAFE QUINDIO EXPRESS IMPERIAL BOGOTA</v>
      </c>
      <c r="B39" s="382">
        <f>+'RENTABILIDAD TIENDAS'!B152</f>
        <v>0.26419228004834766</v>
      </c>
    </row>
    <row r="40" spans="1:2" s="97" customFormat="1" x14ac:dyDescent="0.3">
      <c r="A40" s="97" t="str">
        <f>+'RENTABILIDAD TIENDAS'!A153</f>
        <v>CAFE QUINDIO EXPRESS PARQUE ARBOLEDA</v>
      </c>
      <c r="B40" s="382">
        <f>+'RENTABILIDAD TIENDAS'!B153</f>
        <v>0.26540145985386088</v>
      </c>
    </row>
    <row r="41" spans="1:2" s="97" customFormat="1" x14ac:dyDescent="0.3">
      <c r="A41" s="97" t="str">
        <f>+'RENTABILIDAD TIENDAS'!A154</f>
        <v>CAFE QUINDIO EXPRESS EDIFICIO BD-BACATA</v>
      </c>
      <c r="B41" s="382">
        <f>+'RENTABILIDAD TIENDAS'!B154</f>
        <v>0.26778762416190277</v>
      </c>
    </row>
    <row r="42" spans="1:2" s="97" customFormat="1" x14ac:dyDescent="0.3">
      <c r="A42" s="97" t="str">
        <f>+'RENTABILIDAD TIENDAS'!A155</f>
        <v>CAFE QUINDIO EXPRESS OFIC BAVARIA</v>
      </c>
      <c r="B42" s="382">
        <f>+'RENTABILIDAD TIENDAS'!B155</f>
        <v>0.27401310358478859</v>
      </c>
    </row>
    <row r="43" spans="1:2" s="97" customFormat="1" x14ac:dyDescent="0.3">
      <c r="A43" s="97" t="str">
        <f>+'RENTABILIDAD TIENDAS'!A156</f>
        <v>CAFE QUINDIO EXPRES FILANDIA</v>
      </c>
      <c r="B43" s="382">
        <f>+'RENTABILIDAD TIENDAS'!B156</f>
        <v>0.28817288105259042</v>
      </c>
    </row>
    <row r="44" spans="1:2" s="97" customFormat="1" x14ac:dyDescent="0.3">
      <c r="A44" s="97" t="str">
        <f>+'RENTABILIDAD TIENDAS'!A157</f>
        <v>CAFE QUINDIO EXPRESS UNICENTRO PEREIRA</v>
      </c>
      <c r="B44" s="382">
        <f>+'RENTABILIDAD TIENDAS'!B157</f>
        <v>0.29087347091513321</v>
      </c>
    </row>
    <row r="45" spans="1:2" s="97" customFormat="1" x14ac:dyDescent="0.3">
      <c r="A45" s="97" t="str">
        <f>+'RENTABILIDAD TIENDAS'!A158</f>
        <v>CAFE QUINDIO EXPRESS C.C.FUNDADORES</v>
      </c>
      <c r="B45" s="382">
        <f>+'RENTABILIDAD TIENDAS'!B158</f>
        <v>0.2950665323614407</v>
      </c>
    </row>
    <row r="46" spans="1:2" s="97" customFormat="1" x14ac:dyDescent="0.3">
      <c r="A46" s="97" t="str">
        <f>+'RENTABILIDAD TIENDAS'!A159</f>
        <v>CAFE QUINDIO EXPRESS SALENTO</v>
      </c>
      <c r="B46" s="382">
        <f>+'RENTABILIDAD TIENDAS'!B159</f>
        <v>0.30010222920631852</v>
      </c>
    </row>
    <row r="47" spans="1:2" s="97" customFormat="1" x14ac:dyDescent="0.3">
      <c r="A47" s="97" t="str">
        <f>+'RENTABILIDAD TIENDAS'!A160</f>
        <v>CAFE QUINDIO EXPRESS PLAZA CENTRAL</v>
      </c>
      <c r="B47" s="382">
        <f>+'RENTABILIDAD TIENDAS'!B160</f>
        <v>0.30551308574893621</v>
      </c>
    </row>
    <row r="48" spans="1:2" s="97" customFormat="1" x14ac:dyDescent="0.3">
      <c r="A48" s="97" t="str">
        <f>+'RENTABILIDAD TIENDAS'!A161</f>
        <v>CAFE QUINDIO EXPRESS PORTAL DEL QUINDÍO</v>
      </c>
      <c r="B48" s="382">
        <f>+'RENTABILIDAD TIENDAS'!B161</f>
        <v>0.30782539812616405</v>
      </c>
    </row>
    <row r="49" spans="1:2" s="97" customFormat="1" x14ac:dyDescent="0.3">
      <c r="A49" s="97" t="str">
        <f>+'RENTABILIDAD TIENDAS'!A162</f>
        <v>CAFE QUINDIO EXPRESS UNICENTRO ARMENIA</v>
      </c>
      <c r="B49" s="382">
        <f>+'RENTABILIDAD TIENDAS'!B162</f>
        <v>0.30975418211858963</v>
      </c>
    </row>
    <row r="50" spans="1:2" s="97" customFormat="1" x14ac:dyDescent="0.3">
      <c r="A50" s="97" t="str">
        <f>+'RENTABILIDAD TIENDAS'!A163</f>
        <v>CAFE QUINDIO EXPRESS MALL PARAISO ARM.</v>
      </c>
      <c r="B50" s="382">
        <f>+'RENTABILIDAD TIENDAS'!B163</f>
        <v>0.31471587832962966</v>
      </c>
    </row>
    <row r="51" spans="1:2" s="97" customFormat="1" x14ac:dyDescent="0.3">
      <c r="A51" s="97" t="str">
        <f>+'RENTABILIDAD TIENDAS'!A164</f>
        <v>CAFE QUINDIO EXPRESS PLAZA CLARO BOGOTA</v>
      </c>
      <c r="B51" s="382">
        <f>+'RENTABILIDAD TIENDAS'!B164</f>
        <v>0.31839151060483684</v>
      </c>
    </row>
    <row r="52" spans="1:2" s="97" customFormat="1" x14ac:dyDescent="0.3">
      <c r="A52" s="97" t="str">
        <f>+'RENTABILIDAD TIENDAS'!A165</f>
        <v>CAFE QUINDIO EXPR. PLAZA BOLIVAR BOGOTA</v>
      </c>
      <c r="B52" s="382">
        <f>+'RENTABILIDAD TIENDAS'!B165</f>
        <v>0.34342785979422896</v>
      </c>
    </row>
    <row r="53" spans="1:2" s="97" customFormat="1" x14ac:dyDescent="0.3">
      <c r="A53" s="97" t="str">
        <f>+'RENTABILIDAD TIENDAS'!A166</f>
        <v>CAFE QUINDIO EXPRESS UNICENTRO 2 ARMENIA</v>
      </c>
      <c r="B53" s="382">
        <f>+'RENTABILIDAD TIENDAS'!B166</f>
        <v>0.3911859238195452</v>
      </c>
    </row>
    <row r="54" spans="1:2" s="97" customFormat="1" x14ac:dyDescent="0.3">
      <c r="A54" s="97" t="str">
        <f>+'RENTABILIDAD TIENDAS'!A167</f>
        <v>CAFE QUINDIO EXPRESS EVENTOS</v>
      </c>
      <c r="B54" s="382">
        <f>+'RENTABILIDAD TIENDAS'!B167</f>
        <v>0.57682639602666141</v>
      </c>
    </row>
    <row r="55" spans="1:2" s="97" customFormat="1" x14ac:dyDescent="0.3">
      <c r="A55" s="97" t="str">
        <f>+'RENTABILIDAD TIENDAS'!A168</f>
        <v>Total general</v>
      </c>
      <c r="B55" s="382">
        <f>+'RENTABILIDAD TIENDAS'!B168</f>
        <v>0.20405016394166706</v>
      </c>
    </row>
    <row r="56" spans="1:2" s="97" customFormat="1" x14ac:dyDescent="0.3">
      <c r="B56" s="38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64" t="s">
        <v>41</v>
      </c>
      <c r="B12" s="364" t="s">
        <v>42</v>
      </c>
      <c r="C12" s="364" t="s">
        <v>120</v>
      </c>
      <c r="D12" s="365" t="s">
        <v>123</v>
      </c>
      <c r="E12" s="366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4" t="s">
        <v>107</v>
      </c>
      <c r="B25" s="33"/>
      <c r="C25" s="34">
        <v>1058073504</v>
      </c>
      <c r="D25" s="35">
        <v>897280820</v>
      </c>
      <c r="E25" s="3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4" t="s">
        <v>108</v>
      </c>
      <c r="B30" s="33"/>
      <c r="C30" s="34">
        <v>450004381</v>
      </c>
      <c r="D30" s="35">
        <v>413827054</v>
      </c>
      <c r="E30" s="3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4" t="s">
        <v>109</v>
      </c>
      <c r="B42" s="33"/>
      <c r="C42" s="34">
        <v>455712235</v>
      </c>
      <c r="D42" s="35">
        <v>469613836</v>
      </c>
      <c r="E42" s="3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4" t="s">
        <v>110</v>
      </c>
      <c r="B58" s="33"/>
      <c r="C58" s="34">
        <v>886617286</v>
      </c>
      <c r="D58" s="35">
        <v>986201688</v>
      </c>
      <c r="E58" s="3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4" t="s">
        <v>111</v>
      </c>
      <c r="B61" s="33"/>
      <c r="C61" s="34">
        <v>136064536</v>
      </c>
      <c r="D61" s="35">
        <v>129324839</v>
      </c>
      <c r="E61" s="3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4" t="s">
        <v>112</v>
      </c>
      <c r="B64" s="33"/>
      <c r="C64" s="34">
        <v>129523465</v>
      </c>
      <c r="D64" s="35">
        <v>119391377</v>
      </c>
      <c r="E64" s="3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4" t="s">
        <v>105</v>
      </c>
      <c r="E13" s="17" t="s">
        <v>40</v>
      </c>
      <c r="F13" s="14" t="s">
        <v>105</v>
      </c>
      <c r="G13" s="17" t="s">
        <v>40</v>
      </c>
      <c r="H13" s="14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36</vt:i4>
      </vt:variant>
    </vt:vector>
  </HeadingPairs>
  <TitlesOfParts>
    <vt:vector size="36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Rentabilidad1_acum</vt:lpstr>
      <vt:lpstr>Top5_dinero_acum</vt:lpstr>
      <vt:lpstr>Top5_porcent_acum </vt:lpstr>
      <vt:lpstr>Inf5_dinero_acum</vt:lpstr>
      <vt:lpstr>Inf5_porcent_acum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2025-06-11T15:31:22Z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