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drawings/drawing7.xml" ContentType="application/vnd.openxmlformats-officedocument.drawing+xml"/>
  <Override PartName="/xl/pivotTables/pivotTable1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0" documentId="8_{ED59C408-D43E-4938-B22B-8C97F2777BA0}" xr6:coauthVersionLast="47" xr6:coauthVersionMax="47" xr10:uidLastSave="{00000000-0000-0000-0000-000000000000}"/>
  <bookViews>
    <workbookView xWindow="-108" yWindow="-108" windowWidth="23256" windowHeight="12456" firstSheet="13" activeTab="18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" sheetId="20" r:id="rId20"/>
    <sheet name="Comercial2" sheetId="21" r:id="rId21"/>
    <sheet name="CARTERA" sheetId="19" r:id="rId22"/>
    <sheet name="Cartera1" sheetId="22" r:id="rId23"/>
    <sheet name="PRESUPUESTO" sheetId="10" state="hidden" r:id="rId24"/>
    <sheet name="ventas ticket promedio (2)" sheetId="11" state="hidden" r:id="rId25"/>
    <sheet name="Hoja3" sheetId="12" state="hidden" r:id="rId26"/>
    <sheet name="Hoja2" sheetId="9" state="hidden" r:id="rId27"/>
    <sheet name="Hoja5" sheetId="6" state="hidden" r:id="rId28"/>
  </sheets>
  <externalReferences>
    <externalReference r:id="rId29"/>
  </externalReferences>
  <definedNames>
    <definedName name="_xlnm._FilterDatabase" localSheetId="25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/>
  <pivotCaches>
    <pivotCache cacheId="170" r:id="rId30"/>
    <pivotCache cacheId="173" r:id="rId31"/>
    <pivotCache cacheId="176" r:id="rId32"/>
    <pivotCache cacheId="179" r:id="rId33"/>
    <pivotCache cacheId="182" r:id="rId34"/>
    <pivotCache cacheId="185" r:id="rId35"/>
    <pivotCache cacheId="188" r:id="rId36"/>
    <pivotCache cacheId="191" r:id="rId37"/>
    <pivotCache cacheId="194" r:id="rId38"/>
    <pivotCache cacheId="197" r:id="rId39"/>
    <pivotCache cacheId="200" r:id="rId40"/>
    <pivotCache cacheId="203" r:id="rId41"/>
    <pivotCache cacheId="206" r:id="rId42"/>
    <pivotCache cacheId="209" r:id="rId43"/>
    <pivotCache cacheId="212" r:id="rId44"/>
    <pivotCache cacheId="215" r:id="rId45"/>
    <pivotCache cacheId="218" r:id="rId46"/>
    <pivotCache cacheId="219" r:id="rId47"/>
    <pivotCache cacheId="220" r:id="rId4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5" l="1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 s="1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6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RTERA HISTORICA].[FECHA CORTE].&amp;[2025-06-04T00:00:00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</metadataStrings>
  <mdxMetadata count="2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10" f="s">
      <ms ns="23" c="0"/>
    </mdx>
    <mdx n="0" f="s">
      <ms ns="24" c="0"/>
    </mdx>
    <mdx n="0" f="s">
      <ms ns="25" c="0"/>
    </mdx>
  </mdxMetadata>
  <valueMetadata count="2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</valueMetadata>
</metadata>
</file>

<file path=xl/sharedStrings.xml><?xml version="1.0" encoding="utf-8"?>
<sst xmlns="http://schemas.openxmlformats.org/spreadsheetml/2006/main" count="9077" uniqueCount="719">
  <si>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</si>
  <si>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</si>
  <si>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</si>
  <si>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</si>
  <si>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</si>
  <si>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</si>
  <si>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</si>
  <si>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</si>
  <si>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</si>
  <si>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</si>
  <si>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</si>
  <si>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</si>
  <si>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</si>
  <si>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</si>
  <si>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</si>
  <si>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</si>
  <si>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</si>
  <si>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</si>
  <si>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</si>
  <si>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</si>
  <si>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</si>
  <si>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</si>
  <si>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</si>
  <si>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</si>
  <si>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</si>
  <si>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</si>
  <si>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</si>
  <si>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</si>
  <si>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</si>
  <si>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</si>
  <si>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</si>
  <si>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</si>
  <si>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</si>
  <si>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</si>
  <si>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</si>
  <si>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</si>
  <si>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</si>
  <si>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</si>
  <si>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</si>
  <si>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</si>
  <si>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</si>
  <si>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</si>
  <si>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</si>
  <si>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</si>
  <si>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</si>
  <si>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</si>
  <si>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</si>
  <si>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</si>
  <si>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</si>
  <si>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</si>
  <si>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</si>
  <si>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</si>
  <si>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</si>
  <si>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</si>
  <si>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</si>
  <si>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</si>
  <si>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</si>
  <si>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</si>
  <si>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</si>
  <si>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</si>
  <si>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</si>
  <si>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</si>
  <si>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</si>
  <si>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</si>
  <si>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</si>
  <si>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</si>
  <si>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</si>
  <si>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</si>
  <si>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</si>
  <si>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</si>
  <si>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</si>
  <si>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</si>
  <si>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</si>
  <si>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</si>
  <si>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</si>
  <si>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</si>
  <si>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</si>
  <si>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</si>
  <si>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</si>
  <si>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</si>
  <si>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</si>
  <si>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</si>
  <si>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</si>
  <si>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</si>
  <si>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</si>
  <si>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</si>
  <si>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</si>
  <si>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</si>
  <si>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</si>
  <si>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</si>
  <si>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</si>
  <si>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</si>
  <si>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</si>
  <si>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</si>
  <si>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</si>
  <si>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</si>
  <si>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</si>
  <si>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</si>
  <si>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</si>
  <si>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</si>
  <si>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</si>
  <si>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</si>
  <si>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</si>
  <si>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</si>
  <si>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</si>
  <si>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</si>
  <si>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</si>
  <si>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</si>
  <si>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</si>
  <si>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</si>
  <si>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</si>
  <si>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</si>
  <si>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</si>
  <si>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</si>
  <si>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</si>
  <si>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</si>
  <si>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</si>
  <si>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</si>
  <si>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</si>
  <si>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</si>
  <si>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</si>
  <si>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</si>
  <si>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</si>
  <si>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</si>
  <si>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</si>
  <si>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</si>
  <si>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</si>
  <si>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</si>
  <si>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</si>
  <si>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</si>
  <si>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</si>
  <si>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</si>
  <si>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</si>
  <si>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</si>
  <si>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</si>
  <si>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</si>
  <si>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</si>
  <si>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</si>
  <si>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</si>
  <si>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</si>
  <si>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</si>
  <si>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</si>
  <si>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</si>
  <si>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</si>
  <si>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</si>
  <si>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</si>
  <si>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</si>
  <si>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</si>
  <si>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</si>
  <si>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</si>
  <si>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</si>
  <si>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</si>
  <si>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</si>
  <si>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</si>
  <si>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</si>
  <si>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</si>
  <si>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</si>
  <si>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</si>
  <si>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</si>
  <si>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</si>
  <si>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</si>
  <si>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</si>
  <si>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</si>
  <si>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</si>
  <si>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</si>
  <si>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</si>
  <si>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</si>
  <si>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</si>
  <si>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</si>
  <si>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</si>
  <si>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</si>
  <si>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</si>
  <si>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</si>
  <si>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</si>
  <si>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</si>
  <si>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</si>
  <si>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</si>
  <si>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</si>
  <si>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</si>
  <si>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</si>
  <si>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</si>
  <si>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</si>
  <si>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</si>
  <si>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</si>
  <si>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</si>
  <si>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</si>
  <si>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</si>
  <si>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</si>
  <si>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</si>
  <si>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</si>
  <si>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</si>
  <si>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</si>
  <si>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</si>
  <si>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</si>
  <si>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</si>
  <si>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</si>
  <si>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</si>
  <si>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</si>
  <si>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</si>
  <si>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</si>
  <si>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</si>
  <si>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</si>
  <si>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</si>
  <si>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</si>
  <si>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</si>
  <si>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</si>
  <si>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</si>
  <si>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</si>
  <si>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</si>
  <si>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</si>
  <si>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</si>
  <si>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</si>
  <si>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</si>
  <si>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</si>
  <si>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</si>
  <si>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</si>
  <si>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</si>
  <si>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</si>
  <si>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</si>
  <si>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</si>
  <si>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</si>
  <si>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</si>
  <si>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</si>
  <si>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</si>
  <si>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</si>
  <si>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</si>
  <si>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</si>
  <si>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</si>
  <si>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</si>
  <si>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</si>
  <si>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</si>
  <si>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</si>
  <si>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</si>
  <si>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</si>
  <si>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</si>
  <si>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</si>
  <si>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</si>
  <si>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</si>
  <si>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</si>
  <si>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</si>
  <si>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</si>
  <si>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</si>
  <si>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</si>
  <si>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</si>
  <si>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</si>
  <si>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</si>
  <si>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</si>
  <si>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</si>
  <si>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</si>
  <si>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</si>
  <si>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</si>
  <si>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</si>
  <si>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</si>
  <si>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</si>
  <si>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</si>
  <si>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</si>
  <si>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</si>
  <si>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</si>
  <si>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</si>
  <si>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</si>
  <si>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</si>
  <si>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</si>
  <si>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</si>
  <si>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</si>
  <si>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</si>
  <si>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</si>
  <si>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</si>
  <si>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</si>
  <si>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</si>
  <si>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</si>
  <si>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</si>
  <si>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</si>
  <si>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</si>
  <si>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</si>
  <si>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</si>
  <si>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</si>
  <si>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</si>
  <si>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</si>
  <si>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</si>
  <si>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</si>
  <si>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</si>
  <si>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</si>
  <si>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</si>
  <si>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</si>
  <si>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</si>
  <si>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</si>
  <si>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</si>
  <si>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</si>
  <si>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</si>
  <si>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</si>
  <si>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</si>
  <si>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</si>
  <si>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</si>
  <si>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</si>
  <si>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</si>
  <si>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</si>
  <si>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</si>
  <si>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</si>
  <si>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</si>
  <si>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</si>
  <si>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</si>
  <si>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</si>
  <si>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</si>
  <si>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</si>
  <si>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</si>
  <si>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</si>
  <si>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</si>
  <si>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</si>
  <si>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</si>
  <si>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</si>
  <si>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</si>
  <si>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</si>
  <si>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</si>
  <si>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</si>
  <si>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</si>
  <si>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</si>
  <si>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</si>
  <si>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</si>
  <si>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</si>
  <si>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</si>
  <si>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</si>
  <si>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</si>
  <si>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</si>
  <si>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</si>
  <si>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</si>
  <si>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</si>
  <si>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</si>
  <si>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</si>
  <si>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</si>
  <si>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</si>
  <si>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</si>
  <si>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</si>
  <si>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</si>
  <si>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</si>
  <si>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</si>
  <si>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</si>
  <si>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</si>
  <si>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</si>
  <si>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</si>
  <si>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</si>
  <si>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</si>
  <si>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</si>
  <si>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</si>
  <si>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</si>
  <si>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</si>
  <si>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</si>
  <si>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</si>
  <si>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</si>
  <si>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</si>
  <si>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</si>
  <si>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</si>
  <si>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</si>
  <si>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</si>
  <si>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</si>
  <si>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</si>
  <si>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</si>
  <si>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</si>
  <si>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</si>
  <si>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</si>
  <si>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</si>
  <si>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</si>
  <si>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</si>
  <si>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</si>
  <si>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</si>
  <si>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</si>
  <si>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</si>
  <si>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</si>
  <si>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</si>
  <si>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</si>
  <si>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</si>
  <si>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</si>
  <si>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</si>
  <si>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</si>
  <si>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</si>
  <si>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</si>
  <si>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</si>
  <si>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</si>
  <si>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</si>
  <si>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</si>
  <si>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</si>
  <si>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</si>
  <si>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</si>
  <si>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</si>
  <si>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</si>
  <si>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</si>
  <si>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</si>
  <si>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</si>
  <si>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</si>
  <si>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</si>
  <si>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</si>
  <si>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</si>
  <si>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</si>
  <si>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</si>
  <si>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</si>
  <si>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</si>
  <si>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</si>
  <si>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</si>
  <si>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</si>
  <si>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</si>
  <si>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</si>
  <si>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</si>
  <si>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</si>
  <si>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</si>
  <si>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</si>
  <si>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</si>
  <si>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</si>
  <si>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</si>
  <si>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</si>
  <si>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</si>
  <si>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</si>
  <si>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</si>
  <si>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</si>
  <si>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</si>
  <si>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</si>
  <si>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</si>
  <si>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</si>
  <si>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</si>
  <si>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</si>
  <si>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</si>
  <si>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</si>
  <si>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</si>
  <si>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</si>
  <si>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</si>
  <si>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</si>
  <si>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</si>
  <si>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</si>
  <si>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</si>
  <si>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</si>
  <si>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</si>
  <si>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</si>
  <si>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</si>
  <si>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</si>
  <si>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</si>
  <si>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</si>
  <si>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</si>
  <si>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</si>
  <si>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</si>
  <si>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</si>
  <si>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</si>
  <si>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</si>
  <si>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</si>
  <si>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</si>
  <si>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</si>
  <si>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</si>
  <si>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</si>
  <si>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</si>
  <si>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</si>
  <si>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</si>
  <si>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</si>
  <si>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</si>
  <si>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</si>
  <si>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</si>
  <si>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</si>
  <si>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</si>
  <si>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4/06/2025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</si>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</sst>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4" applyNumberFormat="0" applyAlignment="0" applyProtection="0"/>
    <xf numFmtId="0" fontId="17" fillId="6" borderId="5" applyNumberFormat="0" applyAlignment="0" applyProtection="0"/>
    <xf numFmtId="0" fontId="18" fillId="6" borderId="4" applyNumberFormat="0" applyAlignment="0" applyProtection="0"/>
    <xf numFmtId="0" fontId="19" fillId="0" borderId="6" applyNumberFormat="0" applyFill="0" applyAlignment="0" applyProtection="0"/>
    <xf numFmtId="0" fontId="20" fillId="7" borderId="7" applyNumberFormat="0" applyAlignment="0" applyProtection="0"/>
    <xf numFmtId="0" fontId="21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4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4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4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4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4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7" fillId="0" borderId="0"/>
    <xf numFmtId="9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5" fillId="0" borderId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66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0" fillId="33" borderId="10" xfId="0" applyFont="1" applyFill="1" applyBorder="1"/>
    <xf numFmtId="10" fontId="0" fillId="0" borderId="0" xfId="0" applyNumberFormat="1"/>
    <xf numFmtId="0" fontId="7" fillId="0" borderId="0" xfId="0" applyFont="1"/>
    <xf numFmtId="0" fontId="20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5" fillId="0" borderId="0" xfId="0" applyFont="1"/>
    <xf numFmtId="0" fontId="26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0" fillId="33" borderId="11" xfId="0" applyFont="1" applyFill="1" applyBorder="1"/>
    <xf numFmtId="164" fontId="20" fillId="33" borderId="10" xfId="0" applyNumberFormat="1" applyFont="1" applyFill="1" applyBorder="1"/>
    <xf numFmtId="165" fontId="20" fillId="33" borderId="17" xfId="0" applyNumberFormat="1" applyFont="1" applyFill="1" applyBorder="1"/>
    <xf numFmtId="9" fontId="20" fillId="33" borderId="13" xfId="0" applyNumberFormat="1" applyFont="1" applyFill="1" applyBorder="1"/>
    <xf numFmtId="0" fontId="27" fillId="0" borderId="14" xfId="0" applyFont="1" applyBorder="1"/>
    <xf numFmtId="0" fontId="27" fillId="0" borderId="15" xfId="0" applyFont="1" applyBorder="1"/>
    <xf numFmtId="164" fontId="27" fillId="0" borderId="14" xfId="0" applyNumberFormat="1" applyFont="1" applyBorder="1"/>
    <xf numFmtId="165" fontId="27" fillId="0" borderId="18" xfId="0" applyNumberFormat="1" applyFont="1" applyBorder="1"/>
    <xf numFmtId="9" fontId="27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3" fillId="34" borderId="10" xfId="0" applyFont="1" applyFill="1" applyBorder="1"/>
    <xf numFmtId="0" fontId="23" fillId="34" borderId="11" xfId="0" applyFont="1" applyFill="1" applyBorder="1"/>
    <xf numFmtId="165" fontId="23" fillId="34" borderId="10" xfId="0" applyNumberFormat="1" applyFont="1" applyFill="1" applyBorder="1"/>
    <xf numFmtId="3" fontId="23" fillId="34" borderId="17" xfId="0" applyNumberFormat="1" applyFont="1" applyFill="1" applyBorder="1"/>
    <xf numFmtId="3" fontId="23" fillId="34" borderId="24" xfId="0" applyNumberFormat="1" applyFont="1" applyFill="1" applyBorder="1"/>
    <xf numFmtId="164" fontId="23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6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6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5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4" fillId="0" borderId="0" xfId="45" applyFont="1"/>
    <xf numFmtId="10" fontId="0" fillId="0" borderId="0" xfId="43" applyNumberFormat="1" applyFont="1"/>
    <xf numFmtId="44" fontId="5" fillId="0" borderId="0" xfId="44" applyFont="1"/>
    <xf numFmtId="9" fontId="5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29" fillId="0" borderId="27" xfId="44" applyFont="1" applyBorder="1"/>
    <xf numFmtId="0" fontId="31" fillId="0" borderId="0" xfId="46" applyFont="1"/>
    <xf numFmtId="169" fontId="31" fillId="0" borderId="0" xfId="47" applyNumberFormat="1" applyFont="1"/>
    <xf numFmtId="0" fontId="31" fillId="0" borderId="0" xfId="46" applyFont="1" applyAlignment="1">
      <alignment horizontal="center"/>
    </xf>
    <xf numFmtId="169" fontId="31" fillId="0" borderId="0" xfId="47" applyNumberFormat="1" applyFont="1" applyFill="1"/>
    <xf numFmtId="169" fontId="31" fillId="0" borderId="0" xfId="46" applyNumberFormat="1" applyFont="1"/>
    <xf numFmtId="169" fontId="32" fillId="0" borderId="0" xfId="46" applyNumberFormat="1" applyFont="1"/>
    <xf numFmtId="0" fontId="3" fillId="0" borderId="0" xfId="46"/>
    <xf numFmtId="0" fontId="33" fillId="37" borderId="0" xfId="46" applyFont="1" applyFill="1" applyAlignment="1">
      <alignment horizontal="center"/>
    </xf>
    <xf numFmtId="0" fontId="33" fillId="37" borderId="0" xfId="47" applyNumberFormat="1" applyFont="1" applyFill="1" applyAlignment="1">
      <alignment horizontal="centerContinuous" vertical="center"/>
    </xf>
    <xf numFmtId="43" fontId="33" fillId="37" borderId="0" xfId="47" applyFont="1" applyFill="1" applyAlignment="1">
      <alignment horizontal="center" vertical="center"/>
    </xf>
    <xf numFmtId="0" fontId="34" fillId="0" borderId="0" xfId="46" applyFont="1" applyAlignment="1">
      <alignment horizontal="center"/>
    </xf>
    <xf numFmtId="169" fontId="31" fillId="0" borderId="0" xfId="46" applyNumberFormat="1" applyFont="1" applyAlignment="1">
      <alignment horizontal="center"/>
    </xf>
    <xf numFmtId="0" fontId="33" fillId="37" borderId="28" xfId="46" applyFont="1" applyFill="1" applyBorder="1" applyAlignment="1">
      <alignment horizontal="center"/>
    </xf>
    <xf numFmtId="0" fontId="33" fillId="38" borderId="28" xfId="46" applyFont="1" applyFill="1" applyBorder="1" applyAlignment="1">
      <alignment horizontal="center"/>
    </xf>
    <xf numFmtId="0" fontId="31" fillId="0" borderId="0" xfId="46" applyFont="1" applyAlignment="1">
      <alignment horizontal="right"/>
    </xf>
    <xf numFmtId="0" fontId="31" fillId="39" borderId="0" xfId="46" applyFont="1" applyFill="1" applyAlignment="1">
      <alignment horizontal="center"/>
    </xf>
    <xf numFmtId="9" fontId="31" fillId="0" borderId="0" xfId="48" applyFont="1" applyAlignment="1">
      <alignment horizontal="center"/>
    </xf>
    <xf numFmtId="0" fontId="31" fillId="40" borderId="0" xfId="46" applyFont="1" applyFill="1"/>
    <xf numFmtId="0" fontId="31" fillId="0" borderId="0" xfId="46" applyFont="1" applyAlignment="1">
      <alignment horizontal="left"/>
    </xf>
    <xf numFmtId="166" fontId="31" fillId="0" borderId="0" xfId="48" applyNumberFormat="1" applyFont="1"/>
    <xf numFmtId="9" fontId="31" fillId="0" borderId="0" xfId="48" applyFont="1"/>
    <xf numFmtId="166" fontId="31" fillId="0" borderId="0" xfId="46" applyNumberFormat="1" applyFont="1"/>
    <xf numFmtId="9" fontId="31" fillId="0" borderId="0" xfId="46" applyNumberFormat="1" applyFont="1"/>
    <xf numFmtId="169" fontId="31" fillId="0" borderId="0" xfId="47" applyNumberFormat="1" applyFont="1" applyBorder="1" applyAlignment="1">
      <alignment horizontal="right"/>
    </xf>
    <xf numFmtId="169" fontId="35" fillId="0" borderId="0" xfId="47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0" fontId="31" fillId="40" borderId="0" xfId="46" applyFont="1" applyFill="1" applyAlignment="1">
      <alignment horizontal="center"/>
    </xf>
    <xf numFmtId="0" fontId="36" fillId="39" borderId="0" xfId="46" applyFont="1" applyFill="1"/>
    <xf numFmtId="10" fontId="31" fillId="0" borderId="0" xfId="48" applyNumberFormat="1" applyFont="1" applyBorder="1" applyAlignment="1">
      <alignment horizontal="right"/>
    </xf>
    <xf numFmtId="166" fontId="31" fillId="0" borderId="0" xfId="48" applyNumberFormat="1" applyFont="1" applyBorder="1" applyAlignment="1">
      <alignment horizontal="right"/>
    </xf>
    <xf numFmtId="169" fontId="31" fillId="0" borderId="0" xfId="47" applyNumberFormat="1" applyFont="1" applyBorder="1"/>
    <xf numFmtId="166" fontId="34" fillId="0" borderId="0" xfId="48" applyNumberFormat="1" applyFont="1" applyFill="1"/>
    <xf numFmtId="166" fontId="31" fillId="0" borderId="0" xfId="48" applyNumberFormat="1" applyFont="1" applyBorder="1"/>
    <xf numFmtId="0" fontId="31" fillId="0" borderId="29" xfId="46" applyFont="1" applyBorder="1"/>
    <xf numFmtId="9" fontId="31" fillId="0" borderId="30" xfId="46" applyNumberFormat="1" applyFont="1" applyBorder="1" applyAlignment="1">
      <alignment horizontal="center"/>
    </xf>
    <xf numFmtId="169" fontId="31" fillId="0" borderId="30" xfId="47" applyNumberFormat="1" applyFont="1" applyBorder="1" applyAlignment="1">
      <alignment horizontal="right"/>
    </xf>
    <xf numFmtId="169" fontId="31" fillId="0" borderId="30" xfId="47" applyNumberFormat="1" applyFont="1" applyBorder="1" applyAlignment="1">
      <alignment horizontal="center"/>
    </xf>
    <xf numFmtId="169" fontId="31" fillId="0" borderId="30" xfId="47" applyNumberFormat="1" applyFont="1" applyFill="1" applyBorder="1" applyAlignment="1">
      <alignment horizontal="center" wrapText="1"/>
    </xf>
    <xf numFmtId="169" fontId="31" fillId="0" borderId="31" xfId="47" applyNumberFormat="1" applyFont="1" applyFill="1" applyBorder="1" applyAlignment="1">
      <alignment horizontal="center" wrapText="1"/>
    </xf>
    <xf numFmtId="9" fontId="31" fillId="0" borderId="0" xfId="46" applyNumberFormat="1" applyFont="1" applyAlignment="1">
      <alignment horizontal="center"/>
    </xf>
    <xf numFmtId="0" fontId="31" fillId="0" borderId="32" xfId="46" applyFont="1" applyBorder="1"/>
    <xf numFmtId="9" fontId="31" fillId="0" borderId="33" xfId="46" applyNumberFormat="1" applyFont="1" applyBorder="1" applyAlignment="1">
      <alignment horizontal="center"/>
    </xf>
    <xf numFmtId="169" fontId="31" fillId="0" borderId="33" xfId="47" applyNumberFormat="1" applyFont="1" applyBorder="1" applyAlignment="1">
      <alignment horizontal="right"/>
    </xf>
    <xf numFmtId="169" fontId="31" fillId="0" borderId="33" xfId="47" applyNumberFormat="1" applyFont="1" applyFill="1" applyBorder="1" applyAlignment="1">
      <alignment horizontal="right" wrapText="1"/>
    </xf>
    <xf numFmtId="169" fontId="31" fillId="0" borderId="33" xfId="47" applyNumberFormat="1" applyFont="1" applyFill="1" applyBorder="1" applyAlignment="1">
      <alignment horizontal="center" wrapText="1"/>
    </xf>
    <xf numFmtId="169" fontId="31" fillId="0" borderId="34" xfId="47" applyNumberFormat="1" applyFont="1" applyFill="1" applyBorder="1" applyAlignment="1">
      <alignment horizontal="center" wrapText="1"/>
    </xf>
    <xf numFmtId="0" fontId="31" fillId="0" borderId="33" xfId="46" applyFont="1" applyBorder="1" applyAlignment="1">
      <alignment horizontal="center"/>
    </xf>
    <xf numFmtId="169" fontId="31" fillId="0" borderId="33" xfId="47" applyNumberFormat="1" applyFont="1" applyFill="1" applyBorder="1" applyAlignment="1">
      <alignment horizontal="right"/>
    </xf>
    <xf numFmtId="169" fontId="37" fillId="0" borderId="33" xfId="47" applyNumberFormat="1" applyFont="1" applyBorder="1" applyAlignment="1">
      <alignment horizontal="center"/>
    </xf>
    <xf numFmtId="169" fontId="37" fillId="0" borderId="33" xfId="47" applyNumberFormat="1" applyFont="1" applyBorder="1" applyAlignment="1">
      <alignment horizontal="right"/>
    </xf>
    <xf numFmtId="0" fontId="31" fillId="0" borderId="35" xfId="46" applyFont="1" applyBorder="1"/>
    <xf numFmtId="9" fontId="31" fillId="0" borderId="36" xfId="46" applyNumberFormat="1" applyFont="1" applyBorder="1" applyAlignment="1">
      <alignment horizontal="center"/>
    </xf>
    <xf numFmtId="169" fontId="31" fillId="0" borderId="36" xfId="47" applyNumberFormat="1" applyFont="1" applyBorder="1" applyAlignment="1">
      <alignment horizontal="right"/>
    </xf>
    <xf numFmtId="169" fontId="37" fillId="0" borderId="36" xfId="47" applyNumberFormat="1" applyFont="1" applyBorder="1" applyAlignment="1">
      <alignment horizontal="right"/>
    </xf>
    <xf numFmtId="169" fontId="37" fillId="0" borderId="36" xfId="47" applyNumberFormat="1" applyFont="1" applyBorder="1" applyAlignment="1">
      <alignment horizontal="center"/>
    </xf>
    <xf numFmtId="169" fontId="31" fillId="0" borderId="36" xfId="47" applyNumberFormat="1" applyFont="1" applyFill="1" applyBorder="1" applyAlignment="1">
      <alignment horizontal="center" wrapText="1"/>
    </xf>
    <xf numFmtId="169" fontId="31" fillId="0" borderId="37" xfId="47" applyNumberFormat="1" applyFont="1" applyFill="1" applyBorder="1" applyAlignment="1">
      <alignment horizontal="center" wrapText="1"/>
    </xf>
    <xf numFmtId="169" fontId="38" fillId="0" borderId="0" xfId="46" applyNumberFormat="1" applyFont="1"/>
    <xf numFmtId="0" fontId="39" fillId="0" borderId="38" xfId="46" applyFont="1" applyBorder="1"/>
    <xf numFmtId="0" fontId="39" fillId="0" borderId="38" xfId="46" applyFont="1" applyBorder="1" applyAlignment="1">
      <alignment horizontal="center"/>
    </xf>
    <xf numFmtId="169" fontId="39" fillId="0" borderId="38" xfId="47" applyNumberFormat="1" applyFont="1" applyBorder="1" applyAlignment="1">
      <alignment horizontal="right"/>
    </xf>
    <xf numFmtId="169" fontId="39" fillId="0" borderId="38" xfId="47" applyNumberFormat="1" applyFont="1" applyFill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9" fontId="39" fillId="0" borderId="0" xfId="48" applyFont="1" applyBorder="1" applyAlignment="1">
      <alignment horizontal="center"/>
    </xf>
    <xf numFmtId="0" fontId="38" fillId="0" borderId="0" xfId="46" applyFont="1"/>
    <xf numFmtId="43" fontId="31" fillId="0" borderId="0" xfId="47" applyFont="1" applyBorder="1" applyAlignment="1">
      <alignment horizontal="right"/>
    </xf>
    <xf numFmtId="9" fontId="31" fillId="0" borderId="0" xfId="48" applyFont="1" applyBorder="1" applyAlignment="1">
      <alignment horizontal="right"/>
    </xf>
    <xf numFmtId="10" fontId="31" fillId="0" borderId="0" xfId="48" applyNumberFormat="1" applyFont="1" applyBorder="1"/>
    <xf numFmtId="10" fontId="31" fillId="0" borderId="0" xfId="46" applyNumberFormat="1" applyFont="1" applyAlignment="1">
      <alignment horizontal="center"/>
    </xf>
    <xf numFmtId="0" fontId="36" fillId="0" borderId="0" xfId="46" applyFont="1" applyAlignment="1">
      <alignment horizontal="center"/>
    </xf>
    <xf numFmtId="170" fontId="31" fillId="0" borderId="0" xfId="46" applyNumberFormat="1" applyFont="1"/>
    <xf numFmtId="166" fontId="31" fillId="0" borderId="0" xfId="48" applyNumberFormat="1" applyFont="1" applyFill="1" applyBorder="1"/>
    <xf numFmtId="166" fontId="35" fillId="0" borderId="0" xfId="46" applyNumberFormat="1" applyFont="1" applyAlignment="1">
      <alignment horizontal="center"/>
    </xf>
    <xf numFmtId="171" fontId="31" fillId="0" borderId="0" xfId="47" applyNumberFormat="1" applyFont="1" applyFill="1" applyBorder="1"/>
    <xf numFmtId="169" fontId="31" fillId="0" borderId="0" xfId="47" applyNumberFormat="1" applyFont="1" applyFill="1" applyBorder="1"/>
    <xf numFmtId="166" fontId="36" fillId="39" borderId="0" xfId="46" applyNumberFormat="1" applyFont="1" applyFill="1" applyAlignment="1">
      <alignment horizontal="center"/>
    </xf>
    <xf numFmtId="171" fontId="36" fillId="39" borderId="0" xfId="47" applyNumberFormat="1" applyFont="1" applyFill="1" applyBorder="1"/>
    <xf numFmtId="169" fontId="36" fillId="39" borderId="0" xfId="47" applyNumberFormat="1" applyFont="1" applyFill="1" applyBorder="1"/>
    <xf numFmtId="9" fontId="31" fillId="0" borderId="0" xfId="48" applyFont="1" applyBorder="1"/>
    <xf numFmtId="169" fontId="31" fillId="0" borderId="0" xfId="47" applyNumberFormat="1" applyFont="1" applyBorder="1" applyAlignment="1">
      <alignment horizontal="center"/>
    </xf>
    <xf numFmtId="0" fontId="36" fillId="0" borderId="0" xfId="46" applyFont="1"/>
    <xf numFmtId="169" fontId="36" fillId="0" borderId="0" xfId="47" applyNumberFormat="1" applyFont="1" applyBorder="1"/>
    <xf numFmtId="169" fontId="36" fillId="0" borderId="0" xfId="46" applyNumberFormat="1" applyFont="1"/>
    <xf numFmtId="166" fontId="31" fillId="0" borderId="0" xfId="48" applyNumberFormat="1" applyFont="1" applyAlignment="1">
      <alignment horizontal="center"/>
    </xf>
    <xf numFmtId="0" fontId="31" fillId="0" borderId="38" xfId="46" applyFont="1" applyBorder="1"/>
    <xf numFmtId="166" fontId="35" fillId="0" borderId="38" xfId="46" applyNumberFormat="1" applyFont="1" applyBorder="1" applyAlignment="1">
      <alignment horizontal="center"/>
    </xf>
    <xf numFmtId="0" fontId="31" fillId="0" borderId="39" xfId="46" applyFont="1" applyBorder="1"/>
    <xf numFmtId="0" fontId="35" fillId="0" borderId="39" xfId="47" applyNumberFormat="1" applyFont="1" applyBorder="1" applyAlignment="1">
      <alignment horizontal="center"/>
    </xf>
    <xf numFmtId="169" fontId="35" fillId="0" borderId="0" xfId="47" applyNumberFormat="1" applyFont="1" applyBorder="1"/>
    <xf numFmtId="0" fontId="31" fillId="0" borderId="39" xfId="46" applyFont="1" applyBorder="1" applyAlignment="1">
      <alignment horizontal="center"/>
    </xf>
    <xf numFmtId="43" fontId="31" fillId="0" borderId="39" xfId="47" applyFont="1" applyBorder="1"/>
    <xf numFmtId="169" fontId="31" fillId="0" borderId="39" xfId="47" applyNumberFormat="1" applyFont="1" applyBorder="1"/>
    <xf numFmtId="43" fontId="31" fillId="0" borderId="0" xfId="46" applyNumberFormat="1" applyFont="1"/>
    <xf numFmtId="172" fontId="31" fillId="0" borderId="0" xfId="48" applyNumberFormat="1" applyFont="1"/>
    <xf numFmtId="0" fontId="33" fillId="39" borderId="0" xfId="46" applyFont="1" applyFill="1" applyAlignment="1">
      <alignment horizontal="center" vertical="center"/>
    </xf>
    <xf numFmtId="0" fontId="33" fillId="39" borderId="0" xfId="46" applyFont="1" applyFill="1" applyAlignment="1">
      <alignment horizontal="right" vertical="center"/>
    </xf>
    <xf numFmtId="0" fontId="31" fillId="39" borderId="0" xfId="46" applyFont="1" applyFill="1" applyAlignment="1">
      <alignment horizontal="right"/>
    </xf>
    <xf numFmtId="0" fontId="36" fillId="0" borderId="38" xfId="46" applyFont="1" applyBorder="1" applyAlignment="1">
      <alignment horizontal="left"/>
    </xf>
    <xf numFmtId="0" fontId="36" fillId="0" borderId="38" xfId="46" applyFont="1" applyBorder="1" applyAlignment="1">
      <alignment horizontal="center"/>
    </xf>
    <xf numFmtId="169" fontId="36" fillId="0" borderId="38" xfId="47" applyNumberFormat="1" applyFont="1" applyBorder="1"/>
    <xf numFmtId="169" fontId="36" fillId="0" borderId="0" xfId="47" applyNumberFormat="1" applyFont="1" applyFill="1" applyBorder="1"/>
    <xf numFmtId="166" fontId="31" fillId="0" borderId="0" xfId="48" applyNumberFormat="1" applyFont="1" applyBorder="1" applyAlignment="1">
      <alignment horizontal="center"/>
    </xf>
    <xf numFmtId="43" fontId="31" fillId="0" borderId="0" xfId="47" applyFont="1" applyBorder="1"/>
    <xf numFmtId="0" fontId="36" fillId="0" borderId="40" xfId="46" applyFont="1" applyBorder="1"/>
    <xf numFmtId="0" fontId="36" fillId="0" borderId="41" xfId="46" applyFont="1" applyBorder="1" applyAlignment="1">
      <alignment horizontal="center"/>
    </xf>
    <xf numFmtId="169" fontId="31" fillId="0" borderId="41" xfId="47" applyNumberFormat="1" applyFont="1" applyBorder="1" applyAlignment="1">
      <alignment horizontal="right"/>
    </xf>
    <xf numFmtId="169" fontId="31" fillId="0" borderId="42" xfId="47" applyNumberFormat="1" applyFont="1" applyBorder="1" applyAlignment="1">
      <alignment horizontal="right"/>
    </xf>
    <xf numFmtId="169" fontId="36" fillId="0" borderId="0" xfId="47" applyNumberFormat="1" applyFont="1" applyFill="1" applyBorder="1" applyAlignment="1">
      <alignment horizontal="right"/>
    </xf>
    <xf numFmtId="0" fontId="31" fillId="0" borderId="43" xfId="46" applyFont="1" applyBorder="1"/>
    <xf numFmtId="9" fontId="31" fillId="0" borderId="44" xfId="48" applyFont="1" applyBorder="1" applyAlignment="1">
      <alignment horizontal="center"/>
    </xf>
    <xf numFmtId="169" fontId="31" fillId="0" borderId="44" xfId="47" applyNumberFormat="1" applyFont="1" applyBorder="1" applyAlignment="1">
      <alignment horizontal="right"/>
    </xf>
    <xf numFmtId="169" fontId="31" fillId="0" borderId="45" xfId="47" applyNumberFormat="1" applyFont="1" applyBorder="1" applyAlignment="1">
      <alignment horizontal="right"/>
    </xf>
    <xf numFmtId="0" fontId="31" fillId="0" borderId="43" xfId="46" applyFont="1" applyBorder="1" applyAlignment="1">
      <alignment horizontal="left"/>
    </xf>
    <xf numFmtId="166" fontId="31" fillId="0" borderId="44" xfId="48" applyNumberFormat="1" applyFont="1" applyBorder="1" applyAlignment="1">
      <alignment horizontal="center"/>
    </xf>
    <xf numFmtId="0" fontId="31" fillId="40" borderId="43" xfId="46" applyFont="1" applyFill="1" applyBorder="1" applyAlignment="1">
      <alignment horizontal="left"/>
    </xf>
    <xf numFmtId="0" fontId="36" fillId="0" borderId="43" xfId="46" applyFont="1" applyBorder="1"/>
    <xf numFmtId="0" fontId="36" fillId="0" borderId="44" xfId="46" applyFont="1" applyBorder="1" applyAlignment="1">
      <alignment horizontal="center"/>
    </xf>
    <xf numFmtId="171" fontId="31" fillId="0" borderId="0" xfId="46" applyNumberFormat="1" applyFont="1"/>
    <xf numFmtId="172" fontId="38" fillId="0" borderId="0" xfId="48" applyNumberFormat="1" applyFont="1"/>
    <xf numFmtId="0" fontId="39" fillId="41" borderId="43" xfId="46" applyFont="1" applyFill="1" applyBorder="1"/>
    <xf numFmtId="0" fontId="39" fillId="41" borderId="44" xfId="46" applyFont="1" applyFill="1" applyBorder="1" applyAlignment="1">
      <alignment horizontal="center"/>
    </xf>
    <xf numFmtId="9" fontId="31" fillId="41" borderId="44" xfId="48" applyFont="1" applyFill="1" applyBorder="1" applyAlignment="1">
      <alignment horizontal="right"/>
    </xf>
    <xf numFmtId="9" fontId="31" fillId="41" borderId="45" xfId="48" applyFont="1" applyFill="1" applyBorder="1" applyAlignment="1">
      <alignment horizontal="right"/>
    </xf>
    <xf numFmtId="171" fontId="38" fillId="0" borderId="0" xfId="46" applyNumberFormat="1" applyFont="1"/>
    <xf numFmtId="9" fontId="38" fillId="0" borderId="0" xfId="46" applyNumberFormat="1" applyFont="1"/>
    <xf numFmtId="9" fontId="36" fillId="0" borderId="44" xfId="48" applyFont="1" applyBorder="1" applyAlignment="1">
      <alignment horizontal="center"/>
    </xf>
    <xf numFmtId="0" fontId="31" fillId="38" borderId="43" xfId="46" applyFont="1" applyFill="1" applyBorder="1" applyAlignment="1">
      <alignment horizontal="left"/>
    </xf>
    <xf numFmtId="43" fontId="31" fillId="0" borderId="0" xfId="47" applyFont="1"/>
    <xf numFmtId="8" fontId="40" fillId="0" borderId="0" xfId="46" applyNumberFormat="1" applyFont="1"/>
    <xf numFmtId="173" fontId="31" fillId="0" borderId="44" xfId="48" applyNumberFormat="1" applyFont="1" applyBorder="1" applyAlignment="1">
      <alignment horizontal="center"/>
    </xf>
    <xf numFmtId="166" fontId="31" fillId="41" borderId="44" xfId="48" applyNumberFormat="1" applyFont="1" applyFill="1" applyBorder="1" applyAlignment="1">
      <alignment horizontal="right"/>
    </xf>
    <xf numFmtId="166" fontId="31" fillId="41" borderId="45" xfId="48" applyNumberFormat="1" applyFont="1" applyFill="1" applyBorder="1" applyAlignment="1">
      <alignment horizontal="right"/>
    </xf>
    <xf numFmtId="0" fontId="31" fillId="0" borderId="44" xfId="46" applyFont="1" applyBorder="1" applyAlignment="1">
      <alignment horizontal="center"/>
    </xf>
    <xf numFmtId="10" fontId="31" fillId="0" borderId="0" xfId="48" applyNumberFormat="1" applyFont="1"/>
    <xf numFmtId="0" fontId="31" fillId="0" borderId="43" xfId="46" applyFont="1" applyBorder="1" applyAlignment="1">
      <alignment vertical="center"/>
    </xf>
    <xf numFmtId="9" fontId="31" fillId="0" borderId="44" xfId="46" applyNumberFormat="1" applyFont="1" applyBorder="1" applyAlignment="1">
      <alignment horizontal="center"/>
    </xf>
    <xf numFmtId="0" fontId="36" fillId="39" borderId="43" xfId="46" applyFont="1" applyFill="1" applyBorder="1"/>
    <xf numFmtId="0" fontId="36" fillId="39" borderId="44" xfId="46" applyFont="1" applyFill="1" applyBorder="1" applyAlignment="1">
      <alignment horizontal="center"/>
    </xf>
    <xf numFmtId="169" fontId="31" fillId="39" borderId="44" xfId="47" applyNumberFormat="1" applyFont="1" applyFill="1" applyBorder="1" applyAlignment="1">
      <alignment horizontal="right"/>
    </xf>
    <xf numFmtId="169" fontId="31" fillId="39" borderId="45" xfId="47" applyNumberFormat="1" applyFont="1" applyFill="1" applyBorder="1" applyAlignment="1">
      <alignment horizontal="right"/>
    </xf>
    <xf numFmtId="0" fontId="39" fillId="41" borderId="46" xfId="46" applyFont="1" applyFill="1" applyBorder="1"/>
    <xf numFmtId="0" fontId="39" fillId="41" borderId="47" xfId="46" applyFont="1" applyFill="1" applyBorder="1" applyAlignment="1">
      <alignment horizontal="center"/>
    </xf>
    <xf numFmtId="166" fontId="31" fillId="41" borderId="47" xfId="48" applyNumberFormat="1" applyFont="1" applyFill="1" applyBorder="1" applyAlignment="1">
      <alignment horizontal="right"/>
    </xf>
    <xf numFmtId="166" fontId="31" fillId="41" borderId="48" xfId="48" applyNumberFormat="1" applyFont="1" applyFill="1" applyBorder="1" applyAlignment="1">
      <alignment horizontal="right"/>
    </xf>
    <xf numFmtId="166" fontId="36" fillId="0" borderId="0" xfId="48" applyNumberFormat="1" applyFont="1" applyFill="1"/>
    <xf numFmtId="9" fontId="36" fillId="0" borderId="0" xfId="48" applyFont="1" applyFill="1"/>
    <xf numFmtId="0" fontId="36" fillId="43" borderId="0" xfId="46" applyFont="1" applyFill="1" applyAlignment="1">
      <alignment horizontal="center"/>
    </xf>
    <xf numFmtId="169" fontId="36" fillId="43" borderId="0" xfId="47" applyNumberFormat="1" applyFont="1" applyFill="1"/>
    <xf numFmtId="169" fontId="36" fillId="43" borderId="0" xfId="46" applyNumberFormat="1" applyFont="1" applyFill="1"/>
    <xf numFmtId="9" fontId="31" fillId="0" borderId="0" xfId="48" applyFont="1" applyAlignment="1"/>
    <xf numFmtId="0" fontId="31" fillId="44" borderId="0" xfId="46" applyFont="1" applyFill="1" applyAlignment="1">
      <alignment vertical="center" wrapText="1"/>
    </xf>
    <xf numFmtId="169" fontId="35" fillId="44" borderId="0" xfId="46" applyNumberFormat="1" applyFont="1" applyFill="1" applyAlignment="1">
      <alignment vertical="center"/>
    </xf>
    <xf numFmtId="0" fontId="33" fillId="37" borderId="49" xfId="46" applyFont="1" applyFill="1" applyBorder="1" applyAlignment="1">
      <alignment horizontal="center"/>
    </xf>
    <xf numFmtId="0" fontId="33" fillId="37" borderId="50" xfId="46" applyFont="1" applyFill="1" applyBorder="1" applyAlignment="1">
      <alignment horizontal="center"/>
    </xf>
    <xf numFmtId="0" fontId="33" fillId="37" borderId="51" xfId="46" applyFont="1" applyFill="1" applyBorder="1" applyAlignment="1">
      <alignment horizontal="center"/>
    </xf>
    <xf numFmtId="0" fontId="36" fillId="0" borderId="52" xfId="46" applyFont="1" applyBorder="1" applyAlignment="1">
      <alignment horizontal="left"/>
    </xf>
    <xf numFmtId="169" fontId="36" fillId="0" borderId="33" xfId="47" applyNumberFormat="1" applyFont="1" applyFill="1" applyBorder="1"/>
    <xf numFmtId="169" fontId="36" fillId="0" borderId="33" xfId="47" applyNumberFormat="1" applyFont="1" applyBorder="1"/>
    <xf numFmtId="169" fontId="36" fillId="0" borderId="53" xfId="47" applyNumberFormat="1" applyFont="1" applyBorder="1"/>
    <xf numFmtId="0" fontId="31" fillId="0" borderId="52" xfId="46" applyFont="1" applyBorder="1"/>
    <xf numFmtId="169" fontId="31" fillId="0" borderId="33" xfId="47" applyNumberFormat="1" applyFont="1" applyBorder="1"/>
    <xf numFmtId="169" fontId="31" fillId="0" borderId="33" xfId="46" applyNumberFormat="1" applyFont="1" applyBorder="1"/>
    <xf numFmtId="169" fontId="31" fillId="0" borderId="53" xfId="46" applyNumberFormat="1" applyFont="1" applyBorder="1"/>
    <xf numFmtId="169" fontId="31" fillId="0" borderId="33" xfId="46" applyNumberFormat="1" applyFont="1" applyBorder="1" applyAlignment="1">
      <alignment horizontal="center"/>
    </xf>
    <xf numFmtId="9" fontId="31" fillId="0" borderId="33" xfId="48" applyFont="1" applyFill="1" applyBorder="1" applyAlignment="1">
      <alignment horizontal="left"/>
    </xf>
    <xf numFmtId="169" fontId="31" fillId="0" borderId="33" xfId="47" applyNumberFormat="1" applyFont="1" applyFill="1" applyBorder="1"/>
    <xf numFmtId="43" fontId="31" fillId="0" borderId="0" xfId="47" applyFont="1" applyFill="1"/>
    <xf numFmtId="1" fontId="31" fillId="0" borderId="33" xfId="47" applyNumberFormat="1" applyFont="1" applyFill="1" applyBorder="1" applyAlignment="1">
      <alignment horizontal="center"/>
    </xf>
    <xf numFmtId="1" fontId="31" fillId="0" borderId="33" xfId="47" applyNumberFormat="1" applyFont="1" applyBorder="1" applyAlignment="1">
      <alignment horizontal="center"/>
    </xf>
    <xf numFmtId="9" fontId="31" fillId="0" borderId="33" xfId="48" applyFont="1" applyBorder="1" applyAlignment="1">
      <alignment horizontal="left"/>
    </xf>
    <xf numFmtId="0" fontId="36" fillId="0" borderId="52" xfId="46" applyFont="1" applyBorder="1"/>
    <xf numFmtId="0" fontId="36" fillId="0" borderId="33" xfId="46" applyFont="1" applyBorder="1" applyAlignment="1">
      <alignment horizontal="center"/>
    </xf>
    <xf numFmtId="169" fontId="36" fillId="0" borderId="33" xfId="46" applyNumberFormat="1" applyFont="1" applyBorder="1"/>
    <xf numFmtId="169" fontId="36" fillId="0" borderId="53" xfId="46" applyNumberFormat="1" applyFont="1" applyBorder="1"/>
    <xf numFmtId="169" fontId="31" fillId="0" borderId="53" xfId="47" applyNumberFormat="1" applyFont="1" applyBorder="1"/>
    <xf numFmtId="0" fontId="36" fillId="0" borderId="54" xfId="46" applyFont="1" applyBorder="1"/>
    <xf numFmtId="0" fontId="36" fillId="0" borderId="55" xfId="46" applyFont="1" applyBorder="1" applyAlignment="1">
      <alignment horizontal="center"/>
    </xf>
    <xf numFmtId="169" fontId="36" fillId="0" borderId="55" xfId="46" applyNumberFormat="1" applyFont="1" applyBorder="1"/>
    <xf numFmtId="169" fontId="36" fillId="0" borderId="56" xfId="46" applyNumberFormat="1" applyFont="1" applyBorder="1"/>
    <xf numFmtId="0" fontId="31" fillId="39" borderId="57" xfId="46" applyFont="1" applyFill="1" applyBorder="1"/>
    <xf numFmtId="0" fontId="31" fillId="39" borderId="58" xfId="46" applyFont="1" applyFill="1" applyBorder="1" applyAlignment="1">
      <alignment horizontal="center"/>
    </xf>
    <xf numFmtId="170" fontId="31" fillId="39" borderId="58" xfId="47" applyNumberFormat="1" applyFont="1" applyFill="1" applyBorder="1"/>
    <xf numFmtId="43" fontId="31" fillId="39" borderId="58" xfId="47" applyFont="1" applyFill="1" applyBorder="1"/>
    <xf numFmtId="174" fontId="31" fillId="39" borderId="58" xfId="47" applyNumberFormat="1" applyFont="1" applyFill="1" applyBorder="1"/>
    <xf numFmtId="169" fontId="31" fillId="39" borderId="58" xfId="47" applyNumberFormat="1" applyFont="1" applyFill="1" applyBorder="1"/>
    <xf numFmtId="175" fontId="31" fillId="39" borderId="58" xfId="47" applyNumberFormat="1" applyFont="1" applyFill="1" applyBorder="1"/>
    <xf numFmtId="175" fontId="31" fillId="39" borderId="59" xfId="47" applyNumberFormat="1" applyFont="1" applyFill="1" applyBorder="1"/>
    <xf numFmtId="175" fontId="31" fillId="0" borderId="0" xfId="46" applyNumberFormat="1" applyFont="1"/>
    <xf numFmtId="169" fontId="32" fillId="0" borderId="40" xfId="46" applyNumberFormat="1" applyFont="1" applyBorder="1"/>
    <xf numFmtId="0" fontId="31" fillId="0" borderId="41" xfId="46" applyFont="1" applyBorder="1" applyAlignment="1">
      <alignment horizontal="center"/>
    </xf>
    <xf numFmtId="0" fontId="33" fillId="37" borderId="41" xfId="46" applyFont="1" applyFill="1" applyBorder="1" applyAlignment="1">
      <alignment horizontal="center" vertical="center"/>
    </xf>
    <xf numFmtId="0" fontId="33" fillId="37" borderId="42" xfId="46" applyFont="1" applyFill="1" applyBorder="1" applyAlignment="1">
      <alignment horizontal="center" vertical="center"/>
    </xf>
    <xf numFmtId="169" fontId="36" fillId="0" borderId="44" xfId="46" applyNumberFormat="1" applyFont="1" applyBorder="1"/>
    <xf numFmtId="169" fontId="36" fillId="0" borderId="45" xfId="46" applyNumberFormat="1" applyFont="1" applyBorder="1"/>
    <xf numFmtId="169" fontId="31" fillId="0" borderId="44" xfId="46" applyNumberFormat="1" applyFont="1" applyBorder="1"/>
    <xf numFmtId="169" fontId="31" fillId="0" borderId="45" xfId="46" applyNumberFormat="1" applyFont="1" applyBorder="1"/>
    <xf numFmtId="0" fontId="31" fillId="0" borderId="44" xfId="46" applyFont="1" applyBorder="1"/>
    <xf numFmtId="169" fontId="31" fillId="0" borderId="44" xfId="47" applyNumberFormat="1" applyFont="1" applyBorder="1"/>
    <xf numFmtId="169" fontId="31" fillId="0" borderId="45" xfId="47" applyNumberFormat="1" applyFont="1" applyBorder="1"/>
    <xf numFmtId="171" fontId="31" fillId="0" borderId="44" xfId="47" applyNumberFormat="1" applyFont="1" applyBorder="1"/>
    <xf numFmtId="171" fontId="31" fillId="0" borderId="45" xfId="47" applyNumberFormat="1" applyFont="1" applyBorder="1"/>
    <xf numFmtId="43" fontId="31" fillId="0" borderId="44" xfId="47" applyFont="1" applyBorder="1"/>
    <xf numFmtId="43" fontId="31" fillId="0" borderId="45" xfId="47" applyFont="1" applyBorder="1"/>
    <xf numFmtId="0" fontId="36" fillId="0" borderId="44" xfId="46" applyFont="1" applyBorder="1"/>
    <xf numFmtId="0" fontId="36" fillId="45" borderId="46" xfId="46" applyFont="1" applyFill="1" applyBorder="1"/>
    <xf numFmtId="0" fontId="36" fillId="45" borderId="47" xfId="46" applyFont="1" applyFill="1" applyBorder="1" applyAlignment="1">
      <alignment horizontal="center"/>
    </xf>
    <xf numFmtId="169" fontId="36" fillId="45" borderId="47" xfId="46" applyNumberFormat="1" applyFont="1" applyFill="1" applyBorder="1"/>
    <xf numFmtId="169" fontId="36" fillId="45" borderId="48" xfId="46" applyNumberFormat="1" applyFont="1" applyFill="1" applyBorder="1"/>
    <xf numFmtId="0" fontId="31" fillId="0" borderId="40" xfId="46" applyFont="1" applyBorder="1"/>
    <xf numFmtId="0" fontId="31" fillId="0" borderId="41" xfId="46" applyFont="1" applyBorder="1"/>
    <xf numFmtId="9" fontId="31" fillId="0" borderId="41" xfId="48" applyFont="1" applyBorder="1"/>
    <xf numFmtId="169" fontId="31" fillId="0" borderId="41" xfId="47" applyNumberFormat="1" applyFont="1" applyBorder="1"/>
    <xf numFmtId="169" fontId="31" fillId="0" borderId="42" xfId="47" applyNumberFormat="1" applyFont="1" applyBorder="1"/>
    <xf numFmtId="9" fontId="31" fillId="0" borderId="44" xfId="48" applyFont="1" applyBorder="1"/>
    <xf numFmtId="9" fontId="31" fillId="0" borderId="44" xfId="48" applyFont="1" applyFill="1" applyBorder="1"/>
    <xf numFmtId="169" fontId="31" fillId="0" borderId="44" xfId="47" applyNumberFormat="1" applyFont="1" applyFill="1" applyBorder="1"/>
    <xf numFmtId="169" fontId="31" fillId="0" borderId="44" xfId="47" applyNumberFormat="1" applyFont="1" applyFill="1" applyBorder="1" applyAlignment="1">
      <alignment horizontal="center"/>
    </xf>
    <xf numFmtId="169" fontId="31" fillId="0" borderId="45" xfId="47" applyNumberFormat="1" applyFont="1" applyFill="1" applyBorder="1" applyAlignment="1">
      <alignment horizontal="center"/>
    </xf>
    <xf numFmtId="0" fontId="31" fillId="38" borderId="46" xfId="46" applyFont="1" applyFill="1" applyBorder="1"/>
    <xf numFmtId="0" fontId="31" fillId="38" borderId="47" xfId="46" applyFont="1" applyFill="1" applyBorder="1"/>
    <xf numFmtId="9" fontId="31" fillId="38" borderId="47" xfId="48" applyFont="1" applyFill="1" applyBorder="1"/>
    <xf numFmtId="169" fontId="31" fillId="38" borderId="47" xfId="47" applyNumberFormat="1" applyFont="1" applyFill="1" applyBorder="1"/>
    <xf numFmtId="169" fontId="31" fillId="38" borderId="48" xfId="47" applyNumberFormat="1" applyFont="1" applyFill="1" applyBorder="1"/>
    <xf numFmtId="9" fontId="31" fillId="0" borderId="0" xfId="48" applyFont="1" applyFill="1" applyBorder="1"/>
    <xf numFmtId="10" fontId="31" fillId="0" borderId="0" xfId="48" applyNumberFormat="1" applyFont="1" applyFill="1"/>
    <xf numFmtId="43" fontId="31" fillId="0" borderId="0" xfId="47" applyFont="1" applyFill="1" applyBorder="1"/>
    <xf numFmtId="169" fontId="31" fillId="0" borderId="0" xfId="47" applyNumberFormat="1" applyFont="1" applyFill="1" applyBorder="1" applyAlignment="1">
      <alignment horizontal="right"/>
    </xf>
    <xf numFmtId="9" fontId="31" fillId="0" borderId="0" xfId="48" applyFont="1" applyFill="1" applyBorder="1" applyAlignment="1">
      <alignment horizontal="right"/>
    </xf>
    <xf numFmtId="9" fontId="31" fillId="0" borderId="0" xfId="48" applyFont="1" applyAlignment="1">
      <alignment horizontal="right"/>
    </xf>
    <xf numFmtId="169" fontId="31" fillId="0" borderId="0" xfId="47" applyNumberFormat="1" applyFont="1" applyFill="1" applyBorder="1" applyAlignment="1">
      <alignment horizontal="center"/>
    </xf>
    <xf numFmtId="169" fontId="36" fillId="0" borderId="0" xfId="47" applyNumberFormat="1" applyFont="1" applyFill="1" applyBorder="1" applyAlignment="1">
      <alignment horizontal="center"/>
    </xf>
    <xf numFmtId="176" fontId="31" fillId="0" borderId="0" xfId="46" applyNumberFormat="1" applyFont="1"/>
    <xf numFmtId="9" fontId="31" fillId="0" borderId="0" xfId="48" applyFont="1" applyFill="1" applyBorder="1" applyAlignment="1"/>
    <xf numFmtId="166" fontId="31" fillId="0" borderId="0" xfId="48" applyNumberFormat="1" applyFont="1" applyFill="1" applyBorder="1" applyAlignment="1"/>
    <xf numFmtId="1" fontId="31" fillId="0" borderId="0" xfId="47" applyNumberFormat="1" applyFont="1" applyFill="1" applyBorder="1" applyAlignment="1">
      <alignment horizontal="right"/>
    </xf>
    <xf numFmtId="9" fontId="31" fillId="0" borderId="0" xfId="48" applyNumberFormat="1" applyFont="1"/>
    <xf numFmtId="9" fontId="31" fillId="0" borderId="0" xfId="47" applyNumberFormat="1" applyFont="1"/>
    <xf numFmtId="9" fontId="36" fillId="42" borderId="0" xfId="48" applyNumberFormat="1" applyFont="1" applyFill="1"/>
    <xf numFmtId="0" fontId="30" fillId="0" borderId="0" xfId="0" applyFont="1"/>
    <xf numFmtId="44" fontId="30" fillId="0" borderId="0" xfId="44" applyFont="1"/>
    <xf numFmtId="9" fontId="30" fillId="0" borderId="0" xfId="43" applyFont="1"/>
    <xf numFmtId="177" fontId="38" fillId="0" borderId="0" xfId="43" applyNumberFormat="1" applyFont="1"/>
    <xf numFmtId="0" fontId="2" fillId="0" borderId="0" xfId="0" applyFont="1"/>
    <xf numFmtId="0" fontId="1" fillId="0" borderId="0" xfId="0" applyFont="1"/>
    <xf numFmtId="0" fontId="31" fillId="40" borderId="0" xfId="46" applyFont="1" applyFill="1" applyAlignment="1">
      <alignment horizontal="center"/>
    </xf>
    <xf numFmtId="0" fontId="31" fillId="0" borderId="0" xfId="46" applyFont="1" applyAlignment="1">
      <alignment horizontal="center" vertical="center"/>
    </xf>
    <xf numFmtId="0" fontId="44" fillId="33" borderId="17" xfId="0" applyFont="1" applyFill="1" applyBorder="1"/>
    <xf numFmtId="0" fontId="45" fillId="33" borderId="17" xfId="0" applyFont="1" applyFill="1" applyBorder="1"/>
    <xf numFmtId="0" fontId="44" fillId="33" borderId="10" xfId="0" applyFont="1" applyFill="1" applyBorder="1"/>
    <xf numFmtId="0" fontId="45" fillId="33" borderId="10" xfId="0" applyFont="1" applyFill="1" applyBorder="1"/>
    <xf numFmtId="0" fontId="45" fillId="33" borderId="11" xfId="0" applyFont="1" applyFill="1" applyBorder="1"/>
    <xf numFmtId="164" fontId="45" fillId="33" borderId="10" xfId="0" applyNumberFormat="1" applyFont="1" applyFill="1" applyBorder="1"/>
    <xf numFmtId="165" fontId="45" fillId="33" borderId="17" xfId="0" applyNumberFormat="1" applyFont="1" applyFill="1" applyBorder="1"/>
    <xf numFmtId="9" fontId="45" fillId="33" borderId="13" xfId="0" applyNumberFormat="1" applyFont="1" applyFill="1" applyBorder="1"/>
    <xf numFmtId="0" fontId="44" fillId="33" borderId="13" xfId="0" applyFont="1" applyFill="1" applyBorder="1"/>
    <xf numFmtId="3" fontId="46" fillId="0" borderId="0" xfId="0" applyNumberFormat="1" applyFont="1"/>
    <xf numFmtId="167" fontId="46" fillId="0" borderId="0" xfId="0" applyNumberFormat="1" applyFont="1"/>
    <xf numFmtId="0" fontId="46" fillId="0" borderId="0" xfId="0" applyFont="1" applyAlignment="1">
      <alignment horizontal="left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16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pivotCacheDefinition" Target="pivotCache/pivotCacheDefinition13.xml"/><Relationship Id="rId47" Type="http://schemas.openxmlformats.org/officeDocument/2006/relationships/pivotCacheDefinition" Target="pivotCache/pivotCacheDefinition18.xml"/><Relationship Id="rId50" Type="http://schemas.openxmlformats.org/officeDocument/2006/relationships/connections" Target="connections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45" Type="http://schemas.openxmlformats.org/officeDocument/2006/relationships/pivotCacheDefinition" Target="pivotCache/pivotCacheDefinition16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pivotCacheDefinition" Target="pivotCache/pivotCacheDefinition15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pivotCacheDefinition" Target="pivotCache/pivotCacheDefinition14.xml"/><Relationship Id="rId48" Type="http://schemas.openxmlformats.org/officeDocument/2006/relationships/pivotCacheDefinition" Target="pivotCache/pivotCacheDefinition19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Relationship Id="rId46" Type="http://schemas.openxmlformats.org/officeDocument/2006/relationships/pivotCacheDefinition" Target="pivotCache/pivotCacheDefinition17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2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4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FCQ\Downloads\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49710648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521296296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4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549768516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570601852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59097222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612268519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632986109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4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67650463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703125002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73865741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766435183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789120367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816782408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848495368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879745373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906712961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927083336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879745373" createdVersion="6" refreshedVersion="7" minRefreshableVersion="3" recordCount="0" supportSubquery="1" supportAdvancedDrill="1" xr:uid="{5CD2FFAC-761A-48A8-9F5B-96A7B010C9EF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444848495368" createdVersion="6" refreshedVersion="7" minRefreshableVersion="3" recordCount="0" supportSubquery="1" supportAdvancedDrill="1" xr:uid="{D7351D77-BA57-4441-9D5C-4B0A2FA1127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9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715">
      <pivotArea outline="0" collapsedLevelsAreSubtotals="1" fieldPosition="0"/>
    </format>
    <format dxfId="714">
      <pivotArea outline="0" fieldPosition="0">
        <references count="1">
          <reference field="4294967294" count="1" selected="0">
            <x v="1"/>
          </reference>
        </references>
      </pivotArea>
    </format>
    <format dxfId="713">
      <pivotArea field="7" type="button" dataOnly="0" labelOnly="1" outline="0" axis="axisRow" fieldPosition="0"/>
    </format>
    <format dxfId="712">
      <pivotArea field="1" type="button" dataOnly="0" labelOnly="1" outline="0" axis="axisRow" fieldPosition="1"/>
    </format>
    <format dxfId="711">
      <pivotArea field="2" type="button" dataOnly="0" labelOnly="1" outline="0" axis="axisRow" fieldPosition="2"/>
    </format>
    <format dxfId="710">
      <pivotArea field="3" type="button" dataOnly="0" labelOnly="1" outline="0" axis="axisRow" fieldPosition="3"/>
    </format>
    <format dxfId="7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08">
      <pivotArea field="7" type="button" dataOnly="0" labelOnly="1" outline="0" axis="axisRow" fieldPosition="0"/>
    </format>
    <format dxfId="707">
      <pivotArea field="1" type="button" dataOnly="0" labelOnly="1" outline="0" axis="axisRow" fieldPosition="1"/>
    </format>
    <format dxfId="706">
      <pivotArea field="2" type="button" dataOnly="0" labelOnly="1" outline="0" axis="axisRow" fieldPosition="2"/>
    </format>
    <format dxfId="705">
      <pivotArea field="3" type="button" dataOnly="0" labelOnly="1" outline="0" axis="axisRow" fieldPosition="3"/>
    </format>
    <format dxfId="7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03">
      <pivotArea field="7" type="button" dataOnly="0" labelOnly="1" outline="0" axis="axisRow" fieldPosition="0"/>
    </format>
    <format dxfId="702">
      <pivotArea field="1" type="button" dataOnly="0" labelOnly="1" outline="0" axis="axisRow" fieldPosition="1"/>
    </format>
    <format dxfId="701">
      <pivotArea field="2" type="button" dataOnly="0" labelOnly="1" outline="0" axis="axisRow" fieldPosition="2"/>
    </format>
    <format dxfId="700">
      <pivotArea field="3" type="button" dataOnly="0" labelOnly="1" outline="0" axis="axisRow" fieldPosition="3"/>
    </format>
    <format dxfId="6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98">
      <pivotArea field="7" type="button" dataOnly="0" labelOnly="1" outline="0" axis="axisRow" fieldPosition="0"/>
    </format>
    <format dxfId="697">
      <pivotArea field="1" type="button" dataOnly="0" labelOnly="1" outline="0" axis="axisRow" fieldPosition="1"/>
    </format>
    <format dxfId="696">
      <pivotArea field="2" type="button" dataOnly="0" labelOnly="1" outline="0" axis="axisRow" fieldPosition="2"/>
    </format>
    <format dxfId="695">
      <pivotArea field="3" type="button" dataOnly="0" labelOnly="1" outline="0" axis="axisRow" fieldPosition="3"/>
    </format>
    <format dxfId="69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93">
      <pivotArea field="7" type="button" dataOnly="0" labelOnly="1" outline="0" axis="axisRow" fieldPosition="0"/>
    </format>
    <format dxfId="692">
      <pivotArea field="1" type="button" dataOnly="0" labelOnly="1" outline="0" axis="axisRow" fieldPosition="1"/>
    </format>
    <format dxfId="691">
      <pivotArea field="2" type="button" dataOnly="0" labelOnly="1" outline="0" axis="axisRow" fieldPosition="2"/>
    </format>
    <format dxfId="690">
      <pivotArea field="3" type="button" dataOnly="0" labelOnly="1" outline="0" axis="axisRow" fieldPosition="3"/>
    </format>
    <format dxfId="68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88">
      <pivotArea field="7" type="button" dataOnly="0" labelOnly="1" outline="0" axis="axisRow" fieldPosition="0"/>
    </format>
    <format dxfId="687">
      <pivotArea field="1" type="button" dataOnly="0" labelOnly="1" outline="0" axis="axisRow" fieldPosition="1"/>
    </format>
    <format dxfId="686">
      <pivotArea field="2" type="button" dataOnly="0" labelOnly="1" outline="0" axis="axisRow" fieldPosition="2"/>
    </format>
    <format dxfId="685">
      <pivotArea field="3" type="button" dataOnly="0" labelOnly="1" outline="0" axis="axisRow" fieldPosition="3"/>
    </format>
    <format dxfId="68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83">
      <pivotArea outline="0" fieldPosition="0">
        <references count="1">
          <reference field="4294967294" count="1" selected="0">
            <x v="3"/>
          </reference>
        </references>
      </pivotArea>
    </format>
    <format dxfId="682">
      <pivotArea outline="0" fieldPosition="0">
        <references count="1">
          <reference field="4294967294" count="1" selected="0">
            <x v="2"/>
          </reference>
        </references>
      </pivotArea>
    </format>
    <format dxfId="681">
      <pivotArea field="7" type="button" dataOnly="0" labelOnly="1" outline="0" axis="axisRow" fieldPosition="0"/>
    </format>
    <format dxfId="680">
      <pivotArea field="1" type="button" dataOnly="0" labelOnly="1" outline="0" axis="axisRow" fieldPosition="1"/>
    </format>
    <format dxfId="679">
      <pivotArea field="2" type="button" dataOnly="0" labelOnly="1" outline="0" axis="axisRow" fieldPosition="2"/>
    </format>
    <format dxfId="678">
      <pivotArea field="3" type="button" dataOnly="0" labelOnly="1" outline="0" axis="axisRow" fieldPosition="3"/>
    </format>
    <format dxfId="6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676">
      <pivotArea field="7" type="button" dataOnly="0" labelOnly="1" outline="0" axis="axisRow" fieldPosition="0"/>
    </format>
    <format dxfId="675">
      <pivotArea field="1" type="button" dataOnly="0" labelOnly="1" outline="0" axis="axisRow" fieldPosition="1"/>
    </format>
    <format dxfId="674">
      <pivotArea field="2" type="button" dataOnly="0" labelOnly="1" outline="0" axis="axisRow" fieldPosition="2"/>
    </format>
    <format dxfId="673">
      <pivotArea field="3" type="button" dataOnly="0" labelOnly="1" outline="0" axis="axisRow" fieldPosition="3"/>
    </format>
    <format dxfId="6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69">
      <pivotArea outline="0" fieldPosition="0">
        <references count="1">
          <reference field="4294967294" count="1">
            <x v="4"/>
          </reference>
        </references>
      </pivotArea>
    </format>
    <format dxfId="6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6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6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6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6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0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663">
      <pivotArea outline="0" collapsedLevelsAreSubtotals="1" fieldPosition="0"/>
    </format>
    <format dxfId="662">
      <pivotArea outline="0" fieldPosition="0">
        <references count="1">
          <reference field="4294967294" count="1" selected="0">
            <x v="1"/>
          </reference>
        </references>
      </pivotArea>
    </format>
    <format dxfId="661">
      <pivotArea field="7" type="button" dataOnly="0" labelOnly="1" outline="0" axis="axisRow" fieldPosition="0"/>
    </format>
    <format dxfId="660">
      <pivotArea field="1" type="button" dataOnly="0" labelOnly="1" outline="0" axis="axisRow" fieldPosition="1"/>
    </format>
    <format dxfId="659">
      <pivotArea field="2" type="button" dataOnly="0" labelOnly="1" outline="0" axis="axisRow" fieldPosition="2"/>
    </format>
    <format dxfId="658">
      <pivotArea field="3" type="button" dataOnly="0" labelOnly="1" outline="0" axis="axisRow" fieldPosition="3"/>
    </format>
    <format dxfId="6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56">
      <pivotArea field="7" type="button" dataOnly="0" labelOnly="1" outline="0" axis="axisRow" fieldPosition="0"/>
    </format>
    <format dxfId="655">
      <pivotArea field="1" type="button" dataOnly="0" labelOnly="1" outline="0" axis="axisRow" fieldPosition="1"/>
    </format>
    <format dxfId="654">
      <pivotArea field="2" type="button" dataOnly="0" labelOnly="1" outline="0" axis="axisRow" fieldPosition="2"/>
    </format>
    <format dxfId="653">
      <pivotArea field="3" type="button" dataOnly="0" labelOnly="1" outline="0" axis="axisRow" fieldPosition="3"/>
    </format>
    <format dxfId="65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51">
      <pivotArea field="7" type="button" dataOnly="0" labelOnly="1" outline="0" axis="axisRow" fieldPosition="0"/>
    </format>
    <format dxfId="650">
      <pivotArea field="1" type="button" dataOnly="0" labelOnly="1" outline="0" axis="axisRow" fieldPosition="1"/>
    </format>
    <format dxfId="649">
      <pivotArea field="2" type="button" dataOnly="0" labelOnly="1" outline="0" axis="axisRow" fieldPosition="2"/>
    </format>
    <format dxfId="648">
      <pivotArea field="3" type="button" dataOnly="0" labelOnly="1" outline="0" axis="axisRow" fieldPosition="3"/>
    </format>
    <format dxfId="64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46">
      <pivotArea field="7" type="button" dataOnly="0" labelOnly="1" outline="0" axis="axisRow" fieldPosition="0"/>
    </format>
    <format dxfId="645">
      <pivotArea field="1" type="button" dataOnly="0" labelOnly="1" outline="0" axis="axisRow" fieldPosition="1"/>
    </format>
    <format dxfId="644">
      <pivotArea field="2" type="button" dataOnly="0" labelOnly="1" outline="0" axis="axisRow" fieldPosition="2"/>
    </format>
    <format dxfId="643">
      <pivotArea field="3" type="button" dataOnly="0" labelOnly="1" outline="0" axis="axisRow" fieldPosition="3"/>
    </format>
    <format dxfId="64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41">
      <pivotArea field="7" type="button" dataOnly="0" labelOnly="1" outline="0" axis="axisRow" fieldPosition="0"/>
    </format>
    <format dxfId="640">
      <pivotArea field="1" type="button" dataOnly="0" labelOnly="1" outline="0" axis="axisRow" fieldPosition="1"/>
    </format>
    <format dxfId="639">
      <pivotArea field="2" type="button" dataOnly="0" labelOnly="1" outline="0" axis="axisRow" fieldPosition="2"/>
    </format>
    <format dxfId="638">
      <pivotArea field="3" type="button" dataOnly="0" labelOnly="1" outline="0" axis="axisRow" fieldPosition="3"/>
    </format>
    <format dxfId="63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36">
      <pivotArea field="7" type="button" dataOnly="0" labelOnly="1" outline="0" axis="axisRow" fieldPosition="0"/>
    </format>
    <format dxfId="635">
      <pivotArea field="1" type="button" dataOnly="0" labelOnly="1" outline="0" axis="axisRow" fieldPosition="1"/>
    </format>
    <format dxfId="634">
      <pivotArea field="2" type="button" dataOnly="0" labelOnly="1" outline="0" axis="axisRow" fieldPosition="2"/>
    </format>
    <format dxfId="633">
      <pivotArea field="3" type="button" dataOnly="0" labelOnly="1" outline="0" axis="axisRow" fieldPosition="3"/>
    </format>
    <format dxfId="63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31">
      <pivotArea outline="0" fieldPosition="0">
        <references count="1">
          <reference field="4294967294" count="1" selected="0">
            <x v="3"/>
          </reference>
        </references>
      </pivotArea>
    </format>
    <format dxfId="630">
      <pivotArea outline="0" fieldPosition="0">
        <references count="1">
          <reference field="4294967294" count="1" selected="0">
            <x v="2"/>
          </reference>
        </references>
      </pivotArea>
    </format>
    <format dxfId="629">
      <pivotArea field="7" type="button" dataOnly="0" labelOnly="1" outline="0" axis="axisRow" fieldPosition="0"/>
    </format>
    <format dxfId="628">
      <pivotArea field="1" type="button" dataOnly="0" labelOnly="1" outline="0" axis="axisRow" fieldPosition="1"/>
    </format>
    <format dxfId="627">
      <pivotArea field="2" type="button" dataOnly="0" labelOnly="1" outline="0" axis="axisRow" fieldPosition="2"/>
    </format>
    <format dxfId="626">
      <pivotArea field="3" type="button" dataOnly="0" labelOnly="1" outline="0" axis="axisRow" fieldPosition="3"/>
    </format>
    <format dxfId="62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624">
      <pivotArea field="7" type="button" dataOnly="0" labelOnly="1" outline="0" axis="axisRow" fieldPosition="0"/>
    </format>
    <format dxfId="623">
      <pivotArea field="1" type="button" dataOnly="0" labelOnly="1" outline="0" axis="axisRow" fieldPosition="1"/>
    </format>
    <format dxfId="622">
      <pivotArea field="2" type="button" dataOnly="0" labelOnly="1" outline="0" axis="axisRow" fieldPosition="2"/>
    </format>
    <format dxfId="621">
      <pivotArea field="3" type="button" dataOnly="0" labelOnly="1" outline="0" axis="axisRow" fieldPosition="3"/>
    </format>
    <format dxfId="6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1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17">
      <pivotArea outline="0" fieldPosition="0">
        <references count="1">
          <reference field="4294967294" count="1">
            <x v="4"/>
          </reference>
        </references>
      </pivotArea>
    </format>
    <format dxfId="6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61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6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61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6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17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17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20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21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17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1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5">
    <i>
      <x v="8"/>
    </i>
    <i>
      <x v="12"/>
    </i>
    <i>
      <x v="7"/>
    </i>
    <i>
      <x v="1"/>
    </i>
    <i>
      <x/>
    </i>
    <i>
      <x v="3"/>
    </i>
    <i>
      <x v="10"/>
    </i>
    <i>
      <x v="2"/>
    </i>
    <i>
      <x v="5"/>
    </i>
    <i>
      <x v="6"/>
    </i>
    <i>
      <x v="11"/>
    </i>
    <i>
      <x v="9"/>
    </i>
    <i>
      <x v="1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607">
      <pivotArea collapsedLevelsAreSubtotals="1" fieldPosition="0">
        <references count="1">
          <reference field="5" count="6">
            <x v="2"/>
            <x v="4"/>
            <x v="6"/>
            <x v="9"/>
            <x v="11"/>
            <x v="13"/>
          </reference>
        </references>
      </pivotArea>
    </format>
    <format dxfId="606">
      <pivotArea dataOnly="0" labelOnly="1" fieldPosition="0">
        <references count="1">
          <reference field="5" count="6">
            <x v="2"/>
            <x v="4"/>
            <x v="6"/>
            <x v="9"/>
            <x v="11"/>
            <x v="13"/>
          </reference>
        </references>
      </pivotArea>
    </format>
    <format dxfId="605">
      <pivotArea dataOnly="0" labelOnly="1" fieldPosition="0">
        <references count="1">
          <reference field="5" count="1">
            <x v="8"/>
          </reference>
        </references>
      </pivotArea>
    </format>
    <format dxfId="604">
      <pivotArea dataOnly="0" labelOnly="1" fieldPosition="0">
        <references count="1">
          <reference field="5" count="1">
            <x v="12"/>
          </reference>
        </references>
      </pivotArea>
    </format>
    <format dxfId="603">
      <pivotArea dataOnly="0" labelOnly="1" fieldPosition="0">
        <references count="1">
          <reference field="5" count="1">
            <x v="1"/>
          </reference>
        </references>
      </pivotArea>
    </format>
    <format dxfId="602">
      <pivotArea dataOnly="0" labelOnly="1" fieldPosition="0">
        <references count="1">
          <reference field="5" count="4">
            <x v="0"/>
            <x v="3"/>
            <x v="7"/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18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1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5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1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609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608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18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18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7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601">
      <pivotArea field="3" type="button" dataOnly="0" labelOnly="1" outline="0"/>
    </format>
    <format dxfId="600">
      <pivotArea field="3" type="button" dataOnly="0" labelOnly="1" outline="0"/>
    </format>
    <format dxfId="599">
      <pivotArea field="3" type="button" dataOnly="0" labelOnly="1" outline="0"/>
    </format>
    <format dxfId="598">
      <pivotArea field="3" type="button" dataOnly="0" labelOnly="1" outline="0"/>
    </format>
    <format dxfId="597">
      <pivotArea field="3" type="button" dataOnly="0" labelOnly="1" outline="0"/>
    </format>
    <format dxfId="596">
      <pivotArea field="3" type="button" dataOnly="0" labelOnly="1" outline="0"/>
    </format>
    <format dxfId="595">
      <pivotArea field="3" type="button" dataOnly="0" labelOnly="1" outline="0"/>
    </format>
    <format dxfId="594">
      <pivotArea field="3" type="button" dataOnly="0" labelOnly="1" outline="0"/>
    </format>
    <format dxfId="593">
      <pivotArea outline="0" collapsedLevelsAreSubtotals="1" fieldPosition="0"/>
    </format>
    <format dxfId="59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20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591">
      <pivotArea field="3" type="button" dataOnly="0" labelOnly="1" outline="0"/>
    </format>
    <format dxfId="590">
      <pivotArea field="3" type="button" dataOnly="0" labelOnly="1" outline="0"/>
    </format>
    <format dxfId="589">
      <pivotArea field="3" type="button" dataOnly="0" labelOnly="1" outline="0"/>
    </format>
    <format dxfId="588">
      <pivotArea field="3" type="button" dataOnly="0" labelOnly="1" outline="0"/>
    </format>
    <format dxfId="587">
      <pivotArea field="3" type="button" dataOnly="0" labelOnly="1" outline="0"/>
    </format>
    <format dxfId="586">
      <pivotArea field="3" type="button" dataOnly="0" labelOnly="1" outline="0"/>
    </format>
    <format dxfId="585">
      <pivotArea field="3" type="button" dataOnly="0" labelOnly="1" outline="0"/>
    </format>
    <format dxfId="584">
      <pivotArea field="3" type="button" dataOnly="0" labelOnly="1" outline="0"/>
    </format>
    <format dxfId="583">
      <pivotArea outline="0" collapsedLevelsAreSubtotals="1" fieldPosition="0"/>
    </format>
    <format dxfId="582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22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K7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0">
      <pivotArea field="3" type="button" dataOnly="0" labelOnly="1" outline="0"/>
    </format>
    <format dxfId="1">
      <pivotArea field="3" type="button" dataOnly="0" labelOnly="1" outline="0"/>
    </format>
    <format dxfId="2">
      <pivotArea field="3" type="button" dataOnly="0" labelOnly="1" outline="0"/>
    </format>
    <format dxfId="3">
      <pivotArea field="3" type="button" dataOnly="0" labelOnly="1" outline="0"/>
    </format>
    <format dxfId="4">
      <pivotArea field="3" type="button" dataOnly="0" labelOnly="1" outline="0"/>
    </format>
    <format dxfId="5">
      <pivotArea field="3" type="button" dataOnly="0" labelOnly="1" outline="0"/>
    </format>
    <format dxfId="6">
      <pivotArea field="3" type="button" dataOnly="0" labelOnly="1" outline="0"/>
    </format>
    <format dxfId="7">
      <pivotArea field="3" type="button" dataOnly="0" labelOnly="1" outline="0"/>
    </format>
    <format dxfId="8">
      <pivotArea outline="0" collapsedLevelsAreSubtotals="1" fieldPosition="0"/>
    </format>
    <format dxfId="9">
      <pivotArea outline="0" fieldPosition="0">
        <references count="1">
          <reference field="4294967294" count="1" selected="0">
            <x v="2"/>
          </reference>
        </references>
      </pivotArea>
    </format>
    <format dxfId="10">
      <pivotArea outline="0" fieldPosition="0">
        <references count="1">
          <reference field="4294967294" count="1" selected="0">
            <x v="4"/>
          </reference>
        </references>
      </pivotArea>
    </format>
    <format dxfId="11">
      <pivotArea outline="0" fieldPosition="0">
        <references count="1">
          <reference field="4294967294" count="1" selected="0">
            <x v="6"/>
          </reference>
        </references>
      </pivotArea>
    </format>
    <format dxfId="12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21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I58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3">
      <pivotArea field="3" type="button" dataOnly="0" labelOnly="1" outline="0"/>
    </format>
    <format dxfId="14">
      <pivotArea field="3" type="button" dataOnly="0" labelOnly="1" outline="0"/>
    </format>
    <format dxfId="15">
      <pivotArea field="3" type="button" dataOnly="0" labelOnly="1" outline="0"/>
    </format>
    <format dxfId="16">
      <pivotArea field="3" type="button" dataOnly="0" labelOnly="1" outline="0"/>
    </format>
    <format dxfId="17">
      <pivotArea field="3" type="button" dataOnly="0" labelOnly="1" outline="0"/>
    </format>
    <format dxfId="18">
      <pivotArea field="3" type="button" dataOnly="0" labelOnly="1" outline="0"/>
    </format>
    <format dxfId="19">
      <pivotArea field="3" type="button" dataOnly="0" labelOnly="1" outline="0"/>
    </format>
    <format dxfId="20">
      <pivotArea field="3" type="button" dataOnly="0" labelOnly="1" outline="0"/>
    </format>
    <format dxfId="21">
      <pivotArea outline="0" collapsedLevelsAreSubtotals="1" fieldPosition="0"/>
    </format>
    <format dxfId="22">
      <pivotArea outline="0" fieldPosition="0">
        <references count="1">
          <reference field="4294967294" count="1" selected="0">
            <x v="2"/>
          </reference>
        </references>
      </pivotArea>
    </format>
    <format dxfId="23">
      <pivotArea outline="0" fieldPosition="0">
        <references count="1">
          <reference field="4294967294" count="1" selected="0">
            <x v="4"/>
          </reference>
        </references>
      </pivotArea>
    </format>
    <format dxfId="24">
      <pivotArea outline="0" fieldPosition="0">
        <references count="1">
          <reference field="4294967294" count="1" selected="0">
            <x v="6"/>
          </reference>
        </references>
      </pivotArea>
    </format>
    <format dxfId="25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0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568">
      <pivotArea field="3" type="button" dataOnly="0" labelOnly="1" outline="0"/>
    </format>
    <format dxfId="567">
      <pivotArea field="3" type="button" dataOnly="0" labelOnly="1" outline="0"/>
    </format>
    <format dxfId="566">
      <pivotArea field="3" type="button" dataOnly="0" labelOnly="1" outline="0"/>
    </format>
    <format dxfId="565">
      <pivotArea field="3" type="button" dataOnly="0" labelOnly="1" outline="0"/>
    </format>
    <format dxfId="564">
      <pivotArea field="3" type="button" dataOnly="0" labelOnly="1" outline="0"/>
    </format>
    <format dxfId="563">
      <pivotArea field="3" type="button" dataOnly="0" labelOnly="1" outline="0"/>
    </format>
    <format dxfId="562">
      <pivotArea field="3" type="button" dataOnly="0" labelOnly="1" outline="0"/>
    </format>
    <format dxfId="561">
      <pivotArea field="3" type="button" dataOnly="0" labelOnly="1" outline="0"/>
    </format>
    <format dxfId="560">
      <pivotArea outline="0" collapsedLevelsAreSubtotals="1" fieldPosition="0"/>
    </format>
    <format dxfId="559">
      <pivotArea outline="0" fieldPosition="0">
        <references count="1">
          <reference field="4294967294" count="1" selected="0">
            <x v="2"/>
          </reference>
        </references>
      </pivotArea>
    </format>
    <format dxfId="558">
      <pivotArea outline="0" fieldPosition="0">
        <references count="1">
          <reference field="4294967294" count="1" selected="0">
            <x v="4"/>
          </reference>
        </references>
      </pivotArea>
    </format>
    <format dxfId="557">
      <pivotArea outline="0" fieldPosition="0">
        <references count="1">
          <reference field="4294967294" count="1" selected="0">
            <x v="6"/>
          </reference>
        </references>
      </pivotArea>
    </format>
    <format dxfId="556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21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581">
      <pivotArea field="3" type="button" dataOnly="0" labelOnly="1" outline="0"/>
    </format>
    <format dxfId="580">
      <pivotArea field="3" type="button" dataOnly="0" labelOnly="1" outline="0"/>
    </format>
    <format dxfId="579">
      <pivotArea field="3" type="button" dataOnly="0" labelOnly="1" outline="0"/>
    </format>
    <format dxfId="578">
      <pivotArea field="3" type="button" dataOnly="0" labelOnly="1" outline="0"/>
    </format>
    <format dxfId="577">
      <pivotArea field="3" type="button" dataOnly="0" labelOnly="1" outline="0"/>
    </format>
    <format dxfId="576">
      <pivotArea field="3" type="button" dataOnly="0" labelOnly="1" outline="0"/>
    </format>
    <format dxfId="575">
      <pivotArea field="3" type="button" dataOnly="0" labelOnly="1" outline="0"/>
    </format>
    <format dxfId="574">
      <pivotArea field="3" type="button" dataOnly="0" labelOnly="1" outline="0"/>
    </format>
    <format dxfId="573">
      <pivotArea outline="0" collapsedLevelsAreSubtotals="1" fieldPosition="0"/>
    </format>
    <format dxfId="572">
      <pivotArea outline="0" fieldPosition="0">
        <references count="1">
          <reference field="4294967294" count="1" selected="0">
            <x v="2"/>
          </reference>
        </references>
      </pivotArea>
    </format>
    <format dxfId="571">
      <pivotArea outline="0" fieldPosition="0">
        <references count="1">
          <reference field="4294967294" count="1" selected="0">
            <x v="4"/>
          </reference>
        </references>
      </pivotArea>
    </format>
    <format dxfId="570">
      <pivotArea outline="0" fieldPosition="0">
        <references count="1">
          <reference field="4294967294" count="1" selected="0">
            <x v="6"/>
          </reference>
        </references>
      </pivotArea>
    </format>
    <format dxfId="56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21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4T00:00:00]" cap="4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4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1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55">
      <pivotArea outline="0" collapsedLevelsAreSubtotals="1" fieldPosition="0"/>
    </format>
    <format dxfId="554">
      <pivotArea outline="0" fieldPosition="0">
        <references count="1">
          <reference field="4294967294" count="1" selected="0">
            <x v="0"/>
          </reference>
        </references>
      </pivotArea>
    </format>
    <format dxfId="553">
      <pivotArea outline="0" fieldPosition="0">
        <references count="1">
          <reference field="4294967294" count="1" selected="0">
            <x v="2"/>
          </reference>
        </references>
      </pivotArea>
    </format>
    <format dxfId="552">
      <pivotArea dataOnly="0" outline="0" fieldPosition="0">
        <references count="1">
          <reference field="6" count="0" defaultSubtotal="1"/>
        </references>
      </pivotArea>
    </format>
    <format dxfId="551">
      <pivotArea dataOnly="0" outline="0" fieldPosition="0">
        <references count="1">
          <reference field="6" count="0" defaultSubtotal="1"/>
        </references>
      </pivotArea>
    </format>
    <format dxfId="550">
      <pivotArea dataOnly="0" outline="0" fieldPosition="0">
        <references count="1">
          <reference field="6" count="0" defaultSubtotal="1"/>
        </references>
      </pivotArea>
    </format>
    <format dxfId="549">
      <pivotArea field="6" type="button" dataOnly="0" labelOnly="1" outline="0" axis="axisRow" fieldPosition="0"/>
    </format>
    <format dxfId="548">
      <pivotArea field="7" type="button" dataOnly="0" labelOnly="1" outline="0" axis="axisRow" fieldPosition="1"/>
    </format>
    <format dxfId="5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46">
      <pivotArea field="6" type="button" dataOnly="0" labelOnly="1" outline="0" axis="axisRow" fieldPosition="0"/>
    </format>
    <format dxfId="545">
      <pivotArea field="7" type="button" dataOnly="0" labelOnly="1" outline="0" axis="axisRow" fieldPosition="1"/>
    </format>
    <format dxfId="5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43">
      <pivotArea outline="0" fieldPosition="0">
        <references count="1">
          <reference field="6" count="1" selected="0" defaultSubtotal="1">
            <x v="6"/>
          </reference>
        </references>
      </pivotArea>
    </format>
    <format dxfId="542">
      <pivotArea grandRow="1" outline="0" collapsedLevelsAreSubtotals="1" fieldPosition="0"/>
    </format>
    <format dxfId="541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540">
      <pivotArea dataOnly="0" labelOnly="1" grandRow="1" outline="0" fieldPosition="0"/>
    </format>
    <format dxfId="539">
      <pivotArea grandRow="1" outline="0" collapsedLevelsAreSubtotals="1" fieldPosition="0"/>
    </format>
    <format dxfId="538">
      <pivotArea dataOnly="0" labelOnly="1" grandRow="1" outline="0" fieldPosition="0"/>
    </format>
    <format dxfId="537">
      <pivotArea outline="0" fieldPosition="0">
        <references count="1">
          <reference field="6" count="1" selected="0" defaultSubtotal="1">
            <x v="6"/>
          </reference>
        </references>
      </pivotArea>
    </format>
    <format dxfId="536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19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535">
      <pivotArea outline="0" collapsedLevelsAreSubtotals="1" fieldPosition="0"/>
    </format>
    <format dxfId="534">
      <pivotArea outline="0" fieldPosition="0">
        <references count="1">
          <reference field="4294967294" count="1" selected="0">
            <x v="1"/>
          </reference>
        </references>
      </pivotArea>
    </format>
    <format dxfId="533">
      <pivotArea field="6" type="button" dataOnly="0" labelOnly="1" outline="0" axis="axisRow" fieldPosition="1"/>
    </format>
    <format dxfId="532">
      <pivotArea field="1" type="button" dataOnly="0" labelOnly="1" outline="0" axis="axisRow" fieldPosition="0"/>
    </format>
    <format dxfId="531">
      <pivotArea field="2" type="button" dataOnly="0" labelOnly="1" outline="0" axis="axisRow" fieldPosition="2"/>
    </format>
    <format dxfId="5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9">
      <pivotArea field="6" type="button" dataOnly="0" labelOnly="1" outline="0" axis="axisRow" fieldPosition="1"/>
    </format>
    <format dxfId="528">
      <pivotArea field="1" type="button" dataOnly="0" labelOnly="1" outline="0" axis="axisRow" fieldPosition="0"/>
    </format>
    <format dxfId="527">
      <pivotArea field="2" type="button" dataOnly="0" labelOnly="1" outline="0" axis="axisRow" fieldPosition="2"/>
    </format>
    <format dxfId="5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5">
      <pivotArea field="6" type="button" dataOnly="0" labelOnly="1" outline="0" axis="axisRow" fieldPosition="1"/>
    </format>
    <format dxfId="524">
      <pivotArea field="1" type="button" dataOnly="0" labelOnly="1" outline="0" axis="axisRow" fieldPosition="0"/>
    </format>
    <format dxfId="523">
      <pivotArea field="2" type="button" dataOnly="0" labelOnly="1" outline="0" axis="axisRow" fieldPosition="2"/>
    </format>
    <format dxfId="5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1">
      <pivotArea field="6" type="button" dataOnly="0" labelOnly="1" outline="0" axis="axisRow" fieldPosition="1"/>
    </format>
    <format dxfId="520">
      <pivotArea field="1" type="button" dataOnly="0" labelOnly="1" outline="0" axis="axisRow" fieldPosition="0"/>
    </format>
    <format dxfId="519">
      <pivotArea field="2" type="button" dataOnly="0" labelOnly="1" outline="0" axis="axisRow" fieldPosition="2"/>
    </format>
    <format dxfId="5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17">
      <pivotArea field="6" type="button" dataOnly="0" labelOnly="1" outline="0" axis="axisRow" fieldPosition="1"/>
    </format>
    <format dxfId="516">
      <pivotArea field="1" type="button" dataOnly="0" labelOnly="1" outline="0" axis="axisRow" fieldPosition="0"/>
    </format>
    <format dxfId="515">
      <pivotArea field="2" type="button" dataOnly="0" labelOnly="1" outline="0" axis="axisRow" fieldPosition="2"/>
    </format>
    <format dxfId="5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13">
      <pivotArea field="6" type="button" dataOnly="0" labelOnly="1" outline="0" axis="axisRow" fieldPosition="1"/>
    </format>
    <format dxfId="512">
      <pivotArea field="1" type="button" dataOnly="0" labelOnly="1" outline="0" axis="axisRow" fieldPosition="0"/>
    </format>
    <format dxfId="511">
      <pivotArea field="2" type="button" dataOnly="0" labelOnly="1" outline="0" axis="axisRow" fieldPosition="2"/>
    </format>
    <format dxfId="5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9">
      <pivotArea field="6" type="button" dataOnly="0" labelOnly="1" outline="0" axis="axisRow" fieldPosition="1"/>
    </format>
    <format dxfId="508">
      <pivotArea field="1" type="button" dataOnly="0" labelOnly="1" outline="0" axis="axisRow" fieldPosition="0"/>
    </format>
    <format dxfId="507">
      <pivotArea field="2" type="button" dataOnly="0" labelOnly="1" outline="0" axis="axisRow" fieldPosition="2"/>
    </format>
    <format dxfId="5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5">
      <pivotArea field="6" type="button" dataOnly="0" labelOnly="1" outline="0" axis="axisRow" fieldPosition="1"/>
    </format>
    <format dxfId="504">
      <pivotArea field="1" type="button" dataOnly="0" labelOnly="1" outline="0" axis="axisRow" fieldPosition="0"/>
    </format>
    <format dxfId="503">
      <pivotArea field="2" type="button" dataOnly="0" labelOnly="1" outline="0" axis="axisRow" fieldPosition="2"/>
    </format>
    <format dxfId="5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9">
      <pivotArea dataOnly="0" outline="0" fieldPosition="0">
        <references count="1">
          <reference field="6" count="0" defaultSubtotal="1"/>
        </references>
      </pivotArea>
    </format>
    <format dxfId="498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7" t="s">
        <v>105</v>
      </c>
      <c r="F13" s="17" t="s">
        <v>40</v>
      </c>
      <c r="G13" s="355" t="s">
        <v>102</v>
      </c>
      <c r="H13" s="355" t="s">
        <v>103</v>
      </c>
      <c r="I13" s="68" t="s">
        <v>342</v>
      </c>
      <c r="J13" s="357" t="s">
        <v>105</v>
      </c>
      <c r="K13" s="17" t="s">
        <v>40</v>
      </c>
      <c r="L13" s="355" t="s">
        <v>102</v>
      </c>
      <c r="M13" s="355" t="s">
        <v>103</v>
      </c>
      <c r="N13" s="68" t="s">
        <v>342</v>
      </c>
      <c r="O13" s="357" t="s">
        <v>105</v>
      </c>
      <c r="P13" s="17" t="s">
        <v>40</v>
      </c>
      <c r="Q13" s="355" t="s">
        <v>102</v>
      </c>
      <c r="R13" s="355" t="s">
        <v>103</v>
      </c>
      <c r="S13" s="68" t="s">
        <v>342</v>
      </c>
      <c r="T13" s="357" t="s">
        <v>105</v>
      </c>
      <c r="U13" s="17" t="s">
        <v>40</v>
      </c>
      <c r="V13" s="355" t="s">
        <v>102</v>
      </c>
      <c r="W13" s="355" t="s">
        <v>103</v>
      </c>
      <c r="X13" s="68" t="s">
        <v>342</v>
      </c>
      <c r="Y13" s="357" t="s">
        <v>105</v>
      </c>
      <c r="Z13" s="17" t="s">
        <v>40</v>
      </c>
      <c r="AA13" s="355" t="s">
        <v>102</v>
      </c>
      <c r="AB13" s="355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7" t="s">
        <v>105</v>
      </c>
      <c r="F13" s="17" t="s">
        <v>40</v>
      </c>
      <c r="G13" s="355" t="s">
        <v>102</v>
      </c>
      <c r="H13" s="355" t="s">
        <v>103</v>
      </c>
      <c r="I13" s="68" t="s">
        <v>342</v>
      </c>
      <c r="J13" s="357" t="s">
        <v>105</v>
      </c>
      <c r="K13" s="17" t="s">
        <v>40</v>
      </c>
      <c r="L13" s="355" t="s">
        <v>102</v>
      </c>
      <c r="M13" s="355" t="s">
        <v>103</v>
      </c>
      <c r="N13" s="68" t="s">
        <v>342</v>
      </c>
      <c r="O13" s="357" t="s">
        <v>105</v>
      </c>
      <c r="P13" s="17" t="s">
        <v>40</v>
      </c>
      <c r="Q13" s="355" t="s">
        <v>102</v>
      </c>
      <c r="R13" s="355" t="s">
        <v>103</v>
      </c>
      <c r="S13" s="68" t="s">
        <v>342</v>
      </c>
      <c r="T13" s="357" t="s">
        <v>105</v>
      </c>
      <c r="U13" s="17" t="s">
        <v>40</v>
      </c>
      <c r="V13" s="355" t="s">
        <v>102</v>
      </c>
      <c r="W13" s="355" t="s">
        <v>103</v>
      </c>
      <c r="X13" s="68" t="s">
        <v>342</v>
      </c>
      <c r="Y13" s="357" t="s">
        <v>105</v>
      </c>
      <c r="Z13" s="17" t="s">
        <v>40</v>
      </c>
      <c r="AA13" s="355" t="s">
        <v>102</v>
      </c>
      <c r="AB13" s="355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455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456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457</v>
      </c>
      <c r="B5" s="118" t="s">
        <v>458</v>
      </c>
      <c r="C5" s="119">
        <f>+SUM(R247:AC247)</f>
        <v>-19259.020899439445</v>
      </c>
      <c r="D5" s="115" t="s">
        <v>459</v>
      </c>
      <c r="E5" s="120" t="s">
        <v>460</v>
      </c>
      <c r="F5" s="120" t="s">
        <v>461</v>
      </c>
      <c r="G5" s="120" t="s">
        <v>462</v>
      </c>
      <c r="H5" s="120" t="s">
        <v>463</v>
      </c>
      <c r="I5" s="120" t="s">
        <v>464</v>
      </c>
      <c r="J5" s="120" t="s">
        <v>465</v>
      </c>
      <c r="K5" s="120" t="s">
        <v>466</v>
      </c>
      <c r="L5" s="120" t="s">
        <v>467</v>
      </c>
      <c r="M5" s="120" t="s">
        <v>468</v>
      </c>
      <c r="N5" s="120" t="s">
        <v>469</v>
      </c>
      <c r="O5" s="120" t="s">
        <v>470</v>
      </c>
      <c r="P5" s="120" t="s">
        <v>471</v>
      </c>
      <c r="Q5" s="121">
        <v>2024</v>
      </c>
      <c r="R5" s="120" t="s">
        <v>460</v>
      </c>
      <c r="S5" s="120" t="s">
        <v>461</v>
      </c>
      <c r="T5" s="120" t="s">
        <v>462</v>
      </c>
      <c r="U5" s="120" t="s">
        <v>463</v>
      </c>
      <c r="V5" s="120" t="s">
        <v>464</v>
      </c>
      <c r="W5" s="120" t="s">
        <v>465</v>
      </c>
      <c r="X5" s="120" t="s">
        <v>466</v>
      </c>
      <c r="Y5" s="120" t="s">
        <v>467</v>
      </c>
      <c r="Z5" s="120" t="s">
        <v>468</v>
      </c>
      <c r="AA5" s="120" t="s">
        <v>469</v>
      </c>
      <c r="AB5" s="120" t="s">
        <v>470</v>
      </c>
      <c r="AC5" s="120" t="s">
        <v>471</v>
      </c>
      <c r="AD5" s="122"/>
      <c r="AE5" s="122"/>
      <c r="AF5" s="122"/>
      <c r="AG5" s="122"/>
      <c r="AH5" s="122"/>
    </row>
    <row r="6" spans="1:53" hidden="1" x14ac:dyDescent="0.4">
      <c r="C6" s="123" t="s">
        <v>472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473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52" t="s">
        <v>474</v>
      </c>
      <c r="P10" s="352"/>
      <c r="Q10" s="134"/>
    </row>
    <row r="11" spans="1:53" hidden="1" x14ac:dyDescent="0.4">
      <c r="A11" s="122" t="s">
        <v>475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476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477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478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479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480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481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482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483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484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485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486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487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488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53"/>
      <c r="C28" s="108" t="s">
        <v>489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53"/>
      <c r="C29" s="108" t="s">
        <v>490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53"/>
      <c r="C30" s="108" t="s">
        <v>491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53"/>
      <c r="C31" s="108" t="s">
        <v>492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53"/>
      <c r="C32" s="108" t="s">
        <v>493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53"/>
      <c r="C33" s="108" t="s">
        <v>494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53"/>
      <c r="C34" s="108" t="s">
        <v>495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53"/>
      <c r="C35" s="108" t="s">
        <v>496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53"/>
      <c r="C36" s="108" t="s">
        <v>497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498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499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488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500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501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502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503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504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505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506</v>
      </c>
      <c r="D57" s="202"/>
      <c r="E57" s="203" t="s">
        <v>507</v>
      </c>
      <c r="F57" s="203" t="s">
        <v>508</v>
      </c>
      <c r="G57" s="203" t="s">
        <v>509</v>
      </c>
      <c r="H57" s="203" t="s">
        <v>510</v>
      </c>
      <c r="I57" s="203" t="s">
        <v>511</v>
      </c>
      <c r="J57" s="203" t="s">
        <v>512</v>
      </c>
      <c r="K57" s="203" t="s">
        <v>513</v>
      </c>
      <c r="L57" s="203" t="s">
        <v>514</v>
      </c>
      <c r="M57" s="203" t="s">
        <v>515</v>
      </c>
      <c r="N57" s="203" t="s">
        <v>516</v>
      </c>
      <c r="O57" s="203" t="s">
        <v>517</v>
      </c>
      <c r="P57" s="203" t="s">
        <v>518</v>
      </c>
      <c r="Q57" s="203" t="s">
        <v>518</v>
      </c>
      <c r="R57" s="204" t="s">
        <v>507</v>
      </c>
      <c r="S57" s="204" t="s">
        <v>508</v>
      </c>
      <c r="T57" s="204" t="s">
        <v>509</v>
      </c>
      <c r="U57" s="204" t="s">
        <v>519</v>
      </c>
      <c r="V57" s="204" t="s">
        <v>511</v>
      </c>
      <c r="W57" s="204" t="s">
        <v>512</v>
      </c>
      <c r="X57" s="204" t="s">
        <v>513</v>
      </c>
      <c r="Y57" s="204" t="s">
        <v>520</v>
      </c>
      <c r="Z57" s="204" t="s">
        <v>515</v>
      </c>
      <c r="AA57" s="204" t="s">
        <v>516</v>
      </c>
      <c r="AB57" s="204" t="s">
        <v>517</v>
      </c>
      <c r="AC57" s="204" t="s">
        <v>521</v>
      </c>
      <c r="AD57" s="204" t="s">
        <v>507</v>
      </c>
      <c r="AE57" s="204" t="s">
        <v>508</v>
      </c>
      <c r="AF57" s="122"/>
      <c r="AG57" s="130"/>
      <c r="AH57" s="130"/>
      <c r="AI57" s="130"/>
    </row>
    <row r="58" spans="2:35" hidden="1" x14ac:dyDescent="0.4">
      <c r="B58" s="112"/>
      <c r="C58" s="205" t="s">
        <v>522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523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524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525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526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527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528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529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530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531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532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533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534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535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536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537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538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539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540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541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542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543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544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545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546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547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548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549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550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551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552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553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554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555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556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557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558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559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560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561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562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563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564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565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566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567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568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569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570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571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572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573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574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575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576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577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578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579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580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581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582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583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584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585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523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524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525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526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527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528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529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530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531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532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533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534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535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536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537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538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539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540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541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542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543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544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545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546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547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548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549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550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551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552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553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554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555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556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557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558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559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560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561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562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563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564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565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566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567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568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569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570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571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572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573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574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575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576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577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578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579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580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581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582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583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586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587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588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589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590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591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592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593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594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595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596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597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598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599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600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601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602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603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604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605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606</v>
      </c>
      <c r="D205" s="221" t="s">
        <v>607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608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609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610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611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612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613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614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615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616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617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618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619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620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621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622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623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624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625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626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627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628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629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630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631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632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633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634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635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633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636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637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638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500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639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640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641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642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643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644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645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646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647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705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706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648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649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650</v>
      </c>
      <c r="D254" s="261"/>
      <c r="E254" s="261" t="s">
        <v>507</v>
      </c>
      <c r="F254" s="261" t="s">
        <v>508</v>
      </c>
      <c r="G254" s="261" t="s">
        <v>509</v>
      </c>
      <c r="H254" s="261" t="s">
        <v>510</v>
      </c>
      <c r="I254" s="261" t="s">
        <v>511</v>
      </c>
      <c r="J254" s="261" t="s">
        <v>512</v>
      </c>
      <c r="K254" s="261" t="s">
        <v>513</v>
      </c>
      <c r="L254" s="261" t="s">
        <v>514</v>
      </c>
      <c r="M254" s="261" t="s">
        <v>515</v>
      </c>
      <c r="N254" s="261" t="s">
        <v>516</v>
      </c>
      <c r="O254" s="261" t="s">
        <v>517</v>
      </c>
      <c r="P254" s="261" t="s">
        <v>518</v>
      </c>
      <c r="Q254" s="261">
        <v>2024</v>
      </c>
      <c r="R254" s="261" t="s">
        <v>507</v>
      </c>
      <c r="S254" s="261" t="s">
        <v>508</v>
      </c>
      <c r="T254" s="261" t="s">
        <v>509</v>
      </c>
      <c r="U254" s="261" t="s">
        <v>510</v>
      </c>
      <c r="V254" s="261" t="s">
        <v>511</v>
      </c>
      <c r="W254" s="261" t="s">
        <v>512</v>
      </c>
      <c r="X254" s="261" t="s">
        <v>513</v>
      </c>
      <c r="Y254" s="261" t="s">
        <v>514</v>
      </c>
      <c r="Z254" s="261" t="s">
        <v>515</v>
      </c>
      <c r="AA254" s="261" t="s">
        <v>516</v>
      </c>
      <c r="AB254" s="261" t="s">
        <v>517</v>
      </c>
      <c r="AC254" s="262" t="s">
        <v>518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651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652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653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654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655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656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657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658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659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660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661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662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663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664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665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666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667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668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669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670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671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672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673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674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675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676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677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678</v>
      </c>
      <c r="D284" s="297"/>
      <c r="E284" s="298" t="s">
        <v>460</v>
      </c>
      <c r="F284" s="298" t="s">
        <v>461</v>
      </c>
      <c r="G284" s="298" t="s">
        <v>462</v>
      </c>
      <c r="H284" s="298" t="s">
        <v>463</v>
      </c>
      <c r="I284" s="298" t="s">
        <v>464</v>
      </c>
      <c r="J284" s="298" t="s">
        <v>465</v>
      </c>
      <c r="K284" s="298" t="s">
        <v>466</v>
      </c>
      <c r="L284" s="298" t="s">
        <v>467</v>
      </c>
      <c r="M284" s="298" t="s">
        <v>468</v>
      </c>
      <c r="N284" s="298" t="s">
        <v>469</v>
      </c>
      <c r="O284" s="298" t="s">
        <v>470</v>
      </c>
      <c r="P284" s="298" t="s">
        <v>471</v>
      </c>
      <c r="Q284" s="298">
        <v>2024</v>
      </c>
      <c r="R284" s="298" t="s">
        <v>460</v>
      </c>
      <c r="S284" s="298" t="s">
        <v>461</v>
      </c>
      <c r="T284" s="298" t="s">
        <v>462</v>
      </c>
      <c r="U284" s="298" t="s">
        <v>463</v>
      </c>
      <c r="V284" s="298" t="s">
        <v>464</v>
      </c>
      <c r="W284" s="298" t="s">
        <v>465</v>
      </c>
      <c r="X284" s="298" t="s">
        <v>466</v>
      </c>
      <c r="Y284" s="298" t="s">
        <v>467</v>
      </c>
      <c r="Z284" s="298" t="s">
        <v>468</v>
      </c>
      <c r="AA284" s="298" t="s">
        <v>469</v>
      </c>
      <c r="AB284" s="298" t="s">
        <v>470</v>
      </c>
      <c r="AC284" s="299" t="s">
        <v>471</v>
      </c>
      <c r="AD284" s="122"/>
      <c r="AE284" s="122"/>
      <c r="AF284" s="122"/>
      <c r="AG284" s="122"/>
      <c r="AH284" s="122"/>
    </row>
    <row r="285" spans="2:34" x14ac:dyDescent="0.4">
      <c r="B285" s="122" t="s">
        <v>679</v>
      </c>
      <c r="C285" s="223" t="s">
        <v>674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679</v>
      </c>
      <c r="C286" s="216" t="s">
        <v>500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679</v>
      </c>
      <c r="C287" s="216" t="s">
        <v>639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680</v>
      </c>
      <c r="C288" s="216" t="s">
        <v>681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680</v>
      </c>
      <c r="C289" s="216" t="s">
        <v>682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679</v>
      </c>
      <c r="C290" s="216" t="s">
        <v>683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679</v>
      </c>
      <c r="C291" s="216" t="s">
        <v>684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680</v>
      </c>
      <c r="C292" s="216" t="s">
        <v>685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679</v>
      </c>
      <c r="C293" s="216" t="s">
        <v>686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687</v>
      </c>
      <c r="C294" s="223" t="s">
        <v>688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680</v>
      </c>
      <c r="C295" s="216" t="s">
        <v>689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687</v>
      </c>
      <c r="C296" s="223" t="s">
        <v>690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679</v>
      </c>
      <c r="C297" s="216" t="s">
        <v>691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680</v>
      </c>
      <c r="C298" s="216" t="s">
        <v>692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693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694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695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680</v>
      </c>
      <c r="C302" s="216" t="s">
        <v>696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687</v>
      </c>
      <c r="C303" s="223" t="s">
        <v>697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687</v>
      </c>
      <c r="C304" s="216" t="s">
        <v>698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679</v>
      </c>
      <c r="C305" s="216" t="s">
        <v>699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687</v>
      </c>
      <c r="C306" s="312" t="s">
        <v>700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701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702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703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704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611" priority="2" operator="lessThan">
      <formula>0</formula>
    </cfRule>
  </conditionalFormatting>
  <conditionalFormatting sqref="C249">
    <cfRule type="cellIs" dxfId="61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714</v>
      </c>
      <c r="B1" t="s">
        <v>707</v>
      </c>
      <c r="C1" t="s">
        <v>708</v>
      </c>
      <c r="D1" t="s">
        <v>709</v>
      </c>
      <c r="E1" t="s">
        <v>710</v>
      </c>
    </row>
    <row r="2" spans="1:5" x14ac:dyDescent="0.3">
      <c r="A2" t="s">
        <v>715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716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3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714</v>
      </c>
      <c r="B1" t="s">
        <v>717</v>
      </c>
    </row>
    <row r="2" spans="1:2" x14ac:dyDescent="0.3">
      <c r="A2" t="s">
        <v>711</v>
      </c>
      <c r="B2" s="88">
        <v>279997</v>
      </c>
    </row>
    <row r="3" spans="1:2" x14ac:dyDescent="0.3">
      <c r="A3" t="s">
        <v>712</v>
      </c>
      <c r="B3" s="88">
        <v>-9197.1000000000022</v>
      </c>
    </row>
    <row r="4" spans="1:2" x14ac:dyDescent="0.3">
      <c r="A4" t="s">
        <v>713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445</v>
      </c>
      <c r="F1" s="86" t="s">
        <v>432</v>
      </c>
      <c r="G1" t="s" vm="15">
        <v>445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-76144588.063360721</v>
      </c>
      <c r="F6" s="99" t="s">
        <v>437</v>
      </c>
      <c r="G6" s="4">
        <v>-196581232.67108327</v>
      </c>
    </row>
    <row r="7" spans="1:7" x14ac:dyDescent="0.3">
      <c r="A7" s="99" t="s">
        <v>438</v>
      </c>
      <c r="B7" s="85">
        <v>-1.5118770715748799</v>
      </c>
      <c r="F7" s="99" t="s">
        <v>438</v>
      </c>
      <c r="G7" s="85">
        <v>-0.22535671730589574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-76144588.063360721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-1.5118770715748799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-196581232.67108327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-0.22535671730589574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E15" sqref="E15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12">
        <v>339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447</v>
      </c>
      <c r="B6" s="85">
        <v>0.50505401130263128</v>
      </c>
      <c r="D6" s="99" t="s">
        <v>447</v>
      </c>
      <c r="E6" s="85">
        <v>0.50014146869025056</v>
      </c>
    </row>
    <row r="7" spans="1:5" x14ac:dyDescent="0.3">
      <c r="A7" s="99" t="s">
        <v>437</v>
      </c>
      <c r="B7" s="4">
        <v>9054021024.7700119</v>
      </c>
      <c r="D7" s="99" t="s">
        <v>437</v>
      </c>
      <c r="E7" s="4">
        <v>1083598849.9400024</v>
      </c>
    </row>
    <row r="8" spans="1:5" x14ac:dyDescent="0.3">
      <c r="A8" s="99" t="s">
        <v>438</v>
      </c>
      <c r="B8" s="85">
        <v>0.17812301469216874</v>
      </c>
      <c r="D8" s="99" t="s">
        <v>438</v>
      </c>
      <c r="E8" s="85">
        <v>0.10975122899221944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4" sqref="B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0.50014146869025056</v>
      </c>
    </row>
    <row r="3" spans="1:2" x14ac:dyDescent="0.3">
      <c r="A3" t="str">
        <f>financiera!D7</f>
        <v>UTILIDAD NETA FINAL</v>
      </c>
      <c r="B3" s="88">
        <f>financiera!E7</f>
        <v>1083598849.9400024</v>
      </c>
    </row>
    <row r="4" spans="1:2" x14ac:dyDescent="0.3">
      <c r="A4" t="str">
        <f>financiera!D8</f>
        <v>MARGEN NETO FINAL</v>
      </c>
      <c r="B4" s="102">
        <f>financiera!E8</f>
        <v>0.10975122899221944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0.50505401130263128</v>
      </c>
    </row>
    <row r="3" spans="1:2" x14ac:dyDescent="0.3">
      <c r="A3" t="str">
        <f>+financiera!A7</f>
        <v>UTILIDAD NETA FINAL</v>
      </c>
      <c r="B3" s="88">
        <f>+financiera!B7</f>
        <v>9054021024.7700119</v>
      </c>
    </row>
    <row r="4" spans="1:2" x14ac:dyDescent="0.3">
      <c r="A4" t="str">
        <f>+financiera!A8</f>
        <v>MARGEN NETO FINAL</v>
      </c>
      <c r="B4" s="87">
        <f>+financiera!B8</f>
        <v>0.17812301469216874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16" sqref="A16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578871102.40072131</v>
      </c>
      <c r="F6" s="99" t="s">
        <v>437</v>
      </c>
      <c r="G6" s="4">
        <v>4394139226.8804989</v>
      </c>
    </row>
    <row r="7" spans="1:8" x14ac:dyDescent="0.3">
      <c r="A7" s="99" t="s">
        <v>438</v>
      </c>
      <c r="B7" s="85">
        <v>0.12116810981302047</v>
      </c>
      <c r="F7" s="99" t="s">
        <v>438</v>
      </c>
      <c r="G7" s="85">
        <v>0.18139884292303973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12">
        <v>339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446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234588216.54839936</v>
      </c>
      <c r="C17" s="85">
        <v>9.2343496529559782E-2</v>
      </c>
      <c r="F17" s="100" t="s">
        <v>431</v>
      </c>
      <c r="G17" s="4">
        <v>1756142660.785502</v>
      </c>
      <c r="H17" s="85">
        <v>0.13309951651816002</v>
      </c>
    </row>
    <row r="18" spans="1:8" x14ac:dyDescent="0.3">
      <c r="A18" s="100" t="s">
        <v>402</v>
      </c>
      <c r="B18" s="4">
        <v>193803960.89399427</v>
      </c>
      <c r="C18" s="85">
        <v>0.22742712074242133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401</v>
      </c>
      <c r="B19" s="4">
        <v>69929379.729264244</v>
      </c>
      <c r="C19" s="85">
        <v>0.15366779094546854</v>
      </c>
      <c r="F19" s="100" t="s">
        <v>399</v>
      </c>
      <c r="G19" s="4">
        <v>653296262.10777223</v>
      </c>
      <c r="H19" s="85">
        <v>0.21128009364567266</v>
      </c>
    </row>
    <row r="20" spans="1:8" x14ac:dyDescent="0.3">
      <c r="A20" s="100" t="s">
        <v>399</v>
      </c>
      <c r="B20" s="4">
        <v>68553911.930325702</v>
      </c>
      <c r="C20" s="85">
        <v>0.12863251434121567</v>
      </c>
      <c r="F20" s="100" t="s">
        <v>401</v>
      </c>
      <c r="G20" s="4">
        <v>519105283.21707433</v>
      </c>
      <c r="H20" s="85">
        <v>0.22413542332611155</v>
      </c>
    </row>
    <row r="21" spans="1:8" x14ac:dyDescent="0.3">
      <c r="A21" s="100" t="s">
        <v>398</v>
      </c>
      <c r="B21" s="4">
        <v>20523139.606615499</v>
      </c>
      <c r="C21" s="85">
        <v>0.10680508142582028</v>
      </c>
      <c r="F21" s="99" t="s">
        <v>391</v>
      </c>
      <c r="G21" s="4">
        <v>145492691.49011624</v>
      </c>
      <c r="H21" s="85">
        <v>0.23276219754159261</v>
      </c>
    </row>
    <row r="22" spans="1:8" x14ac:dyDescent="0.3">
      <c r="A22" s="100" t="s">
        <v>400</v>
      </c>
      <c r="B22" s="4">
        <v>5926243.3750045029</v>
      </c>
      <c r="C22" s="85">
        <v>0.11081244540952591</v>
      </c>
      <c r="F22" s="100" t="s">
        <v>398</v>
      </c>
      <c r="G22" s="4">
        <v>136383873.73115766</v>
      </c>
      <c r="H22" s="85">
        <v>0.19837398249263863</v>
      </c>
    </row>
    <row r="23" spans="1:8" x14ac:dyDescent="0.3">
      <c r="A23" s="100" t="s">
        <v>440</v>
      </c>
      <c r="B23" s="4">
        <v>594946.45435371529</v>
      </c>
      <c r="C23" s="85">
        <v>0.11471936719222801</v>
      </c>
      <c r="F23" s="100" t="s">
        <v>400</v>
      </c>
      <c r="G23" s="4">
        <v>63656349.872820489</v>
      </c>
      <c r="H23" s="85">
        <v>0.20848092735649312</v>
      </c>
    </row>
    <row r="24" spans="1:8" x14ac:dyDescent="0.3">
      <c r="A24" s="365" t="s">
        <v>441</v>
      </c>
      <c r="B24" s="363">
        <v>0</v>
      </c>
      <c r="C24" s="364">
        <v>0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99" t="s">
        <v>445</v>
      </c>
      <c r="B25" s="4">
        <v>0</v>
      </c>
      <c r="C25" s="85">
        <v>0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65" t="s">
        <v>442</v>
      </c>
      <c r="B26" s="363">
        <v>-10000</v>
      </c>
      <c r="C26" s="364">
        <v>0</v>
      </c>
      <c r="F26" s="99" t="s">
        <v>445</v>
      </c>
      <c r="G26" s="4">
        <v>0</v>
      </c>
      <c r="H26" s="85">
        <v>0</v>
      </c>
    </row>
    <row r="27" spans="1:8" x14ac:dyDescent="0.3">
      <c r="A27" s="365" t="s">
        <v>30</v>
      </c>
      <c r="B27" s="363">
        <v>-25221.633958771577</v>
      </c>
      <c r="C27" s="364">
        <v>-3.7269311639287726E-2</v>
      </c>
      <c r="F27" s="99" t="s">
        <v>441</v>
      </c>
      <c r="G27" s="4">
        <v>0</v>
      </c>
      <c r="H27" s="85">
        <v>0</v>
      </c>
    </row>
    <row r="28" spans="1:8" x14ac:dyDescent="0.3">
      <c r="A28" s="365" t="s">
        <v>391</v>
      </c>
      <c r="B28" s="363">
        <v>-748972.49491860578</v>
      </c>
      <c r="C28" s="364">
        <v>-5.1701898116005163E-3</v>
      </c>
      <c r="F28" s="99" t="s">
        <v>442</v>
      </c>
      <c r="G28" s="4">
        <v>-47900</v>
      </c>
      <c r="H28" s="85">
        <v>0</v>
      </c>
    </row>
    <row r="29" spans="1:8" x14ac:dyDescent="0.3">
      <c r="A29" s="365" t="s">
        <v>443</v>
      </c>
      <c r="B29" s="363">
        <v>-1905688.9786453503</v>
      </c>
      <c r="C29" s="364">
        <v>7.9566487215317601</v>
      </c>
      <c r="F29" s="99" t="s">
        <v>443</v>
      </c>
      <c r="G29" s="4">
        <v>-3000978.1513609588</v>
      </c>
      <c r="H29" s="85">
        <v>-0.37157645415924845</v>
      </c>
    </row>
    <row r="30" spans="1:8" x14ac:dyDescent="0.3">
      <c r="A30" s="365" t="s">
        <v>444</v>
      </c>
      <c r="B30" s="363">
        <v>-12358813.029713739</v>
      </c>
      <c r="C30" s="364">
        <v>-16.671945314158403</v>
      </c>
      <c r="F30" s="99" t="s">
        <v>444</v>
      </c>
      <c r="G30" s="4">
        <v>-33941578.043753073</v>
      </c>
      <c r="H30" s="85">
        <v>-18.51297541267893</v>
      </c>
    </row>
    <row r="31" spans="1:8" x14ac:dyDescent="0.3">
      <c r="A31" s="99" t="s">
        <v>6</v>
      </c>
      <c r="B31" s="4">
        <v>578871102.40072131</v>
      </c>
      <c r="C31" s="85">
        <v>0.12116810981302047</v>
      </c>
      <c r="F31" s="99" t="s">
        <v>6</v>
      </c>
      <c r="G31" s="4">
        <v>4394139226.8804989</v>
      </c>
      <c r="H31" s="85">
        <v>0.18139884292303973</v>
      </c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234588216.54839936</v>
      </c>
      <c r="C2" s="104">
        <f>+'rentabilidad comercial'!C17</f>
        <v>9.2343496529559782E-2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193803960.89399427</v>
      </c>
      <c r="C3" s="104">
        <f>+'rentabilidad comercial'!C18</f>
        <v>0.22742712074242133</v>
      </c>
    </row>
    <row r="4" spans="1:3" x14ac:dyDescent="0.3">
      <c r="A4" s="98" t="str">
        <f>+'rentabilidad comercial'!A19</f>
        <v>FOOD SERVICE PREMIUM</v>
      </c>
      <c r="B4" s="103">
        <f>+'rentabilidad comercial'!B19</f>
        <v>69929379.729264244</v>
      </c>
      <c r="C4" s="104">
        <f>+'rentabilidad comercial'!C19</f>
        <v>0.15366779094546854</v>
      </c>
    </row>
    <row r="5" spans="1:3" x14ac:dyDescent="0.3">
      <c r="A5" s="98" t="str">
        <f>+'rentabilidad comercial'!A20</f>
        <v>CADENAS REGIONALES</v>
      </c>
      <c r="B5" s="103">
        <f>+'rentabilidad comercial'!B20</f>
        <v>68553911.930325702</v>
      </c>
      <c r="C5" s="104">
        <f>+'rentabilidad comercial'!C20</f>
        <v>0.12863251434121567</v>
      </c>
    </row>
    <row r="6" spans="1:3" x14ac:dyDescent="0.3">
      <c r="A6" s="98" t="str">
        <f>+'rentabilidad comercial'!A21</f>
        <v>AUTOSERVICIOS</v>
      </c>
      <c r="B6" s="103">
        <f>+'rentabilidad comercial'!B21</f>
        <v>20523139.606615499</v>
      </c>
      <c r="C6" s="104">
        <f>+'rentabilidad comercial'!C21</f>
        <v>0.10680508142582028</v>
      </c>
    </row>
    <row r="7" spans="1:3" x14ac:dyDescent="0.3">
      <c r="A7" s="98" t="str">
        <f>+'rentabilidad comercial'!A22</f>
        <v>DISTRIBUIDOR</v>
      </c>
      <c r="B7" s="103">
        <f>+'rentabilidad comercial'!B22</f>
        <v>5926243.3750045029</v>
      </c>
      <c r="C7" s="104">
        <f>+'rentabilidad comercial'!C22</f>
        <v>0.11081244540952591</v>
      </c>
    </row>
    <row r="8" spans="1:3" x14ac:dyDescent="0.3">
      <c r="A8" s="98" t="str">
        <f>+'rentabilidad comercial'!A23</f>
        <v>OTROS CLIENTES NACIONALES</v>
      </c>
      <c r="B8" s="103">
        <f>+'rentabilidad comercial'!B23</f>
        <v>594946.45435371529</v>
      </c>
      <c r="C8" s="104">
        <f>+'rentabilidad comercial'!C23</f>
        <v>0.11471936719222801</v>
      </c>
    </row>
    <row r="9" spans="1:3" x14ac:dyDescent="0.3">
      <c r="A9" s="98" t="str">
        <f>+'rentabilidad comercial'!A24</f>
        <v>CAFÉ QUINDÍO S.A.S.</v>
      </c>
      <c r="B9" s="103">
        <f>+'rentabilidad comercial'!B24</f>
        <v>0</v>
      </c>
      <c r="C9" s="104">
        <f>+'rentabilidad comercial'!C24</f>
        <v>0</v>
      </c>
    </row>
    <row r="10" spans="1:3" x14ac:dyDescent="0.3">
      <c r="A10" s="98" t="str">
        <f>+'rentabilidad comercial'!A25</f>
        <v>EXPORTACIONES</v>
      </c>
      <c r="B10" s="103">
        <f>+'rentabilidad comercial'!B25</f>
        <v>0</v>
      </c>
      <c r="C10" s="104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03">
        <f>+'rentabilidad comercial'!B26</f>
        <v>-10000</v>
      </c>
      <c r="C11" s="104">
        <f>+'rentabilidad comercial'!C26</f>
        <v>0</v>
      </c>
    </row>
    <row r="12" spans="1:3" x14ac:dyDescent="0.3">
      <c r="A12" s="98" t="str">
        <f>+'rentabilidad comercial'!A27</f>
        <v>RESTAURANTE</v>
      </c>
      <c r="B12" s="103">
        <f>+'rentabilidad comercial'!B27</f>
        <v>-25221.633958771577</v>
      </c>
      <c r="C12" s="104">
        <f>+'rentabilidad comercial'!C27</f>
        <v>-3.7269311639287726E-2</v>
      </c>
    </row>
    <row r="13" spans="1:3" x14ac:dyDescent="0.3">
      <c r="A13" s="98" t="str">
        <f>+'rentabilidad comercial'!A28</f>
        <v>OTROS</v>
      </c>
      <c r="B13" s="103">
        <f>+'rentabilidad comercial'!B28</f>
        <v>-748972.49491860578</v>
      </c>
      <c r="C13" s="104">
        <f>+'rentabilidad comercial'!C28</f>
        <v>-5.1701898116005163E-3</v>
      </c>
    </row>
    <row r="14" spans="1:3" x14ac:dyDescent="0.3">
      <c r="A14" s="98" t="str">
        <f>+'rentabilidad comercial'!A29</f>
        <v>TIENDA VIRTUAL</v>
      </c>
      <c r="B14" s="103">
        <f>+'rentabilidad comercial'!B29</f>
        <v>-1905688.9786453503</v>
      </c>
      <c r="C14" s="104">
        <f>+'rentabilidad comercial'!C29</f>
        <v>7.9566487215317601</v>
      </c>
    </row>
    <row r="15" spans="1:3" x14ac:dyDescent="0.3">
      <c r="A15" s="98" t="str">
        <f>+'rentabilidad comercial'!A30</f>
        <v>EMPLEADOS</v>
      </c>
      <c r="B15" s="103">
        <f>+'rentabilidad comercial'!B30</f>
        <v>-12358813.029713739</v>
      </c>
      <c r="C15" s="104">
        <f>+'rentabilidad comercial'!C30</f>
        <v>-16.671945314158403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448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1756142660.785502</v>
      </c>
      <c r="C2" s="104">
        <f>'rentabilidad comercial'!H17</f>
        <v>0.13309951651816002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653296262.10777223</v>
      </c>
      <c r="C4" s="104">
        <f>'rentabilidad comercial'!H19</f>
        <v>0.21128009364567266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519105283.21707433</v>
      </c>
      <c r="C5" s="104">
        <f>'rentabilidad comercial'!H20</f>
        <v>0.22413542332611155</v>
      </c>
    </row>
    <row r="6" spans="1:3" x14ac:dyDescent="0.3">
      <c r="A6" s="98" t="str">
        <f>'rentabilidad comercial'!F21</f>
        <v>OTROS</v>
      </c>
      <c r="B6" s="103">
        <f>'rentabilidad comercial'!G21</f>
        <v>145492691.49011624</v>
      </c>
      <c r="C6" s="104">
        <f>'rentabilidad comercial'!H21</f>
        <v>0.23276219754159261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136383873.73115766</v>
      </c>
      <c r="C7" s="104">
        <f>'rentabilidad comercial'!H22</f>
        <v>0.19837398249263863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63656349.872820489</v>
      </c>
      <c r="C8" s="104">
        <f>'rentabilidad comercial'!H23</f>
        <v>0.20848092735649312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-47900</v>
      </c>
      <c r="C13" s="104">
        <f>'rentabilidad comercial'!H28</f>
        <v>0</v>
      </c>
    </row>
    <row r="14" spans="1:3" x14ac:dyDescent="0.3">
      <c r="A14" s="98" t="str">
        <f>'rentabilidad comercial'!F29</f>
        <v>TIENDA VIRTUAL</v>
      </c>
      <c r="B14" s="103">
        <f>'rentabilidad comercial'!G29</f>
        <v>-3000978.1513609588</v>
      </c>
      <c r="C14" s="104">
        <f>'rentabilidad comercial'!H29</f>
        <v>-0.37157645415924845</v>
      </c>
    </row>
    <row r="15" spans="1:3" x14ac:dyDescent="0.3">
      <c r="A15" s="98" t="str">
        <f>'rentabilidad comercial'!F30</f>
        <v>EMPLEADOS</v>
      </c>
      <c r="B15" s="103">
        <f>'rentabilidad comercial'!G30</f>
        <v>-33941578.043753073</v>
      </c>
      <c r="C15" s="104">
        <f>'rentabilidad comercial'!H30</f>
        <v>-18.51297541267893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3">
        <v>99</v>
      </c>
      <c r="D8" t="s">
        <v>377</v>
      </c>
    </row>
    <row r="9" spans="1:8" x14ac:dyDescent="0.3">
      <c r="A9" s="11" t="s">
        <v>118</v>
      </c>
      <c r="B9" s="12" t="s" vm="22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26041059502</v>
      </c>
      <c r="D13" s="8">
        <v>5637231279</v>
      </c>
      <c r="E13" s="74">
        <v>0.27628301990140702</v>
      </c>
    </row>
    <row r="14" spans="1:8" x14ac:dyDescent="0.3">
      <c r="A14" s="28" t="s">
        <v>374</v>
      </c>
      <c r="B14" s="69">
        <v>14747434560</v>
      </c>
      <c r="C14" s="4">
        <v>21954673211</v>
      </c>
      <c r="D14" s="4">
        <v>7207238651</v>
      </c>
      <c r="E14" s="75">
        <v>0.4887113498742659</v>
      </c>
    </row>
    <row r="15" spans="1:8" x14ac:dyDescent="0.3">
      <c r="A15" s="28" t="s">
        <v>373</v>
      </c>
      <c r="B15" s="69">
        <v>4192905308</v>
      </c>
      <c r="C15" s="4">
        <v>5172689959</v>
      </c>
      <c r="D15" s="4">
        <v>979784651</v>
      </c>
      <c r="E15" s="75">
        <v>0.23367678948784887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54183260426</v>
      </c>
      <c r="D18" s="9">
        <v>14141906435</v>
      </c>
      <c r="E18" s="76">
        <v>0.35318252320285271</v>
      </c>
      <c r="F18" s="77">
        <v>0.36499999999999999</v>
      </c>
      <c r="G18" s="78">
        <f>E18-F18</f>
        <v>-1.1817476797147286E-2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450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449</v>
      </c>
      <c r="B9" s="71" t="s">
        <v>451</v>
      </c>
      <c r="C9" s="72" t="s">
        <v>452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26041059502</v>
      </c>
      <c r="D2" s="79">
        <f>+mercadeo!D13</f>
        <v>5637231279</v>
      </c>
      <c r="E2" s="80">
        <f>+mercadeo!E13</f>
        <v>0.27628301990140702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21954673211</v>
      </c>
      <c r="D3" s="79">
        <f>+mercadeo!D14</f>
        <v>7207238651</v>
      </c>
      <c r="E3" s="80">
        <f>+mercadeo!E14</f>
        <v>0.4887113498742659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5172689959</v>
      </c>
      <c r="D4" s="79">
        <f>+mercadeo!D15</f>
        <v>979784651</v>
      </c>
      <c r="E4" s="80">
        <f>+mercadeo!E15</f>
        <v>0.23367678948784887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54183260426</v>
      </c>
      <c r="D7" s="79">
        <f>+mercadeo!D18</f>
        <v>14141906435</v>
      </c>
      <c r="E7" s="80">
        <f>+mercadeo!E18</f>
        <v>0.35318252320285271</v>
      </c>
      <c r="F7" s="80">
        <f>+mercadeo!F18</f>
        <v>0.36499999999999999</v>
      </c>
      <c r="G7" s="80">
        <f>+mercadeo!G18</f>
        <v>-1.1817476797147286E-2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79"/>
  <sheetViews>
    <sheetView showGridLines="0" tabSelected="1" topLeftCell="A48" zoomScale="73" zoomScaleNormal="73" zoomScaleSheetLayoutView="100" workbookViewId="0">
      <selection activeCell="C66" sqref="C6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453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63835317</v>
      </c>
      <c r="D13" s="8">
        <v>297359313.49525458</v>
      </c>
      <c r="E13" s="83">
        <v>0.21467401255961913</v>
      </c>
      <c r="F13" s="8">
        <v>66079847.443389907</v>
      </c>
      <c r="G13" s="83">
        <v>0.22222222222222224</v>
      </c>
      <c r="H13" s="8">
        <v>-2244530.4433899075</v>
      </c>
      <c r="I13" s="25">
        <v>-7.5482096626031114E-3</v>
      </c>
    </row>
    <row r="14" spans="1:9" x14ac:dyDescent="0.3">
      <c r="A14" s="1" t="s">
        <v>387</v>
      </c>
      <c r="B14" s="2"/>
      <c r="C14" s="61">
        <v>229213137</v>
      </c>
      <c r="D14" s="8">
        <v>2590850984.8429842</v>
      </c>
      <c r="E14" s="83">
        <v>8.8470212428636147E-2</v>
      </c>
      <c r="F14" s="8">
        <v>575744663.29844093</v>
      </c>
      <c r="G14" s="83">
        <v>0.22222222222222221</v>
      </c>
      <c r="H14" s="8">
        <v>-346531526.29844093</v>
      </c>
      <c r="I14" s="25">
        <v>-0.13375200979358606</v>
      </c>
    </row>
    <row r="15" spans="1:9" x14ac:dyDescent="0.3">
      <c r="A15" s="1" t="s">
        <v>388</v>
      </c>
      <c r="B15" s="2"/>
      <c r="C15" s="61">
        <v>106428393</v>
      </c>
      <c r="D15" s="8">
        <v>394091826.29373264</v>
      </c>
      <c r="E15" s="83">
        <v>0.27005988426838012</v>
      </c>
      <c r="F15" s="8">
        <v>87575961.398607254</v>
      </c>
      <c r="G15" s="83">
        <v>0.22222222222222221</v>
      </c>
      <c r="H15" s="8">
        <v>18852431.601392746</v>
      </c>
      <c r="I15" s="25">
        <v>4.7837662046157914E-2</v>
      </c>
    </row>
    <row r="16" spans="1:9" ht="13.2" customHeight="1" x14ac:dyDescent="0.3">
      <c r="A16" s="1" t="s">
        <v>389</v>
      </c>
      <c r="B16" s="2"/>
      <c r="C16" s="61">
        <v>314186756</v>
      </c>
      <c r="D16" s="8">
        <v>737795074.58915448</v>
      </c>
      <c r="E16" s="83">
        <v>0.42584555904626598</v>
      </c>
      <c r="F16" s="8">
        <v>163954461.01981211</v>
      </c>
      <c r="G16" s="83">
        <v>0.22222222222222221</v>
      </c>
      <c r="H16" s="8">
        <v>150232294.98018789</v>
      </c>
      <c r="I16" s="25">
        <v>0.20362333682404377</v>
      </c>
    </row>
    <row r="17" spans="1:11" x14ac:dyDescent="0.3">
      <c r="A17" s="1" t="s">
        <v>390</v>
      </c>
      <c r="B17" s="2"/>
      <c r="C17" s="61">
        <v>1013258656</v>
      </c>
      <c r="D17" s="8">
        <v>2580710863.5442953</v>
      </c>
      <c r="E17" s="83">
        <v>0.39262773304577459</v>
      </c>
      <c r="F17" s="8">
        <v>573491303.00984335</v>
      </c>
      <c r="G17" s="83">
        <v>0.22222222222222221</v>
      </c>
      <c r="H17" s="8">
        <v>439767352.99015665</v>
      </c>
      <c r="I17" s="25">
        <v>0.17040551082355238</v>
      </c>
    </row>
    <row r="18" spans="1:11" x14ac:dyDescent="0.3">
      <c r="A18" s="1" t="s">
        <v>391</v>
      </c>
      <c r="B18" s="2"/>
      <c r="C18" s="61">
        <v>70037070</v>
      </c>
      <c r="D18" s="8">
        <v>263886618.42874223</v>
      </c>
      <c r="E18" s="83">
        <v>0.26540591719663964</v>
      </c>
      <c r="F18" s="8">
        <v>58641470.761942714</v>
      </c>
      <c r="G18" s="83">
        <v>0.22222222222222221</v>
      </c>
      <c r="H18" s="8">
        <v>11395599.238057286</v>
      </c>
      <c r="I18" s="25">
        <v>4.318369497441743E-2</v>
      </c>
    </row>
    <row r="19" spans="1:11" x14ac:dyDescent="0.3">
      <c r="A19" s="6" t="s">
        <v>6</v>
      </c>
      <c r="B19" s="7"/>
      <c r="C19" s="62">
        <v>1796959329</v>
      </c>
      <c r="D19" s="9">
        <v>6864694681.1941633</v>
      </c>
      <c r="E19" s="84">
        <v>0.26176828139535058</v>
      </c>
      <c r="F19" s="9">
        <v>1525487706.9320364</v>
      </c>
      <c r="G19" s="84">
        <v>0.22222222222222224</v>
      </c>
      <c r="H19" s="9">
        <v>271471622.0679636</v>
      </c>
      <c r="I19" s="81">
        <v>3.954605917312834E-2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453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10771862</v>
      </c>
      <c r="F32" s="8">
        <v>74966476.203024149</v>
      </c>
      <c r="G32" s="83">
        <v>0.1436890533687038</v>
      </c>
      <c r="H32" s="8">
        <v>16659216.934005367</v>
      </c>
      <c r="I32" s="83">
        <v>0.22222222222222224</v>
      </c>
      <c r="J32" s="8">
        <v>-5887354.9340053666</v>
      </c>
      <c r="K32" s="25">
        <v>-7.8533168853518437E-2</v>
      </c>
    </row>
    <row r="33" spans="1:11" x14ac:dyDescent="0.3">
      <c r="A33" s="1" t="s">
        <v>399</v>
      </c>
      <c r="B33" s="2"/>
      <c r="C33" s="2"/>
      <c r="D33" s="2"/>
      <c r="E33" s="61">
        <v>78530643</v>
      </c>
      <c r="F33" s="8">
        <v>636700732.00580192</v>
      </c>
      <c r="G33" s="83">
        <v>0.1233399602865297</v>
      </c>
      <c r="H33" s="8">
        <v>141489051.55684486</v>
      </c>
      <c r="I33" s="83">
        <v>0.22222222222222221</v>
      </c>
      <c r="J33" s="8">
        <v>-62958408.55684486</v>
      </c>
      <c r="K33" s="25">
        <v>-9.8882261935692509E-2</v>
      </c>
    </row>
    <row r="34" spans="1:11" x14ac:dyDescent="0.3">
      <c r="A34" s="1" t="s">
        <v>400</v>
      </c>
      <c r="B34" s="2"/>
      <c r="C34" s="2"/>
      <c r="D34" s="2"/>
      <c r="E34" s="61">
        <v>2733732</v>
      </c>
      <c r="F34" s="8">
        <v>16012899.628335994</v>
      </c>
      <c r="G34" s="83">
        <v>0.17072061047347489</v>
      </c>
      <c r="H34" s="8">
        <v>3558422.1396302208</v>
      </c>
      <c r="I34" s="83">
        <v>0.22222222222222221</v>
      </c>
      <c r="J34" s="8">
        <v>-824690.13963022083</v>
      </c>
      <c r="K34" s="25">
        <v>-5.1501611748747317E-2</v>
      </c>
    </row>
    <row r="35" spans="1:11" x14ac:dyDescent="0.3">
      <c r="A35" s="1" t="s">
        <v>401</v>
      </c>
      <c r="B35" s="2"/>
      <c r="C35" s="2"/>
      <c r="D35" s="2"/>
      <c r="E35" s="61">
        <v>139002722</v>
      </c>
      <c r="F35" s="8">
        <v>522794330.5847621</v>
      </c>
      <c r="G35" s="83">
        <v>0.26588414194262788</v>
      </c>
      <c r="H35" s="8">
        <v>116176517.90772492</v>
      </c>
      <c r="I35" s="83">
        <v>0.22222222222222224</v>
      </c>
      <c r="J35" s="8">
        <v>22826204.092275083</v>
      </c>
      <c r="K35" s="25">
        <v>4.3661919720405645E-2</v>
      </c>
    </row>
    <row r="36" spans="1:11" x14ac:dyDescent="0.3">
      <c r="A36" s="1" t="s">
        <v>431</v>
      </c>
      <c r="B36" s="2"/>
      <c r="C36" s="2"/>
      <c r="D36" s="2"/>
      <c r="E36" s="61">
        <v>1336346809</v>
      </c>
      <c r="F36" s="8">
        <v>4655053299.6378603</v>
      </c>
      <c r="G36" s="83">
        <v>0.28707443781663272</v>
      </c>
      <c r="H36" s="8">
        <v>1034456288.8084134</v>
      </c>
      <c r="I36" s="83">
        <v>0.22222222222222221</v>
      </c>
      <c r="J36" s="8">
        <v>301890520.19158661</v>
      </c>
      <c r="K36" s="25">
        <v>6.4852215594410512E-2</v>
      </c>
    </row>
    <row r="37" spans="1:11" x14ac:dyDescent="0.3">
      <c r="A37" s="1" t="s">
        <v>402</v>
      </c>
      <c r="B37" s="2"/>
      <c r="C37" s="2"/>
      <c r="D37" s="2"/>
      <c r="E37" s="61">
        <v>229573561</v>
      </c>
      <c r="F37" s="8">
        <v>809527484.671381</v>
      </c>
      <c r="G37" s="83">
        <v>0.28358958200559792</v>
      </c>
      <c r="H37" s="8">
        <v>179894996.59364021</v>
      </c>
      <c r="I37" s="83">
        <v>0.22222222222222221</v>
      </c>
      <c r="J37" s="8">
        <v>49678564.406359792</v>
      </c>
      <c r="K37" s="25">
        <v>6.1367359783375708E-2</v>
      </c>
    </row>
    <row r="38" spans="1:11" x14ac:dyDescent="0.3">
      <c r="A38" s="6" t="s">
        <v>6</v>
      </c>
      <c r="B38" s="7"/>
      <c r="C38" s="7"/>
      <c r="D38" s="7"/>
      <c r="E38" s="62">
        <v>1796959329</v>
      </c>
      <c r="F38" s="9">
        <v>6864694681.1941633</v>
      </c>
      <c r="G38" s="84">
        <v>0.26176828139535058</v>
      </c>
      <c r="H38" s="9">
        <v>1525487706.9320364</v>
      </c>
      <c r="I38" s="84">
        <v>0.22222222222222224</v>
      </c>
      <c r="J38" s="9">
        <v>271471622.0679636</v>
      </c>
      <c r="K38" s="81">
        <v>3.954605917312834E-2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0">
        <v>453</v>
      </c>
    </row>
    <row r="49" spans="1:9" x14ac:dyDescent="0.3">
      <c r="E49" s="73"/>
      <c r="F49" s="73"/>
      <c r="G49" s="73"/>
      <c r="H49" s="63"/>
    </row>
    <row r="50" spans="1:9" x14ac:dyDescent="0.3">
      <c r="A50" s="1"/>
      <c r="B50" s="2"/>
      <c r="C50" s="5" t="s">
        <v>39</v>
      </c>
      <c r="D50" s="2"/>
      <c r="E50" s="2"/>
      <c r="F50" s="2"/>
      <c r="G50" s="2"/>
      <c r="H50" s="2"/>
      <c r="I50" s="3"/>
    </row>
    <row r="51" spans="1:9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392</v>
      </c>
      <c r="F51" s="71" t="s">
        <v>393</v>
      </c>
      <c r="G51" s="71" t="s">
        <v>394</v>
      </c>
      <c r="H51" s="71" t="s">
        <v>395</v>
      </c>
      <c r="I51" s="72" t="s">
        <v>396</v>
      </c>
    </row>
    <row r="52" spans="1:9" x14ac:dyDescent="0.3">
      <c r="A52" s="1" t="s">
        <v>386</v>
      </c>
      <c r="B52" s="2"/>
      <c r="C52" s="61">
        <v>63835317</v>
      </c>
      <c r="D52" s="8">
        <v>297359313.49525458</v>
      </c>
      <c r="E52" s="83">
        <v>0.21467401255961913</v>
      </c>
      <c r="F52" s="8">
        <v>66079847.443389907</v>
      </c>
      <c r="G52" s="83">
        <v>0.22222222222222224</v>
      </c>
      <c r="H52" s="8">
        <v>-2244530.4433899075</v>
      </c>
      <c r="I52" s="25">
        <v>-7.5482096626031114E-3</v>
      </c>
    </row>
    <row r="53" spans="1:9" x14ac:dyDescent="0.3">
      <c r="A53" s="1" t="s">
        <v>387</v>
      </c>
      <c r="B53" s="2"/>
      <c r="C53" s="61">
        <v>229213137</v>
      </c>
      <c r="D53" s="8">
        <v>2590850984.8429842</v>
      </c>
      <c r="E53" s="83">
        <v>8.8470212428636147E-2</v>
      </c>
      <c r="F53" s="8">
        <v>575744663.29844093</v>
      </c>
      <c r="G53" s="83">
        <v>0.22222222222222221</v>
      </c>
      <c r="H53" s="8">
        <v>-346531526.29844093</v>
      </c>
      <c r="I53" s="25">
        <v>-0.13375200979358606</v>
      </c>
    </row>
    <row r="54" spans="1:9" x14ac:dyDescent="0.3">
      <c r="A54" s="1" t="s">
        <v>388</v>
      </c>
      <c r="B54" s="2"/>
      <c r="C54" s="61">
        <v>106428393</v>
      </c>
      <c r="D54" s="8">
        <v>394091826.29373264</v>
      </c>
      <c r="E54" s="83">
        <v>0.27005988426838012</v>
      </c>
      <c r="F54" s="8">
        <v>87575961.398607254</v>
      </c>
      <c r="G54" s="83">
        <v>0.22222222222222221</v>
      </c>
      <c r="H54" s="8">
        <v>18852431.601392746</v>
      </c>
      <c r="I54" s="25">
        <v>4.7837662046157914E-2</v>
      </c>
    </row>
    <row r="55" spans="1:9" x14ac:dyDescent="0.3">
      <c r="A55" s="1" t="s">
        <v>389</v>
      </c>
      <c r="B55" s="2"/>
      <c r="C55" s="61">
        <v>314186756</v>
      </c>
      <c r="D55" s="8">
        <v>737795074.58915448</v>
      </c>
      <c r="E55" s="83">
        <v>0.42584555904626598</v>
      </c>
      <c r="F55" s="8">
        <v>163954461.01981211</v>
      </c>
      <c r="G55" s="83">
        <v>0.22222222222222221</v>
      </c>
      <c r="H55" s="8">
        <v>150232294.98018789</v>
      </c>
      <c r="I55" s="25">
        <v>0.20362333682404377</v>
      </c>
    </row>
    <row r="56" spans="1:9" x14ac:dyDescent="0.3">
      <c r="A56" s="1" t="s">
        <v>390</v>
      </c>
      <c r="B56" s="2"/>
      <c r="C56" s="61">
        <v>1013258656</v>
      </c>
      <c r="D56" s="8">
        <v>2580710863.5442953</v>
      </c>
      <c r="E56" s="83">
        <v>0.39262773304577459</v>
      </c>
      <c r="F56" s="8">
        <v>573491303.00984335</v>
      </c>
      <c r="G56" s="83">
        <v>0.22222222222222221</v>
      </c>
      <c r="H56" s="8">
        <v>439767352.99015665</v>
      </c>
      <c r="I56" s="25">
        <v>0.17040551082355238</v>
      </c>
    </row>
    <row r="57" spans="1:9" x14ac:dyDescent="0.3">
      <c r="A57" s="1" t="s">
        <v>391</v>
      </c>
      <c r="B57" s="2"/>
      <c r="C57" s="61">
        <v>70037070</v>
      </c>
      <c r="D57" s="8">
        <v>263886618.42874223</v>
      </c>
      <c r="E57" s="83">
        <v>0.26540591719663964</v>
      </c>
      <c r="F57" s="8">
        <v>58641470.761942714</v>
      </c>
      <c r="G57" s="83">
        <v>0.22222222222222221</v>
      </c>
      <c r="H57" s="8">
        <v>11395599.238057286</v>
      </c>
      <c r="I57" s="25">
        <v>4.318369497441743E-2</v>
      </c>
    </row>
    <row r="58" spans="1:9" x14ac:dyDescent="0.3">
      <c r="A58" s="6" t="s">
        <v>6</v>
      </c>
      <c r="B58" s="7"/>
      <c r="C58" s="62">
        <v>1796959329</v>
      </c>
      <c r="D58" s="9">
        <v>6864694681.1941633</v>
      </c>
      <c r="E58" s="84">
        <v>0.26176828139535058</v>
      </c>
      <c r="F58" s="9">
        <v>1525487706.9320364</v>
      </c>
      <c r="G58" s="84">
        <v>0.22222222222222224</v>
      </c>
      <c r="H58" s="9">
        <v>271471622.0679636</v>
      </c>
      <c r="I58" s="81">
        <v>3.954605917312834E-2</v>
      </c>
    </row>
    <row r="65" spans="1:11" x14ac:dyDescent="0.3">
      <c r="A65" s="11" t="s">
        <v>356</v>
      </c>
      <c r="B65" s="12" t="s" vm="8">
        <v>420</v>
      </c>
    </row>
    <row r="66" spans="1:11" x14ac:dyDescent="0.3">
      <c r="A66" s="11" t="s">
        <v>45</v>
      </c>
      <c r="B66" s="12" t="s">
        <v>99</v>
      </c>
    </row>
    <row r="67" spans="1:11" x14ac:dyDescent="0.3">
      <c r="A67" s="11" t="s">
        <v>101</v>
      </c>
      <c r="B67" s="12" t="s" vm="9">
        <v>384</v>
      </c>
    </row>
    <row r="68" spans="1:11" x14ac:dyDescent="0.3">
      <c r="A68" s="11" t="s">
        <v>360</v>
      </c>
      <c r="B68" s="12" t="s" vm="6">
        <v>106</v>
      </c>
    </row>
    <row r="69" spans="1:11" x14ac:dyDescent="0.3">
      <c r="A69" s="11" t="s">
        <v>118</v>
      </c>
      <c r="B69" s="12" t="s" vm="20">
        <v>453</v>
      </c>
    </row>
    <row r="70" spans="1:11" x14ac:dyDescent="0.3">
      <c r="E70" s="73"/>
      <c r="F70" s="73"/>
      <c r="G70" s="73"/>
      <c r="H70" s="63"/>
    </row>
    <row r="71" spans="1:11" x14ac:dyDescent="0.3">
      <c r="A71" s="1"/>
      <c r="B71" s="2"/>
      <c r="C71" s="2"/>
      <c r="D71" s="2"/>
      <c r="E71" s="5" t="s">
        <v>39</v>
      </c>
      <c r="F71" s="2"/>
      <c r="G71" s="2"/>
      <c r="H71" s="2"/>
      <c r="I71" s="2"/>
      <c r="J71" s="2"/>
      <c r="K71" s="3"/>
    </row>
    <row r="72" spans="1:11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392</v>
      </c>
      <c r="H72" s="71" t="s">
        <v>393</v>
      </c>
      <c r="I72" s="71" t="s">
        <v>394</v>
      </c>
      <c r="J72" s="71" t="s">
        <v>395</v>
      </c>
      <c r="K72" s="72" t="s">
        <v>396</v>
      </c>
    </row>
    <row r="73" spans="1:11" x14ac:dyDescent="0.3">
      <c r="A73" s="1" t="s">
        <v>398</v>
      </c>
      <c r="B73" s="2"/>
      <c r="C73" s="2"/>
      <c r="D73" s="2"/>
      <c r="E73" s="61">
        <v>10771862</v>
      </c>
      <c r="F73" s="8">
        <v>74966476.203024149</v>
      </c>
      <c r="G73" s="83">
        <v>0.1436890533687038</v>
      </c>
      <c r="H73" s="8">
        <v>16659216.934005367</v>
      </c>
      <c r="I73" s="83">
        <v>0.22222222222222224</v>
      </c>
      <c r="J73" s="8">
        <v>-5887354.9340053666</v>
      </c>
      <c r="K73" s="25">
        <v>-7.8533168853518437E-2</v>
      </c>
    </row>
    <row r="74" spans="1:11" x14ac:dyDescent="0.3">
      <c r="A74" s="1" t="s">
        <v>399</v>
      </c>
      <c r="B74" s="2"/>
      <c r="C74" s="2"/>
      <c r="D74" s="2"/>
      <c r="E74" s="61">
        <v>78530643</v>
      </c>
      <c r="F74" s="8">
        <v>636700732.00580192</v>
      </c>
      <c r="G74" s="83">
        <v>0.1233399602865297</v>
      </c>
      <c r="H74" s="8">
        <v>141489051.55684486</v>
      </c>
      <c r="I74" s="83">
        <v>0.22222222222222221</v>
      </c>
      <c r="J74" s="8">
        <v>-62958408.55684486</v>
      </c>
      <c r="K74" s="25">
        <v>-9.8882261935692509E-2</v>
      </c>
    </row>
    <row r="75" spans="1:11" x14ac:dyDescent="0.3">
      <c r="A75" s="1" t="s">
        <v>400</v>
      </c>
      <c r="B75" s="2"/>
      <c r="C75" s="2"/>
      <c r="D75" s="2"/>
      <c r="E75" s="61">
        <v>2733732</v>
      </c>
      <c r="F75" s="8">
        <v>16012899.628335994</v>
      </c>
      <c r="G75" s="83">
        <v>0.17072061047347489</v>
      </c>
      <c r="H75" s="8">
        <v>3558422.1396302208</v>
      </c>
      <c r="I75" s="83">
        <v>0.22222222222222221</v>
      </c>
      <c r="J75" s="8">
        <v>-824690.13963022083</v>
      </c>
      <c r="K75" s="25">
        <v>-5.1501611748747317E-2</v>
      </c>
    </row>
    <row r="76" spans="1:11" x14ac:dyDescent="0.3">
      <c r="A76" s="1" t="s">
        <v>401</v>
      </c>
      <c r="B76" s="2"/>
      <c r="C76" s="2"/>
      <c r="D76" s="2"/>
      <c r="E76" s="61">
        <v>139002722</v>
      </c>
      <c r="F76" s="8">
        <v>522794330.5847621</v>
      </c>
      <c r="G76" s="83">
        <v>0.26588414194262788</v>
      </c>
      <c r="H76" s="8">
        <v>116176517.90772492</v>
      </c>
      <c r="I76" s="83">
        <v>0.22222222222222224</v>
      </c>
      <c r="J76" s="8">
        <v>22826204.092275083</v>
      </c>
      <c r="K76" s="25">
        <v>4.3661919720405645E-2</v>
      </c>
    </row>
    <row r="77" spans="1:11" x14ac:dyDescent="0.3">
      <c r="A77" s="1" t="s">
        <v>431</v>
      </c>
      <c r="B77" s="2"/>
      <c r="C77" s="2"/>
      <c r="D77" s="2"/>
      <c r="E77" s="61">
        <v>1336346809</v>
      </c>
      <c r="F77" s="8">
        <v>4655053299.6378603</v>
      </c>
      <c r="G77" s="83">
        <v>0.28707443781663272</v>
      </c>
      <c r="H77" s="8">
        <v>1034456288.8084134</v>
      </c>
      <c r="I77" s="83">
        <v>0.22222222222222221</v>
      </c>
      <c r="J77" s="8">
        <v>301890520.19158661</v>
      </c>
      <c r="K77" s="25">
        <v>6.4852215594410512E-2</v>
      </c>
    </row>
    <row r="78" spans="1:11" x14ac:dyDescent="0.3">
      <c r="A78" s="1" t="s">
        <v>402</v>
      </c>
      <c r="B78" s="2"/>
      <c r="C78" s="2"/>
      <c r="D78" s="2"/>
      <c r="E78" s="61">
        <v>229573561</v>
      </c>
      <c r="F78" s="8">
        <v>809527484.671381</v>
      </c>
      <c r="G78" s="83">
        <v>0.28358958200559792</v>
      </c>
      <c r="H78" s="8">
        <v>179894996.59364021</v>
      </c>
      <c r="I78" s="83">
        <v>0.22222222222222221</v>
      </c>
      <c r="J78" s="8">
        <v>49678564.406359792</v>
      </c>
      <c r="K78" s="25">
        <v>6.1367359783375708E-2</v>
      </c>
    </row>
    <row r="79" spans="1:11" x14ac:dyDescent="0.3">
      <c r="A79" s="6" t="s">
        <v>6</v>
      </c>
      <c r="B79" s="7"/>
      <c r="C79" s="7"/>
      <c r="D79" s="7"/>
      <c r="E79" s="62">
        <v>1796959329</v>
      </c>
      <c r="F79" s="9">
        <v>6864694681.1941633</v>
      </c>
      <c r="G79" s="84">
        <v>0.26176828139535058</v>
      </c>
      <c r="H79" s="9">
        <v>1525487706.9320364</v>
      </c>
      <c r="I79" s="84">
        <v>0.22222222222222224</v>
      </c>
      <c r="J79" s="9">
        <v>271471622.0679636</v>
      </c>
      <c r="K79" s="81">
        <v>3.954605917312834E-2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2" sqref="B2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63835317</v>
      </c>
      <c r="C2" s="90">
        <f>+COMERCIAL!D13</f>
        <v>297359313.49525458</v>
      </c>
      <c r="D2" s="89">
        <f>+COMERCIAL!E13</f>
        <v>0.21467401255961913</v>
      </c>
      <c r="E2" s="90">
        <f>+COMERCIAL!F13</f>
        <v>66079847.443389907</v>
      </c>
      <c r="F2" s="89">
        <f>+COMERCIAL!G13</f>
        <v>0.22222222222222224</v>
      </c>
      <c r="G2" s="90">
        <f>+COMERCIAL!H13</f>
        <v>-2244530.4433899075</v>
      </c>
      <c r="H2" s="89">
        <f>+COMERCIAL!I13</f>
        <v>-7.5482096626031114E-3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229213137</v>
      </c>
      <c r="C3" s="90">
        <f>+COMERCIAL!D14</f>
        <v>2590850984.8429842</v>
      </c>
      <c r="D3" s="89">
        <f>+COMERCIAL!E14</f>
        <v>8.8470212428636147E-2</v>
      </c>
      <c r="E3" s="90">
        <f>+COMERCIAL!F14</f>
        <v>575744663.29844093</v>
      </c>
      <c r="F3" s="89">
        <f>+COMERCIAL!G14</f>
        <v>0.22222222222222221</v>
      </c>
      <c r="G3" s="90">
        <f>+COMERCIAL!H14</f>
        <v>-346531526.29844093</v>
      </c>
      <c r="H3" s="89">
        <f>+COMERCIAL!I14</f>
        <v>-0.13375200979358606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106428393</v>
      </c>
      <c r="C4" s="90">
        <f>+COMERCIAL!D15</f>
        <v>394091826.29373264</v>
      </c>
      <c r="D4" s="89">
        <f>+COMERCIAL!E15</f>
        <v>0.27005988426838012</v>
      </c>
      <c r="E4" s="90">
        <f>+COMERCIAL!F15</f>
        <v>87575961.398607254</v>
      </c>
      <c r="F4" s="89">
        <f>+COMERCIAL!G15</f>
        <v>0.22222222222222221</v>
      </c>
      <c r="G4" s="90">
        <f>+COMERCIAL!H15</f>
        <v>18852431.601392746</v>
      </c>
      <c r="H4" s="89">
        <f>+COMERCIAL!I15</f>
        <v>4.7837662046157914E-2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314186756</v>
      </c>
      <c r="C5" s="90">
        <f>+COMERCIAL!D16</f>
        <v>737795074.58915448</v>
      </c>
      <c r="D5" s="89">
        <f>+COMERCIAL!E16</f>
        <v>0.42584555904626598</v>
      </c>
      <c r="E5" s="90">
        <f>+COMERCIAL!F16</f>
        <v>163954461.01981211</v>
      </c>
      <c r="F5" s="89">
        <f>+COMERCIAL!G16</f>
        <v>0.22222222222222221</v>
      </c>
      <c r="G5" s="90">
        <f>+COMERCIAL!H16</f>
        <v>150232294.98018789</v>
      </c>
      <c r="H5" s="89">
        <f>+COMERCIAL!I16</f>
        <v>0.20362333682404377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1013258656</v>
      </c>
      <c r="C6" s="90">
        <f>+COMERCIAL!D17</f>
        <v>2580710863.5442953</v>
      </c>
      <c r="D6" s="89">
        <f>+COMERCIAL!E17</f>
        <v>0.39262773304577459</v>
      </c>
      <c r="E6" s="90">
        <f>+COMERCIAL!F17</f>
        <v>573491303.00984335</v>
      </c>
      <c r="F6" s="89">
        <f>+COMERCIAL!G17</f>
        <v>0.22222222222222221</v>
      </c>
      <c r="G6" s="90">
        <f>+COMERCIAL!H17</f>
        <v>439767352.99015665</v>
      </c>
      <c r="H6" s="89">
        <f>+COMERCIAL!I17</f>
        <v>0.17040551082355238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70037070</v>
      </c>
      <c r="C7" s="90">
        <f>+COMERCIAL!D18</f>
        <v>263886618.42874223</v>
      </c>
      <c r="D7" s="89">
        <f>+COMERCIAL!E18</f>
        <v>0.26540591719663964</v>
      </c>
      <c r="E7" s="90">
        <f>+COMERCIAL!F18</f>
        <v>58641470.761942714</v>
      </c>
      <c r="F7" s="89">
        <f>+COMERCIAL!G18</f>
        <v>0.22222222222222221</v>
      </c>
      <c r="G7" s="90">
        <f>+COMERCIAL!H18</f>
        <v>11395599.238057286</v>
      </c>
      <c r="H7" s="89">
        <f>+COMERCIAL!I18</f>
        <v>4.318369497441743E-2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1796959329</v>
      </c>
      <c r="C8" s="90">
        <f>+COMERCIAL!D19</f>
        <v>6864694681.1941633</v>
      </c>
      <c r="D8" s="89">
        <f>+COMERCIAL!E19</f>
        <v>0.26176828139535058</v>
      </c>
      <c r="E8" s="90">
        <f>+COMERCIAL!F19</f>
        <v>1525487706.9320364</v>
      </c>
      <c r="F8" s="89">
        <f>+COMERCIAL!G19</f>
        <v>0.22222222222222224</v>
      </c>
      <c r="G8" s="90">
        <f>+COMERCIAL!H19</f>
        <v>271471622.0679636</v>
      </c>
      <c r="H8" s="89">
        <f>+COMERCIAL!I19</f>
        <v>3.954605917312834E-2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>
      <selection activeCell="D2" sqref="D2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10771862</v>
      </c>
      <c r="C2" s="95">
        <f>+COMERCIAL!F32</f>
        <v>74966476.203024149</v>
      </c>
      <c r="D2" s="94">
        <f>+COMERCIAL!G32</f>
        <v>0.1436890533687038</v>
      </c>
      <c r="E2" s="95">
        <f>+COMERCIAL!H32</f>
        <v>16659216.934005367</v>
      </c>
      <c r="F2" s="94">
        <f>+COMERCIAL!I32</f>
        <v>0.22222222222222224</v>
      </c>
      <c r="G2" s="95">
        <f>+COMERCIAL!J32</f>
        <v>-5887354.9340053666</v>
      </c>
      <c r="H2" s="94">
        <f>+COMERCIAL!K32</f>
        <v>-7.8533168853518437E-2</v>
      </c>
    </row>
    <row r="3" spans="1:8" x14ac:dyDescent="0.3">
      <c r="A3" s="93" t="str">
        <f>+COMERCIAL!A33</f>
        <v>CADENAS REGIONALES</v>
      </c>
      <c r="B3" s="95">
        <f>+COMERCIAL!E33</f>
        <v>78530643</v>
      </c>
      <c r="C3" s="95">
        <f>+COMERCIAL!F33</f>
        <v>636700732.00580192</v>
      </c>
      <c r="D3" s="94">
        <f>+COMERCIAL!G33</f>
        <v>0.1233399602865297</v>
      </c>
      <c r="E3" s="95">
        <f>+COMERCIAL!H33</f>
        <v>141489051.55684486</v>
      </c>
      <c r="F3" s="94">
        <f>+COMERCIAL!I33</f>
        <v>0.22222222222222221</v>
      </c>
      <c r="G3" s="95">
        <f>+COMERCIAL!J33</f>
        <v>-62958408.55684486</v>
      </c>
      <c r="H3" s="94">
        <f>+COMERCIAL!K33</f>
        <v>-9.8882261935692509E-2</v>
      </c>
    </row>
    <row r="4" spans="1:8" x14ac:dyDescent="0.3">
      <c r="A4" s="93" t="str">
        <f>+COMERCIAL!A34</f>
        <v>DISTRIBUIDOR</v>
      </c>
      <c r="B4" s="95">
        <f>+COMERCIAL!E34</f>
        <v>2733732</v>
      </c>
      <c r="C4" s="95">
        <f>+COMERCIAL!F34</f>
        <v>16012899.628335994</v>
      </c>
      <c r="D4" s="94">
        <f>+COMERCIAL!G34</f>
        <v>0.17072061047347489</v>
      </c>
      <c r="E4" s="95">
        <f>+COMERCIAL!H34</f>
        <v>3558422.1396302208</v>
      </c>
      <c r="F4" s="94">
        <f>+COMERCIAL!I34</f>
        <v>0.22222222222222221</v>
      </c>
      <c r="G4" s="95">
        <f>+COMERCIAL!J34</f>
        <v>-824690.13963022083</v>
      </c>
      <c r="H4" s="94">
        <f>+COMERCIAL!K34</f>
        <v>-5.1501611748747317E-2</v>
      </c>
    </row>
    <row r="5" spans="1:8" x14ac:dyDescent="0.3">
      <c r="A5" s="93" t="str">
        <f>+COMERCIAL!A35</f>
        <v>FOOD SERVICE PREMIUM</v>
      </c>
      <c r="B5" s="95">
        <f>+COMERCIAL!E35</f>
        <v>139002722</v>
      </c>
      <c r="C5" s="95">
        <f>+COMERCIAL!F35</f>
        <v>522794330.5847621</v>
      </c>
      <c r="D5" s="94">
        <f>+COMERCIAL!G35</f>
        <v>0.26588414194262788</v>
      </c>
      <c r="E5" s="95">
        <f>+COMERCIAL!H35</f>
        <v>116176517.90772492</v>
      </c>
      <c r="F5" s="94">
        <f>+COMERCIAL!I35</f>
        <v>0.22222222222222224</v>
      </c>
      <c r="G5" s="95">
        <f>+COMERCIAL!J35</f>
        <v>22826204.092275083</v>
      </c>
      <c r="H5" s="94">
        <f>+COMERCIAL!K35</f>
        <v>4.3661919720405645E-2</v>
      </c>
    </row>
    <row r="6" spans="1:8" x14ac:dyDescent="0.3">
      <c r="A6" s="93" t="str">
        <f>+COMERCIAL!A36</f>
        <v>GRANDES SUPERFICIES</v>
      </c>
      <c r="B6" s="95">
        <f>+COMERCIAL!E36</f>
        <v>1336346809</v>
      </c>
      <c r="C6" s="95">
        <f>+COMERCIAL!F36</f>
        <v>4655053299.6378603</v>
      </c>
      <c r="D6" s="94">
        <f>+COMERCIAL!G36</f>
        <v>0.28707443781663272</v>
      </c>
      <c r="E6" s="95">
        <f>+COMERCIAL!H36</f>
        <v>1034456288.8084134</v>
      </c>
      <c r="F6" s="94">
        <f>+COMERCIAL!I36</f>
        <v>0.22222222222222221</v>
      </c>
      <c r="G6" s="95">
        <f>+COMERCIAL!J36</f>
        <v>301890520.19158661</v>
      </c>
      <c r="H6" s="94">
        <f>+COMERCIAL!K36</f>
        <v>6.4852215594410512E-2</v>
      </c>
    </row>
    <row r="7" spans="1:8" x14ac:dyDescent="0.3">
      <c r="A7" s="93" t="str">
        <f>+COMERCIAL!A37</f>
        <v>TIENDA ESPECIALIZADA</v>
      </c>
      <c r="B7" s="95">
        <f>+COMERCIAL!E37</f>
        <v>229573561</v>
      </c>
      <c r="C7" s="95">
        <f>+COMERCIAL!F37</f>
        <v>809527484.671381</v>
      </c>
      <c r="D7" s="94">
        <f>+COMERCIAL!G37</f>
        <v>0.28358958200559792</v>
      </c>
      <c r="E7" s="95">
        <f>+COMERCIAL!H37</f>
        <v>179894996.59364021</v>
      </c>
      <c r="F7" s="94">
        <f>+COMERCIAL!I37</f>
        <v>0.22222222222222221</v>
      </c>
      <c r="G7" s="95">
        <f>+COMERCIAL!J37</f>
        <v>49678564.406359792</v>
      </c>
      <c r="H7" s="94">
        <f>+COMERCIAL!K37</f>
        <v>6.1367359783375708E-2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1">
        <v>454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59780589</v>
      </c>
      <c r="C13" s="82">
        <v>295542434</v>
      </c>
      <c r="D13" s="82">
        <v>355323023</v>
      </c>
      <c r="E13" s="85">
        <v>0.83175706292468421</v>
      </c>
    </row>
    <row r="14" spans="1:5" x14ac:dyDescent="0.3">
      <c r="A14" t="s">
        <v>412</v>
      </c>
      <c r="B14" s="82">
        <v>66386066</v>
      </c>
      <c r="C14" s="82">
        <v>484702890</v>
      </c>
      <c r="D14" s="82">
        <v>551088956</v>
      </c>
      <c r="E14" s="85">
        <v>0.87953656977295691</v>
      </c>
    </row>
    <row r="15" spans="1:5" x14ac:dyDescent="0.3">
      <c r="A15" t="s">
        <v>413</v>
      </c>
      <c r="B15" s="82">
        <v>77775453</v>
      </c>
      <c r="C15" s="82">
        <v>182186784</v>
      </c>
      <c r="D15" s="82">
        <v>259962237</v>
      </c>
      <c r="E15" s="85">
        <v>0.70082018874149021</v>
      </c>
    </row>
    <row r="16" spans="1:5" x14ac:dyDescent="0.3">
      <c r="A16" t="s">
        <v>414</v>
      </c>
      <c r="B16" s="82">
        <v>24711904</v>
      </c>
      <c r="C16" s="82">
        <v>96900019</v>
      </c>
      <c r="D16" s="82">
        <v>121611923</v>
      </c>
      <c r="E16" s="85">
        <v>0.79679702951494324</v>
      </c>
    </row>
    <row r="17" spans="1:5" x14ac:dyDescent="0.3">
      <c r="A17" t="s">
        <v>415</v>
      </c>
      <c r="B17" s="82">
        <v>57475815</v>
      </c>
      <c r="C17" s="82">
        <v>324071789</v>
      </c>
      <c r="D17" s="82">
        <v>381547604</v>
      </c>
      <c r="E17" s="85">
        <v>0.84936135256139622</v>
      </c>
    </row>
    <row r="18" spans="1:5" x14ac:dyDescent="0.3">
      <c r="A18" t="s">
        <v>416</v>
      </c>
      <c r="B18" s="82">
        <v>230777075</v>
      </c>
      <c r="C18" s="82">
        <v>3348742047</v>
      </c>
      <c r="D18" s="82">
        <v>3579519122</v>
      </c>
      <c r="E18" s="85">
        <v>0.93552846984902904</v>
      </c>
    </row>
    <row r="19" spans="1:5" x14ac:dyDescent="0.3">
      <c r="A19" t="s">
        <v>417</v>
      </c>
      <c r="B19" s="82">
        <v>752230522</v>
      </c>
      <c r="C19" s="82">
        <v>2559969555</v>
      </c>
      <c r="D19" s="82">
        <v>3312200077</v>
      </c>
      <c r="E19" s="85">
        <v>0.77289097744320834</v>
      </c>
    </row>
    <row r="20" spans="1:5" x14ac:dyDescent="0.3">
      <c r="A20" t="s">
        <v>418</v>
      </c>
      <c r="B20" s="82">
        <v>0</v>
      </c>
      <c r="C20" s="82">
        <v>451494000</v>
      </c>
      <c r="D20" s="82">
        <v>451494000</v>
      </c>
      <c r="E20" s="85">
        <v>1</v>
      </c>
    </row>
    <row r="21" spans="1:5" x14ac:dyDescent="0.3">
      <c r="A21" t="s">
        <v>6</v>
      </c>
      <c r="B21" s="82">
        <v>1289373096</v>
      </c>
      <c r="C21" s="82">
        <v>7781375239</v>
      </c>
      <c r="D21" s="82">
        <v>9070748335</v>
      </c>
      <c r="E21" s="85">
        <v>0.85785372403896598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59780589</v>
      </c>
      <c r="C3" s="90">
        <f>+CARTERA!C13</f>
        <v>295542434</v>
      </c>
      <c r="D3" s="90">
        <f>+CARTERA!D13</f>
        <v>355323023</v>
      </c>
      <c r="E3" s="80">
        <f>+CARTERA!E13</f>
        <v>0.83175706292468421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66386066</v>
      </c>
      <c r="C4" s="90">
        <f>+CARTERA!C14</f>
        <v>484702890</v>
      </c>
      <c r="D4" s="90">
        <f>+CARTERA!D14</f>
        <v>551088956</v>
      </c>
      <c r="E4" s="80">
        <f>+CARTERA!E14</f>
        <v>0.87953656977295691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77775453</v>
      </c>
      <c r="C5" s="90">
        <f>+CARTERA!C15</f>
        <v>182186784</v>
      </c>
      <c r="D5" s="90">
        <f>+CARTERA!D15</f>
        <v>259962237</v>
      </c>
      <c r="E5" s="80">
        <f>+CARTERA!E15</f>
        <v>0.70082018874149021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24711904</v>
      </c>
      <c r="C6" s="90">
        <f>+CARTERA!C16</f>
        <v>96900019</v>
      </c>
      <c r="D6" s="90">
        <f>+CARTERA!D16</f>
        <v>121611923</v>
      </c>
      <c r="E6" s="80">
        <f>+CARTERA!E16</f>
        <v>0.79679702951494324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57475815</v>
      </c>
      <c r="C7" s="90">
        <f>+CARTERA!C17</f>
        <v>324071789</v>
      </c>
      <c r="D7" s="90">
        <f>+CARTERA!D17</f>
        <v>381547604</v>
      </c>
      <c r="E7" s="80">
        <f>+CARTERA!E17</f>
        <v>0.84936135256139622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3348742047</v>
      </c>
      <c r="D8" s="90">
        <f>+CARTERA!D18</f>
        <v>3579519122</v>
      </c>
      <c r="E8" s="80">
        <f>+CARTERA!E18</f>
        <v>0.93552846984902904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2559969555</v>
      </c>
      <c r="D9" s="90">
        <f>+CARTERA!D19</f>
        <v>3312200077</v>
      </c>
      <c r="E9" s="80">
        <f>+CARTERA!E19</f>
        <v>0.77289097744320834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451494000</v>
      </c>
      <c r="D10" s="90">
        <f>+CARTERA!D20</f>
        <v>451494000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1289373096</v>
      </c>
      <c r="C11" s="90">
        <f>+CARTERA!C21</f>
        <v>7781375239</v>
      </c>
      <c r="D11" s="90">
        <f>+CARTERA!D21</f>
        <v>9070748335</v>
      </c>
      <c r="E11" s="80">
        <f>+CARTERA!E21</f>
        <v>0.85785372403896598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56" t="s">
        <v>41</v>
      </c>
      <c r="B12" s="356" t="s">
        <v>42</v>
      </c>
      <c r="C12" s="356" t="s">
        <v>120</v>
      </c>
      <c r="D12" s="354" t="s">
        <v>123</v>
      </c>
      <c r="E12" s="362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57" t="s">
        <v>107</v>
      </c>
      <c r="B25" s="358"/>
      <c r="C25" s="359">
        <v>1058073504</v>
      </c>
      <c r="D25" s="360">
        <v>897280820</v>
      </c>
      <c r="E25" s="361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57" t="s">
        <v>108</v>
      </c>
      <c r="B30" s="358"/>
      <c r="C30" s="359">
        <v>450004381</v>
      </c>
      <c r="D30" s="360">
        <v>413827054</v>
      </c>
      <c r="E30" s="361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57" t="s">
        <v>109</v>
      </c>
      <c r="B42" s="358"/>
      <c r="C42" s="359">
        <v>455712235</v>
      </c>
      <c r="D42" s="360">
        <v>469613836</v>
      </c>
      <c r="E42" s="361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57" t="s">
        <v>110</v>
      </c>
      <c r="B58" s="358"/>
      <c r="C58" s="359">
        <v>886617286</v>
      </c>
      <c r="D58" s="360">
        <v>986201688</v>
      </c>
      <c r="E58" s="361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57" t="s">
        <v>111</v>
      </c>
      <c r="B61" s="358"/>
      <c r="C61" s="359">
        <v>136064536</v>
      </c>
      <c r="D61" s="360">
        <v>129324839</v>
      </c>
      <c r="E61" s="361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57" t="s">
        <v>112</v>
      </c>
      <c r="B64" s="358"/>
      <c r="C64" s="359">
        <v>129523465</v>
      </c>
      <c r="D64" s="360">
        <v>119391377</v>
      </c>
      <c r="E64" s="361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57" t="s">
        <v>105</v>
      </c>
      <c r="E13" s="17" t="s">
        <v>40</v>
      </c>
      <c r="F13" s="357" t="s">
        <v>105</v>
      </c>
      <c r="G13" s="17" t="s">
        <v>40</v>
      </c>
      <c r="H13" s="357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2025-06-09T15:47:53Z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