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ada0002\Dropbox\Invasiva arter\Publikationer, uppsatser\Artikel Effekter av Lupin\"/>
    </mc:Choice>
  </mc:AlternateContent>
  <xr:revisionPtr revIDLastSave="0" documentId="13_ncr:1_{EE15FC3B-2605-49C4-AF31-3C84B5236E7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fo lokaler" sheetId="1" r:id="rId1"/>
    <sheet name="Artlista" sheetId="2" r:id="rId2"/>
    <sheet name="Ecological value ind." sheetId="15" r:id="rId3"/>
    <sheet name="Sheet1" sheetId="16" r:id="rId4"/>
    <sheet name="Artlista lodrät" sheetId="9" r:id="rId5"/>
  </sheets>
  <definedNames>
    <definedName name="_xlnm._FilterDatabase" localSheetId="0" hidden="1">'Info lokaler'!$A$1:$AG$47</definedName>
    <definedName name="_xlnm._FilterDatabase" localSheetId="3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7" i="9" l="1"/>
  <c r="AW8" i="9"/>
  <c r="AW9" i="9"/>
  <c r="AW10" i="9"/>
  <c r="AW11" i="9"/>
  <c r="AW12" i="9"/>
  <c r="AW13" i="9"/>
  <c r="AW14" i="9"/>
  <c r="AW15" i="9"/>
  <c r="AW16" i="9"/>
  <c r="AW17" i="9"/>
  <c r="AW18" i="9"/>
  <c r="AW19" i="9"/>
  <c r="AW20" i="9"/>
  <c r="AW21" i="9"/>
  <c r="AW22" i="9"/>
  <c r="AW23" i="9"/>
  <c r="AW24" i="9"/>
  <c r="AW25" i="9"/>
  <c r="AW26" i="9"/>
  <c r="AW27" i="9"/>
  <c r="AW28" i="9"/>
  <c r="AW29" i="9"/>
  <c r="AW30" i="9"/>
  <c r="AW31" i="9"/>
  <c r="AW32" i="9"/>
  <c r="AW33" i="9"/>
  <c r="AW34" i="9"/>
  <c r="AW35" i="9"/>
  <c r="AW36" i="9"/>
  <c r="AW37" i="9"/>
  <c r="AW38" i="9"/>
  <c r="AW39" i="9"/>
  <c r="AW40" i="9"/>
  <c r="AW41" i="9"/>
  <c r="AW42" i="9"/>
  <c r="AW43" i="9"/>
  <c r="AW44" i="9"/>
  <c r="AW45" i="9"/>
  <c r="AW46" i="9"/>
  <c r="AW47" i="9"/>
  <c r="AW48" i="9"/>
  <c r="AW49" i="9"/>
  <c r="AW50" i="9"/>
  <c r="AW51" i="9"/>
  <c r="AW52" i="9"/>
  <c r="AW53" i="9"/>
  <c r="AW54" i="9"/>
  <c r="AW55" i="9"/>
  <c r="AW56" i="9"/>
  <c r="AW57" i="9"/>
  <c r="AW58" i="9"/>
  <c r="AW59" i="9"/>
  <c r="AW60" i="9"/>
  <c r="AW61" i="9"/>
  <c r="AW62" i="9"/>
  <c r="AW63" i="9"/>
  <c r="AW64" i="9"/>
  <c r="AW65" i="9"/>
  <c r="AW66" i="9"/>
  <c r="AW67" i="9"/>
  <c r="AW68" i="9"/>
  <c r="AW69" i="9"/>
  <c r="AW70" i="9"/>
  <c r="AW71" i="9"/>
  <c r="AW72" i="9"/>
  <c r="AW73" i="9"/>
  <c r="AW74" i="9"/>
  <c r="AW75" i="9"/>
  <c r="AW76" i="9"/>
  <c r="AW77" i="9"/>
  <c r="AW78" i="9"/>
  <c r="AW79" i="9"/>
  <c r="AW80" i="9"/>
  <c r="AW81" i="9"/>
  <c r="AW82" i="9"/>
  <c r="AW83" i="9"/>
  <c r="AW84" i="9"/>
  <c r="AW85" i="9"/>
  <c r="AW86" i="9"/>
  <c r="AW87" i="9"/>
  <c r="AW88" i="9"/>
  <c r="AW89" i="9"/>
  <c r="AW90" i="9"/>
  <c r="AW91" i="9"/>
  <c r="AW92" i="9"/>
  <c r="AW93" i="9"/>
  <c r="AW94" i="9"/>
  <c r="AW95" i="9"/>
  <c r="AW96" i="9"/>
  <c r="AW97" i="9"/>
  <c r="AW98" i="9"/>
  <c r="AW99" i="9"/>
  <c r="AW100" i="9"/>
  <c r="AW101" i="9"/>
  <c r="AW102" i="9"/>
  <c r="AW103" i="9"/>
  <c r="AW104" i="9"/>
  <c r="AW105" i="9"/>
  <c r="AW106" i="9"/>
  <c r="AW107" i="9"/>
  <c r="AW108" i="9"/>
  <c r="AW109" i="9"/>
  <c r="AW110" i="9"/>
  <c r="AW111" i="9"/>
  <c r="AW112" i="9"/>
  <c r="AW113" i="9"/>
  <c r="AW114" i="9"/>
  <c r="AW115" i="9"/>
  <c r="AW116" i="9"/>
  <c r="AW117" i="9"/>
  <c r="AW118" i="9"/>
  <c r="AW119" i="9"/>
  <c r="AW120" i="9"/>
  <c r="AW121" i="9"/>
  <c r="AW122" i="9"/>
  <c r="AW123" i="9"/>
  <c r="AW124" i="9"/>
  <c r="AW125" i="9"/>
  <c r="AW126" i="9"/>
  <c r="AW127" i="9"/>
  <c r="AW128" i="9"/>
  <c r="AW129" i="9"/>
  <c r="AW130" i="9"/>
  <c r="AW131" i="9"/>
  <c r="AW132" i="9"/>
  <c r="AW133" i="9"/>
  <c r="AW134" i="9"/>
  <c r="AW135" i="9"/>
  <c r="AW136" i="9"/>
  <c r="AW137" i="9"/>
  <c r="AW138" i="9"/>
  <c r="AW139" i="9"/>
  <c r="AW140" i="9"/>
  <c r="AW141" i="9"/>
  <c r="AW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B3" i="9"/>
  <c r="AV7" i="9"/>
  <c r="AV8" i="9"/>
  <c r="AV9" i="9"/>
  <c r="AV10" i="9"/>
  <c r="AV11" i="9"/>
  <c r="AV12" i="9"/>
  <c r="AV13" i="9"/>
  <c r="AV14" i="9"/>
  <c r="AV15" i="9"/>
  <c r="AV16" i="9"/>
  <c r="AV17" i="9"/>
  <c r="AV18" i="9"/>
  <c r="AV19" i="9"/>
  <c r="AV20" i="9"/>
  <c r="AV21" i="9"/>
  <c r="AV22" i="9"/>
  <c r="AV23" i="9"/>
  <c r="AV24" i="9"/>
  <c r="AV25" i="9"/>
  <c r="AV26" i="9"/>
  <c r="AV27" i="9"/>
  <c r="AV28" i="9"/>
  <c r="AV29" i="9"/>
  <c r="AV30" i="9"/>
  <c r="AV31" i="9"/>
  <c r="AV32" i="9"/>
  <c r="AV33" i="9"/>
  <c r="AV34" i="9"/>
  <c r="AV35" i="9"/>
  <c r="AV36" i="9"/>
  <c r="AV37" i="9"/>
  <c r="AV38" i="9"/>
  <c r="AV39" i="9"/>
  <c r="AV40" i="9"/>
  <c r="AV41" i="9"/>
  <c r="AV42" i="9"/>
  <c r="AV43" i="9"/>
  <c r="AV44" i="9"/>
  <c r="AV45" i="9"/>
  <c r="AV46" i="9"/>
  <c r="AV47" i="9"/>
  <c r="AV48" i="9"/>
  <c r="AV49" i="9"/>
  <c r="AV50" i="9"/>
  <c r="AV51" i="9"/>
  <c r="AV52" i="9"/>
  <c r="AV53" i="9"/>
  <c r="AV54" i="9"/>
  <c r="AV55" i="9"/>
  <c r="AV56" i="9"/>
  <c r="AV57" i="9"/>
  <c r="AV58" i="9"/>
  <c r="AV59" i="9"/>
  <c r="AV60" i="9"/>
  <c r="AV61" i="9"/>
  <c r="AV62" i="9"/>
  <c r="AV63" i="9"/>
  <c r="AV64" i="9"/>
  <c r="AV65" i="9"/>
  <c r="AV66" i="9"/>
  <c r="AV67" i="9"/>
  <c r="AV68" i="9"/>
  <c r="AV69" i="9"/>
  <c r="AV70" i="9"/>
  <c r="AV71" i="9"/>
  <c r="AV72" i="9"/>
  <c r="AV73" i="9"/>
  <c r="AV74" i="9"/>
  <c r="AV75" i="9"/>
  <c r="AV76" i="9"/>
  <c r="AV77" i="9"/>
  <c r="AV78" i="9"/>
  <c r="AV79" i="9"/>
  <c r="AV80" i="9"/>
  <c r="AV81" i="9"/>
  <c r="AV82" i="9"/>
  <c r="AV83" i="9"/>
  <c r="AV84" i="9"/>
  <c r="AV85" i="9"/>
  <c r="AV86" i="9"/>
  <c r="AV87" i="9"/>
  <c r="AV88" i="9"/>
  <c r="AV89" i="9"/>
  <c r="AV90" i="9"/>
  <c r="AV91" i="9"/>
  <c r="AV92" i="9"/>
  <c r="AV93" i="9"/>
  <c r="AV94" i="9"/>
  <c r="AV95" i="9"/>
  <c r="AV96" i="9"/>
  <c r="AV97" i="9"/>
  <c r="AV98" i="9"/>
  <c r="AV99" i="9"/>
  <c r="AV100" i="9"/>
  <c r="AV101" i="9"/>
  <c r="AV102" i="9"/>
  <c r="AV103" i="9"/>
  <c r="AV104" i="9"/>
  <c r="AV105" i="9"/>
  <c r="AV106" i="9"/>
  <c r="AV107" i="9"/>
  <c r="AV108" i="9"/>
  <c r="AV109" i="9"/>
  <c r="AV110" i="9"/>
  <c r="AV111" i="9"/>
  <c r="AV112" i="9"/>
  <c r="AV113" i="9"/>
  <c r="AV114" i="9"/>
  <c r="AV115" i="9"/>
  <c r="AV116" i="9"/>
  <c r="AV117" i="9"/>
  <c r="AV118" i="9"/>
  <c r="AV119" i="9"/>
  <c r="AV120" i="9"/>
  <c r="AV121" i="9"/>
  <c r="AV122" i="9"/>
  <c r="AV123" i="9"/>
  <c r="AV124" i="9"/>
  <c r="AV125" i="9"/>
  <c r="AV126" i="9"/>
  <c r="AV127" i="9"/>
  <c r="AV128" i="9"/>
  <c r="AV129" i="9"/>
  <c r="AV130" i="9"/>
  <c r="AV131" i="9"/>
  <c r="AV132" i="9"/>
  <c r="AV133" i="9"/>
  <c r="AV134" i="9"/>
  <c r="AV135" i="9"/>
  <c r="AV136" i="9"/>
  <c r="AV137" i="9"/>
  <c r="AV138" i="9"/>
  <c r="AV139" i="9"/>
  <c r="AV140" i="9"/>
  <c r="AV141" i="9"/>
  <c r="AV6" i="9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2" i="16"/>
  <c r="U39" i="15"/>
  <c r="T39" i="15"/>
  <c r="AG2" i="15" a="1"/>
  <c r="AG2" i="15" s="1"/>
  <c r="T2" i="15" a="1"/>
  <c r="T2" i="15" s="1"/>
  <c r="O7" i="15" l="1" a="1"/>
  <c r="O7" i="15" s="1"/>
  <c r="P7" i="15" a="1"/>
  <c r="P7" i="15" s="1"/>
  <c r="Q7" i="15" a="1"/>
  <c r="Q7" i="15" s="1"/>
  <c r="R7" i="15" a="1"/>
  <c r="R7" i="15" s="1"/>
  <c r="S7" i="15" a="1"/>
  <c r="S7" i="15" s="1"/>
  <c r="T7" i="15" a="1"/>
  <c r="T7" i="15" s="1"/>
  <c r="U7" i="15" a="1"/>
  <c r="U7" i="15" s="1"/>
  <c r="V7" i="15" a="1"/>
  <c r="V7" i="15" s="1"/>
  <c r="W7" i="15" a="1"/>
  <c r="W7" i="15" s="1"/>
  <c r="X7" i="15" a="1"/>
  <c r="X7" i="15" s="1"/>
  <c r="Y7" i="15" a="1"/>
  <c r="Y7" i="15" s="1"/>
  <c r="Z7" i="15" a="1"/>
  <c r="Z7" i="15" s="1"/>
  <c r="AA7" i="15" a="1"/>
  <c r="AA7" i="15" s="1"/>
  <c r="AB7" i="15" a="1"/>
  <c r="AB7" i="15" s="1"/>
  <c r="AC7" i="15" a="1"/>
  <c r="AC7" i="15" s="1"/>
  <c r="AD7" i="15" a="1"/>
  <c r="AD7" i="15" s="1"/>
  <c r="AE7" i="15" a="1"/>
  <c r="AE7" i="15" s="1"/>
  <c r="AF7" i="15" a="1"/>
  <c r="AF7" i="15" s="1"/>
  <c r="AG7" i="15" a="1"/>
  <c r="AG7" i="15" s="1"/>
  <c r="AH7" i="15" a="1"/>
  <c r="AH7" i="15" s="1"/>
  <c r="AI7" i="15" a="1"/>
  <c r="AI7" i="15" s="1"/>
  <c r="AJ7" i="15" a="1"/>
  <c r="AJ7" i="15" s="1"/>
  <c r="AK7" i="15" a="1"/>
  <c r="AK7" i="15" s="1"/>
  <c r="AL7" i="15" a="1"/>
  <c r="AL7" i="15" s="1"/>
  <c r="AM7" i="15" a="1"/>
  <c r="AM7" i="15" s="1"/>
  <c r="AN7" i="15" a="1"/>
  <c r="AN7" i="15" s="1"/>
  <c r="AO7" i="15" a="1"/>
  <c r="AO7" i="15" s="1"/>
  <c r="AP7" i="15" a="1"/>
  <c r="AP7" i="15" s="1"/>
  <c r="AQ7" i="15" a="1"/>
  <c r="AQ7" i="15" s="1"/>
  <c r="AR7" i="15" a="1"/>
  <c r="AR7" i="15" s="1"/>
  <c r="AS7" i="15" a="1"/>
  <c r="AS7" i="15" s="1"/>
  <c r="AT7" i="15" a="1"/>
  <c r="AT7" i="15" s="1"/>
  <c r="AU7" i="15" a="1"/>
  <c r="AU7" i="15" s="1"/>
  <c r="AV7" i="15" a="1"/>
  <c r="AV7" i="15" s="1"/>
  <c r="AW7" i="15" a="1"/>
  <c r="AW7" i="15" s="1"/>
  <c r="AX7" i="15" a="1"/>
  <c r="AX7" i="15" s="1"/>
  <c r="AY7" i="15" a="1"/>
  <c r="AY7" i="15" s="1"/>
  <c r="AZ7" i="15" a="1"/>
  <c r="AZ7" i="15" s="1"/>
  <c r="BA7" i="15" a="1"/>
  <c r="BA7" i="15" s="1"/>
  <c r="BB7" i="15" a="1"/>
  <c r="BB7" i="15" s="1"/>
  <c r="BC7" i="15" a="1"/>
  <c r="BC7" i="15" s="1"/>
  <c r="BD7" i="15" a="1"/>
  <c r="BD7" i="15" s="1"/>
  <c r="L7" i="15" a="1"/>
  <c r="L7" i="15" s="1"/>
  <c r="M7" i="15" a="1"/>
  <c r="M7" i="15" s="1"/>
  <c r="N7" i="15" a="1"/>
  <c r="N7" i="15" s="1"/>
  <c r="K7" i="15" a="1"/>
  <c r="K7" i="15" s="1"/>
  <c r="K5" i="15" a="1"/>
  <c r="K5" i="15" s="1"/>
  <c r="K2" i="15" a="1"/>
  <c r="K2" i="15" s="1"/>
  <c r="L2" i="15" a="1"/>
  <c r="L2" i="15" s="1"/>
  <c r="M2" i="15" a="1"/>
  <c r="M2" i="15" s="1"/>
  <c r="N2" i="15" a="1"/>
  <c r="N2" i="15" s="1"/>
  <c r="O2" i="15" a="1"/>
  <c r="O2" i="15" s="1"/>
  <c r="P2" i="15" a="1"/>
  <c r="P2" i="15" s="1"/>
  <c r="Q2" i="15" a="1"/>
  <c r="Q2" i="15" s="1"/>
  <c r="R2" i="15" a="1"/>
  <c r="R2" i="15" s="1"/>
  <c r="S2" i="15" a="1"/>
  <c r="S2" i="15" s="1"/>
  <c r="U2" i="15" a="1"/>
  <c r="U2" i="15" s="1"/>
  <c r="V2" i="15" a="1"/>
  <c r="V2" i="15" s="1"/>
  <c r="W2" i="15" a="1"/>
  <c r="W2" i="15" s="1"/>
  <c r="X2" i="15" a="1"/>
  <c r="X2" i="15" s="1"/>
  <c r="Y2" i="15" a="1"/>
  <c r="Y2" i="15" s="1"/>
  <c r="Z2" i="15" a="1"/>
  <c r="Z2" i="15" s="1"/>
  <c r="AA2" i="15" a="1"/>
  <c r="AA2" i="15" s="1"/>
  <c r="AB2" i="15" a="1"/>
  <c r="AB2" i="15" s="1"/>
  <c r="AC2" i="15" a="1"/>
  <c r="AC2" i="15" s="1"/>
  <c r="AD2" i="15" a="1"/>
  <c r="AD2" i="15" s="1"/>
  <c r="AE2" i="15" a="1"/>
  <c r="AE2" i="15" s="1"/>
  <c r="AF2" i="15" a="1"/>
  <c r="AF2" i="15" s="1"/>
  <c r="AH2" i="15" a="1"/>
  <c r="AH2" i="15" s="1"/>
  <c r="AI2" i="15" a="1"/>
  <c r="AI2" i="15" s="1"/>
  <c r="AJ2" i="15" a="1"/>
  <c r="AJ2" i="15" s="1"/>
  <c r="AK2" i="15" a="1"/>
  <c r="AK2" i="15" s="1"/>
  <c r="AL2" i="15" a="1"/>
  <c r="AL2" i="15" s="1"/>
  <c r="AM2" i="15" a="1"/>
  <c r="AM2" i="15" s="1"/>
  <c r="AN2" i="15" a="1"/>
  <c r="AN2" i="15" s="1"/>
  <c r="AO2" i="15" a="1"/>
  <c r="AO2" i="15" s="1"/>
  <c r="AP2" i="15" a="1"/>
  <c r="AP2" i="15" s="1"/>
  <c r="AQ2" i="15" a="1"/>
  <c r="AQ2" i="15" s="1"/>
  <c r="AR2" i="15" a="1"/>
  <c r="AR2" i="15" s="1"/>
  <c r="AS2" i="15" a="1"/>
  <c r="AS2" i="15" s="1"/>
  <c r="AT2" i="15" a="1"/>
  <c r="AT2" i="15" s="1"/>
  <c r="AU2" i="15" a="1"/>
  <c r="AU2" i="15" s="1"/>
  <c r="AV2" i="15" a="1"/>
  <c r="AV2" i="15" s="1"/>
  <c r="AW2" i="15" a="1"/>
  <c r="AW2" i="15" s="1"/>
  <c r="AX2" i="15" a="1"/>
  <c r="AX2" i="15" s="1"/>
  <c r="AY2" i="15" a="1"/>
  <c r="AY2" i="15" s="1"/>
  <c r="AZ2" i="15" a="1"/>
  <c r="AZ2" i="15" s="1"/>
  <c r="BA2" i="15" a="1"/>
  <c r="BA2" i="15" s="1"/>
  <c r="BB2" i="15" a="1"/>
  <c r="BB2" i="15" s="1"/>
  <c r="BC2" i="15" a="1"/>
  <c r="BC2" i="15" s="1"/>
  <c r="BD2" i="15" a="1"/>
  <c r="BD2" i="15" s="1"/>
  <c r="K3" i="15" a="1"/>
  <c r="K3" i="15" s="1"/>
  <c r="L3" i="15" a="1"/>
  <c r="L3" i="15" s="1"/>
  <c r="M3" i="15" a="1"/>
  <c r="M3" i="15" s="1"/>
  <c r="N3" i="15" a="1"/>
  <c r="N3" i="15" s="1"/>
  <c r="O3" i="15" a="1"/>
  <c r="O3" i="15" s="1"/>
  <c r="P3" i="15" a="1"/>
  <c r="P3" i="15" s="1"/>
  <c r="Q3" i="15" a="1"/>
  <c r="Q3" i="15" s="1"/>
  <c r="R3" i="15" a="1"/>
  <c r="R3" i="15" s="1"/>
  <c r="S3" i="15" a="1"/>
  <c r="S3" i="15" s="1"/>
  <c r="T3" i="15" a="1"/>
  <c r="T3" i="15" s="1"/>
  <c r="U3" i="15" a="1"/>
  <c r="U3" i="15" s="1"/>
  <c r="V3" i="15" a="1"/>
  <c r="V3" i="15" s="1"/>
  <c r="W3" i="15" a="1"/>
  <c r="W3" i="15" s="1"/>
  <c r="X3" i="15" a="1"/>
  <c r="X3" i="15" s="1"/>
  <c r="Y3" i="15" a="1"/>
  <c r="Y3" i="15" s="1"/>
  <c r="Z3" i="15" a="1"/>
  <c r="Z3" i="15" s="1"/>
  <c r="AA3" i="15" a="1"/>
  <c r="AA3" i="15" s="1"/>
  <c r="AB3" i="15" a="1"/>
  <c r="AB3" i="15" s="1"/>
  <c r="AC3" i="15" a="1"/>
  <c r="AC3" i="15" s="1"/>
  <c r="AD3" i="15" a="1"/>
  <c r="AD3" i="15" s="1"/>
  <c r="AE3" i="15" a="1"/>
  <c r="AE3" i="15" s="1"/>
  <c r="AF3" i="15" a="1"/>
  <c r="AF3" i="15" s="1"/>
  <c r="AG3" i="15" a="1"/>
  <c r="AG3" i="15" s="1"/>
  <c r="AH3" i="15" a="1"/>
  <c r="AH3" i="15" s="1"/>
  <c r="AI3" i="15" a="1"/>
  <c r="AI3" i="15" s="1"/>
  <c r="AJ3" i="15" a="1"/>
  <c r="AJ3" i="15" s="1"/>
  <c r="AK3" i="15" a="1"/>
  <c r="AK3" i="15" s="1"/>
  <c r="AL3" i="15" a="1"/>
  <c r="AL3" i="15" s="1"/>
  <c r="AM3" i="15" a="1"/>
  <c r="AM3" i="15" s="1"/>
  <c r="AN3" i="15" a="1"/>
  <c r="AN3" i="15" s="1"/>
  <c r="AO3" i="15" a="1"/>
  <c r="AO3" i="15" s="1"/>
  <c r="AP3" i="15" a="1"/>
  <c r="AP3" i="15" s="1"/>
  <c r="AQ3" i="15" a="1"/>
  <c r="AQ3" i="15" s="1"/>
  <c r="AR3" i="15" a="1"/>
  <c r="AR3" i="15" s="1"/>
  <c r="AS3" i="15" a="1"/>
  <c r="AS3" i="15" s="1"/>
  <c r="AT3" i="15" a="1"/>
  <c r="AT3" i="15" s="1"/>
  <c r="AU3" i="15" a="1"/>
  <c r="AU3" i="15" s="1"/>
  <c r="AV3" i="15" a="1"/>
  <c r="AV3" i="15" s="1"/>
  <c r="AW3" i="15" a="1"/>
  <c r="AW3" i="15" s="1"/>
  <c r="AX3" i="15" a="1"/>
  <c r="AX3" i="15" s="1"/>
  <c r="AY3" i="15" a="1"/>
  <c r="AY3" i="15" s="1"/>
  <c r="AZ3" i="15" a="1"/>
  <c r="AZ3" i="15" s="1"/>
  <c r="BA3" i="15" a="1"/>
  <c r="BA3" i="15" s="1"/>
  <c r="BB3" i="15" a="1"/>
  <c r="BB3" i="15" s="1"/>
  <c r="BC3" i="15" a="1"/>
  <c r="BC3" i="15" s="1"/>
  <c r="BD3" i="15" a="1"/>
  <c r="BD3" i="15" s="1"/>
  <c r="K4" i="15" a="1"/>
  <c r="K4" i="15" s="1"/>
  <c r="L4" i="15" a="1"/>
  <c r="L4" i="15" s="1"/>
  <c r="M4" i="15" a="1"/>
  <c r="M4" i="15" s="1"/>
  <c r="N4" i="15" a="1"/>
  <c r="N4" i="15" s="1"/>
  <c r="O4" i="15" a="1"/>
  <c r="O4" i="15" s="1"/>
  <c r="P4" i="15" a="1"/>
  <c r="P4" i="15" s="1"/>
  <c r="Q4" i="15" a="1"/>
  <c r="Q4" i="15" s="1"/>
  <c r="R4" i="15" a="1"/>
  <c r="R4" i="15" s="1"/>
  <c r="S4" i="15" a="1"/>
  <c r="S4" i="15" s="1"/>
  <c r="T4" i="15" a="1"/>
  <c r="T4" i="15" s="1"/>
  <c r="U4" i="15" a="1"/>
  <c r="U4" i="15" s="1"/>
  <c r="V4" i="15" a="1"/>
  <c r="V4" i="15" s="1"/>
  <c r="W4" i="15" a="1"/>
  <c r="W4" i="15" s="1"/>
  <c r="X4" i="15" a="1"/>
  <c r="X4" i="15" s="1"/>
  <c r="Y4" i="15" a="1"/>
  <c r="Y4" i="15" s="1"/>
  <c r="Z4" i="15" a="1"/>
  <c r="Z4" i="15" s="1"/>
  <c r="AA4" i="15" a="1"/>
  <c r="AA4" i="15" s="1"/>
  <c r="AB4" i="15" a="1"/>
  <c r="AB4" i="15" s="1"/>
  <c r="AC4" i="15" a="1"/>
  <c r="AC4" i="15" s="1"/>
  <c r="AD4" i="15" a="1"/>
  <c r="AD4" i="15" s="1"/>
  <c r="AE4" i="15" a="1"/>
  <c r="AE4" i="15" s="1"/>
  <c r="AF4" i="15" a="1"/>
  <c r="AF4" i="15" s="1"/>
  <c r="AG4" i="15" a="1"/>
  <c r="AG4" i="15" s="1"/>
  <c r="AH4" i="15" a="1"/>
  <c r="AH4" i="15" s="1"/>
  <c r="AI4" i="15" a="1"/>
  <c r="AI4" i="15" s="1"/>
  <c r="AJ4" i="15" a="1"/>
  <c r="AJ4" i="15" s="1"/>
  <c r="AK4" i="15" a="1"/>
  <c r="AK4" i="15" s="1"/>
  <c r="AL4" i="15" a="1"/>
  <c r="AL4" i="15" s="1"/>
  <c r="AM4" i="15" a="1"/>
  <c r="AM4" i="15" s="1"/>
  <c r="AN4" i="15" a="1"/>
  <c r="AN4" i="15" s="1"/>
  <c r="AO4" i="15" a="1"/>
  <c r="AO4" i="15" s="1"/>
  <c r="AP4" i="15" a="1"/>
  <c r="AP4" i="15" s="1"/>
  <c r="AQ4" i="15" a="1"/>
  <c r="AQ4" i="15" s="1"/>
  <c r="AR4" i="15" a="1"/>
  <c r="AR4" i="15" s="1"/>
  <c r="AS4" i="15" a="1"/>
  <c r="AS4" i="15" s="1"/>
  <c r="AT4" i="15" a="1"/>
  <c r="AT4" i="15" s="1"/>
  <c r="AU4" i="15" a="1"/>
  <c r="AU4" i="15" s="1"/>
  <c r="AV4" i="15" a="1"/>
  <c r="AV4" i="15" s="1"/>
  <c r="AW4" i="15" a="1"/>
  <c r="AW4" i="15" s="1"/>
  <c r="AX4" i="15" a="1"/>
  <c r="AX4" i="15" s="1"/>
  <c r="AY4" i="15" a="1"/>
  <c r="AY4" i="15" s="1"/>
  <c r="AZ4" i="15" a="1"/>
  <c r="AZ4" i="15" s="1"/>
  <c r="BA4" i="15" a="1"/>
  <c r="BA4" i="15" s="1"/>
  <c r="BB4" i="15" a="1"/>
  <c r="BB4" i="15" s="1"/>
  <c r="BC4" i="15" a="1"/>
  <c r="BC4" i="15" s="1"/>
  <c r="BD4" i="15" a="1"/>
  <c r="BD4" i="15" s="1"/>
  <c r="L5" i="15" a="1"/>
  <c r="L5" i="15" s="1"/>
  <c r="M5" i="15" a="1"/>
  <c r="M5" i="15" s="1"/>
  <c r="N5" i="15" a="1"/>
  <c r="N5" i="15" s="1"/>
  <c r="O5" i="15" a="1"/>
  <c r="O5" i="15" s="1"/>
  <c r="P5" i="15" a="1"/>
  <c r="P5" i="15" s="1"/>
  <c r="Q5" i="15" a="1"/>
  <c r="Q5" i="15" s="1"/>
  <c r="R5" i="15" a="1"/>
  <c r="R5" i="15" s="1"/>
  <c r="S5" i="15" a="1"/>
  <c r="S5" i="15" s="1"/>
  <c r="T5" i="15" a="1"/>
  <c r="T5" i="15" s="1"/>
  <c r="U5" i="15" a="1"/>
  <c r="U5" i="15" s="1"/>
  <c r="V5" i="15" a="1"/>
  <c r="V5" i="15" s="1"/>
  <c r="W5" i="15" a="1"/>
  <c r="W5" i="15" s="1"/>
  <c r="X5" i="15" a="1"/>
  <c r="X5" i="15" s="1"/>
  <c r="Y5" i="15" a="1"/>
  <c r="Y5" i="15" s="1"/>
  <c r="Z5" i="15" a="1"/>
  <c r="Z5" i="15" s="1"/>
  <c r="AA5" i="15" a="1"/>
  <c r="AA5" i="15" s="1"/>
  <c r="AB5" i="15" a="1"/>
  <c r="AB5" i="15" s="1"/>
  <c r="AC5" i="15" a="1"/>
  <c r="AC5" i="15" s="1"/>
  <c r="AD5" i="15" a="1"/>
  <c r="AD5" i="15" s="1"/>
  <c r="AE5" i="15" a="1"/>
  <c r="AE5" i="15" s="1"/>
  <c r="AF5" i="15" a="1"/>
  <c r="AF5" i="15" s="1"/>
  <c r="AG5" i="15" a="1"/>
  <c r="AG5" i="15" s="1"/>
  <c r="AH5" i="15" a="1"/>
  <c r="AH5" i="15" s="1"/>
  <c r="AI5" i="15" a="1"/>
  <c r="AI5" i="15" s="1"/>
  <c r="AJ5" i="15" a="1"/>
  <c r="AJ5" i="15" s="1"/>
  <c r="AK5" i="15" a="1"/>
  <c r="AK5" i="15" s="1"/>
  <c r="AL5" i="15" a="1"/>
  <c r="AL5" i="15" s="1"/>
  <c r="AM5" i="15" a="1"/>
  <c r="AM5" i="15" s="1"/>
  <c r="AN5" i="15" a="1"/>
  <c r="AN5" i="15" s="1"/>
  <c r="AO5" i="15" a="1"/>
  <c r="AO5" i="15" s="1"/>
  <c r="AP5" i="15" a="1"/>
  <c r="AP5" i="15" s="1"/>
  <c r="AQ5" i="15" a="1"/>
  <c r="AQ5" i="15" s="1"/>
  <c r="AR5" i="15" a="1"/>
  <c r="AR5" i="15" s="1"/>
  <c r="AS5" i="15" a="1"/>
  <c r="AS5" i="15" s="1"/>
  <c r="AT5" i="15" a="1"/>
  <c r="AT5" i="15" s="1"/>
  <c r="AU5" i="15" a="1"/>
  <c r="AU5" i="15" s="1"/>
  <c r="AV5" i="15" a="1"/>
  <c r="AV5" i="15" s="1"/>
  <c r="AW5" i="15" a="1"/>
  <c r="AW5" i="15" s="1"/>
  <c r="AX5" i="15" a="1"/>
  <c r="AX5" i="15" s="1"/>
  <c r="AY5" i="15" a="1"/>
  <c r="AY5" i="15" s="1"/>
  <c r="AZ5" i="15" a="1"/>
  <c r="AZ5" i="15" s="1"/>
  <c r="BA5" i="15" a="1"/>
  <c r="BA5" i="15" s="1"/>
  <c r="BB5" i="15" a="1"/>
  <c r="BB5" i="15" s="1"/>
  <c r="BC5" i="15" a="1"/>
  <c r="BC5" i="15" s="1"/>
  <c r="BD5" i="15" a="1"/>
  <c r="BD5" i="15" s="1"/>
  <c r="L16" i="15" l="1"/>
  <c r="L17" i="15"/>
  <c r="N17" i="15"/>
  <c r="K16" i="15"/>
  <c r="N16" i="15"/>
  <c r="M17" i="15"/>
  <c r="M16" i="15"/>
  <c r="K17" i="15"/>
  <c r="O17" i="15"/>
  <c r="O1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tc={3D9FCC1D-ACD5-4D29-9CBC-06CBBE9AACF9}</author>
    <author>tc={A4F471BB-C6AA-4B2E-8798-423625D79955}</author>
    <author>tc={6F111645-AC3E-418B-9D4D-8C7715A5B55B}</author>
    <author>tc={DB41B14C-2BA5-4884-AD17-3A0DB831E821}</author>
  </authors>
  <commentList>
    <comment ref="B1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7-gradig skal, : 1 = deep shade ; 2 = moderate–deep shade ; 3 = half-shade–moderate shade ; 4 = half-shade; 5 = sun – half-shade ; 6 = sun, but enduring some shading; 7 = always full sun</t>
      </text>
    </comment>
    <comment ref="C1" authorId="1" shapeId="0" xr:uid="{00000000-0006-0000-02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12-gradig skala: 1 = very dry ; 2 = dry ; 3 = dry–mesic ; 4 = mesic ; 5 = mesic–moist ; 6 = moist ; 7 = moist–wet ; 8 = wet ; 9 = wet – temporarily inundated ; 10 = temporarily inundated ; 11 = shallow (&lt; 0.5 m) permanent water ; 12 = deep permanent water</t>
      </text>
    </comment>
    <comment ref="D1" authorId="2" shapeId="0" xr:uid="{00000000-0006-0000-02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mean realized soil (water) pH niche of the species; 8-gradig skala; 1 = strongly acidic (pH &lt;4.5) ; 2 = moderately–strongly base-poor ; 3 = moderately acidic (pH 4.5–5.5) ;4 = moderately acidic – subneutral; 5 = subneutral (pH 5.5–6.5); 6 = subneutral–circumneutral ; 7 = circumneutral (pH 6.5–7.5) ; 8 alkaline (pH &gt;7.5)</t>
      </text>
    </comment>
    <comment ref="E1" authorId="3" shapeId="0" xr:uid="{00000000-0006-0000-02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9-gradig skala: 1 = very N-poor ; 2 = moderately–very N-poor ; 3 = moderately N-poor ; 4 = moderately N-poor – moderately N-rich ; 5 = moderately N-rich ; 6 = moderately–very N-rich ; 7 = very N-rich ; 8 = confined to the naturally most N-rich soils; 9 = mostly on artificially N-enriched soils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<sst xmlns="http://schemas.openxmlformats.org/spreadsheetml/2006/main" count="1588" uniqueCount="717">
  <si>
    <t>Lokal</t>
  </si>
  <si>
    <t>Datum</t>
  </si>
  <si>
    <t>Koordinater</t>
  </si>
  <si>
    <t>Ruta</t>
  </si>
  <si>
    <t>Vägkantens bredd</t>
  </si>
  <si>
    <t>Angränsande</t>
  </si>
  <si>
    <t>Ljusförhållande</t>
  </si>
  <si>
    <t>Veg.höjd 2</t>
  </si>
  <si>
    <t>Veg.höjd 3</t>
  </si>
  <si>
    <t>Veg.höjd 4</t>
  </si>
  <si>
    <t>Förna 2</t>
  </si>
  <si>
    <t>Förna 3</t>
  </si>
  <si>
    <t>Förna 4</t>
  </si>
  <si>
    <t>Förna 5</t>
  </si>
  <si>
    <t>Förna 6</t>
  </si>
  <si>
    <t>Förna 7</t>
  </si>
  <si>
    <t>Förna 8</t>
  </si>
  <si>
    <t>Förna 9</t>
  </si>
  <si>
    <t>Förna 10</t>
  </si>
  <si>
    <t>Förna 11</t>
  </si>
  <si>
    <t>Förna 12</t>
  </si>
  <si>
    <t>Förna 13</t>
  </si>
  <si>
    <t>Förna 14</t>
  </si>
  <si>
    <t>Förna 15</t>
  </si>
  <si>
    <t>Förna 16</t>
  </si>
  <si>
    <t>Okänd krypande ört</t>
  </si>
  <si>
    <t>VägID</t>
  </si>
  <si>
    <t>AV3144</t>
  </si>
  <si>
    <t>Manhem, Asphyttan</t>
  </si>
  <si>
    <t>Vägtyp</t>
  </si>
  <si>
    <t>59.629860 ; 14.178351</t>
  </si>
  <si>
    <t>4,5 m</t>
  </si>
  <si>
    <t>asfalt</t>
  </si>
  <si>
    <t>Blandskog (Gran, björk, rönn, sälg)</t>
  </si>
  <si>
    <t>Halvskugga</t>
  </si>
  <si>
    <t>Veg.höjd 1 i cm</t>
  </si>
  <si>
    <t>Förna 1 i cm</t>
  </si>
  <si>
    <t>2,3 (m)</t>
  </si>
  <si>
    <t>1,5 (m)</t>
  </si>
  <si>
    <t>2,8 (m)</t>
  </si>
  <si>
    <t>1,7 (m)</t>
  </si>
  <si>
    <t>2,1 (m)</t>
  </si>
  <si>
    <t>1,9 (m)</t>
  </si>
  <si>
    <t>1,6 (m)</t>
  </si>
  <si>
    <t>2,6 (m)</t>
  </si>
  <si>
    <t>1,1 (m)</t>
  </si>
  <si>
    <t>59.63002 ; 14.17868</t>
  </si>
  <si>
    <t>4 m</t>
  </si>
  <si>
    <t>Lupinbest</t>
  </si>
  <si>
    <t>glest</t>
  </si>
  <si>
    <t>frånvarande</t>
  </si>
  <si>
    <t>ID</t>
  </si>
  <si>
    <t>K_AV3144_1</t>
  </si>
  <si>
    <t>L_AV3144_1</t>
  </si>
  <si>
    <t>Achi.mill (Röllika)</t>
  </si>
  <si>
    <t>Aego.poda (Kirskål)</t>
  </si>
  <si>
    <t xml:space="preserve">Agro.capi (Rödven) </t>
  </si>
  <si>
    <t>Agro.stol (Krypven)</t>
  </si>
  <si>
    <t>Alop.pran (Ängskavle)</t>
  </si>
  <si>
    <t>Anem.nemo (Vitsippa)</t>
  </si>
  <si>
    <t>Anth.odor (Vårbrodd)</t>
  </si>
  <si>
    <t>Anth.sylv (Hundkäx)</t>
  </si>
  <si>
    <t>Anth.vuln.ssp.carpatica (Stor getväppling)</t>
  </si>
  <si>
    <t>Arrh.elat (Knylhavre)</t>
  </si>
  <si>
    <t>Luzu.pilo (vårfryle)</t>
  </si>
  <si>
    <t>Cala.arun (Piprör)</t>
  </si>
  <si>
    <t>Call.vulg (Ljung)</t>
  </si>
  <si>
    <t>Camp.pers (Stor blåklocka)</t>
  </si>
  <si>
    <t>Camp.rotu (Blåklocka)</t>
  </si>
  <si>
    <t>Care.pall (Blekstarr)</t>
  </si>
  <si>
    <t>Cent.jace (Rödklint)</t>
  </si>
  <si>
    <t>Cent.sp.1 (Klint okänd)</t>
  </si>
  <si>
    <t>Dact.glom (Hundäxing)</t>
  </si>
  <si>
    <t>Desc.flex (Kruståtel)</t>
  </si>
  <si>
    <t>Erig.acer ( Gråbinka)</t>
  </si>
  <si>
    <t>Fest.brev (Hårdsvingel)</t>
  </si>
  <si>
    <t>Fest.ovin (Fårsvingel)</t>
  </si>
  <si>
    <t>Fest.prat (Ängssvingel)</t>
  </si>
  <si>
    <t>Fest.rubr (Rödsvingel)</t>
  </si>
  <si>
    <t>Fili.ulma (Älggräs)</t>
  </si>
  <si>
    <t>Frag.vesc (Smultron)</t>
  </si>
  <si>
    <t>Gali.albu (Stormåra)</t>
  </si>
  <si>
    <t>Hier.sect. Hieracium (Skogsfibblor)</t>
  </si>
  <si>
    <t>Hype.macu (Fyrkantig johannesört)</t>
  </si>
  <si>
    <t>Junc.cong (Knapptåg)</t>
  </si>
  <si>
    <t>Lath.lini (Gökärt)</t>
  </si>
  <si>
    <t>Lath.prat (Gulvial)</t>
  </si>
  <si>
    <t>Leuc.vulg (Prästkrage)</t>
  </si>
  <si>
    <t>Lupi.poly (Blomsterlupin)</t>
  </si>
  <si>
    <t>Luzu.mult (Ängsfryle)</t>
  </si>
  <si>
    <t>Mela.prat (Ängskovall)</t>
  </si>
  <si>
    <t>Meli.nuta (Bergslok)</t>
  </si>
  <si>
    <t>Phle.prat (Timotej)</t>
  </si>
  <si>
    <t>Pice.abie (Gran)</t>
  </si>
  <si>
    <t>Pimp.saxi ( Bockrot)</t>
  </si>
  <si>
    <t>Poa.prat (Ängsgröe)</t>
  </si>
  <si>
    <t>Poa.triv (Kärrgröe)</t>
  </si>
  <si>
    <t>Pote.erec (Blodrot)</t>
  </si>
  <si>
    <t>Ranu.acri (Smörblomma)</t>
  </si>
  <si>
    <t>Rubu.arct (Åkerbär)</t>
  </si>
  <si>
    <t>Sali.capr (Sälg)</t>
  </si>
  <si>
    <t>Stel.long (Skogsstjärnblomma)</t>
  </si>
  <si>
    <t>Trif.prat (Rödklöver)</t>
  </si>
  <si>
    <t>Trif.repe (Vitklöver)</t>
  </si>
  <si>
    <t>Vacc.vint (Lingon)</t>
  </si>
  <si>
    <t>Vero.offi (Ärenpris)</t>
  </si>
  <si>
    <t>Vici.crac (Kråkvicker)</t>
  </si>
  <si>
    <t>Viol.cani (Ängsviol)</t>
  </si>
  <si>
    <t>Viol.rivi (Skogsviol)</t>
  </si>
  <si>
    <t>L_AV3144_2</t>
  </si>
  <si>
    <t>59.63154 ; 14.17973</t>
  </si>
  <si>
    <t>3,8 m</t>
  </si>
  <si>
    <t>Gallrad blandskog (gran, björk, sälg)</t>
  </si>
  <si>
    <t>Soligt</t>
  </si>
  <si>
    <t>tätt</t>
  </si>
  <si>
    <t>0,6 (m)</t>
  </si>
  <si>
    <t>0,7 (m)</t>
  </si>
  <si>
    <t>1,2 (m)</t>
  </si>
  <si>
    <t>1,3 (m)</t>
  </si>
  <si>
    <t>1,4 (m)</t>
  </si>
  <si>
    <t>K_AV3144_2</t>
  </si>
  <si>
    <t>59.63169 ; 14.17982</t>
  </si>
  <si>
    <t xml:space="preserve">3,5 m </t>
  </si>
  <si>
    <t>Gallrad gles blandskog (gran, björk, rönn)</t>
  </si>
  <si>
    <t>Vacc.myrt (Blåbär)</t>
  </si>
  <si>
    <t>Häggstöd Nyeds-Backa</t>
  </si>
  <si>
    <t>L_AV3421_1</t>
  </si>
  <si>
    <t>AV3421</t>
  </si>
  <si>
    <t>59.56766 ; 13.66583</t>
  </si>
  <si>
    <t>Gräs / åkermark</t>
  </si>
  <si>
    <t>Övrigt</t>
  </si>
  <si>
    <t>K_AV3421_1</t>
  </si>
  <si>
    <t>59.56769 ; 13.6655</t>
  </si>
  <si>
    <t>1,7 m</t>
  </si>
  <si>
    <t>0,5 (m)</t>
  </si>
  <si>
    <t>0,3 (m)</t>
  </si>
  <si>
    <t>0,9 (m)</t>
  </si>
  <si>
    <t>K_AV3421_2</t>
  </si>
  <si>
    <t>59.56613 ; 13.66093</t>
  </si>
  <si>
    <t>1,2 m</t>
  </si>
  <si>
    <t>1,0 (m)</t>
  </si>
  <si>
    <t>L_AV3421_2</t>
  </si>
  <si>
    <t>59.5618 ; 13.6609</t>
  </si>
  <si>
    <t>1,8 m</t>
  </si>
  <si>
    <t>Blandsskog (Gran, sälg, rönn)</t>
  </si>
  <si>
    <t>3,2 (m)</t>
  </si>
  <si>
    <t>2,2 (m)</t>
  </si>
  <si>
    <t>2,4 (m)</t>
  </si>
  <si>
    <t>grusväg</t>
  </si>
  <si>
    <t>L_AV144_1</t>
  </si>
  <si>
    <t>Torsked</t>
  </si>
  <si>
    <t>AV144</t>
  </si>
  <si>
    <t>59.68405 ; 13.62472</t>
  </si>
  <si>
    <t xml:space="preserve">1,3 m </t>
  </si>
  <si>
    <t>Stenig gräsmark med enstaka björk och enar</t>
  </si>
  <si>
    <t>5 (m)</t>
  </si>
  <si>
    <t>3,1 (m)</t>
  </si>
  <si>
    <t>7,1 (m)</t>
  </si>
  <si>
    <t>2,9 (m)</t>
  </si>
  <si>
    <t>4,2 (m)</t>
  </si>
  <si>
    <t>Fanns endast vägsträcka för 2 rutor, så inga replikat möjliga</t>
  </si>
  <si>
    <t>Luzu.pall (Blekfryle)</t>
  </si>
  <si>
    <t>K_AV144_1</t>
  </si>
  <si>
    <t>59.68369 ; 13.6242</t>
  </si>
  <si>
    <t>2,8 m</t>
  </si>
  <si>
    <t>Gles gran/björkskog</t>
  </si>
  <si>
    <t>3,7 (m)</t>
  </si>
  <si>
    <t>4,1 (m)</t>
  </si>
  <si>
    <t>Conv.maja (Liljekonvalj)</t>
  </si>
  <si>
    <t>Gera.sylv (Skogsnäva)</t>
  </si>
  <si>
    <t>Rubu.saxa (Stenbär)</t>
  </si>
  <si>
    <t>L_AV122_1</t>
  </si>
  <si>
    <t>Bergsviken, Älvsbacka</t>
  </si>
  <si>
    <t>AV122</t>
  </si>
  <si>
    <t>59.72459 ; 13.65842</t>
  </si>
  <si>
    <t>2,2 m</t>
  </si>
  <si>
    <t>Lövskog (Rönn, sälg, ,björk, lönn)</t>
  </si>
  <si>
    <t>3,0 (m)</t>
  </si>
  <si>
    <t>2,7 (m)</t>
  </si>
  <si>
    <t>2,+ (m)</t>
  </si>
  <si>
    <t>K_AV122_1</t>
  </si>
  <si>
    <t>59.72408 ; 13.66006</t>
  </si>
  <si>
    <t>3 m</t>
  </si>
  <si>
    <t>Lövskog, kärr</t>
  </si>
  <si>
    <t>Skugga</t>
  </si>
  <si>
    <t>Geum.riva (Humleblomster)</t>
  </si>
  <si>
    <t>Okänd gräsart</t>
  </si>
  <si>
    <t>Moeh.trin (skogsnarv)</t>
  </si>
  <si>
    <t>Cera.font (Hönsarv)</t>
  </si>
  <si>
    <t>Vici.sepi (Häckvicker)</t>
  </si>
  <si>
    <t>K_AV122_2</t>
  </si>
  <si>
    <t>59.72451; 13.65857</t>
  </si>
  <si>
    <t>Beteshage, lövträd</t>
  </si>
  <si>
    <t>2 (m)</t>
  </si>
  <si>
    <t>3 (m)</t>
  </si>
  <si>
    <t>3,4 (m)</t>
  </si>
  <si>
    <t>2,5 (m)</t>
  </si>
  <si>
    <t>Vero.cham (teveronika)</t>
  </si>
  <si>
    <t>L_AV122_2</t>
  </si>
  <si>
    <t>59.72446 ; 13.65871</t>
  </si>
  <si>
    <t>0,8 (m)</t>
  </si>
  <si>
    <t>L_AV1715_1</t>
  </si>
  <si>
    <t>Stavkärr, Svinnersta</t>
  </si>
  <si>
    <t>AV1715</t>
  </si>
  <si>
    <t>58.97674 ; 14.81991</t>
  </si>
  <si>
    <t>5,5 m</t>
  </si>
  <si>
    <t>Blandskog (Gran, björk, tall)</t>
  </si>
  <si>
    <t>Lupiner växte direkt upp ur gruset därav 0 på förna i vissa rutor</t>
  </si>
  <si>
    <t>Okänd ört</t>
  </si>
  <si>
    <t>Stel.gram (Grässtjärnblomma)</t>
  </si>
  <si>
    <t>Trif.medi (Skogsklöver)</t>
  </si>
  <si>
    <t>Rume.acetosa (Ängssyra)</t>
  </si>
  <si>
    <t>Rume.acetosella (Bergsyra)</t>
  </si>
  <si>
    <t>Symp.aspe (Fodervallört)</t>
  </si>
  <si>
    <t>Cent.cyan (Blåklint)</t>
  </si>
  <si>
    <t>K_AV1715_1</t>
  </si>
  <si>
    <t>58.97628 ; 14.81908</t>
  </si>
  <si>
    <t>2 m</t>
  </si>
  <si>
    <t>Ungskog/gräsmark (Bjöek, al, gran)</t>
  </si>
  <si>
    <t>Växtlighet direkt ur grus, därav förna 0</t>
  </si>
  <si>
    <t>Plan.lanc (Svartkämpar)</t>
  </si>
  <si>
    <t>Lotu.corn (Käringtand)</t>
  </si>
  <si>
    <t>Scor.humi (Svinrot)</t>
  </si>
  <si>
    <t>Achi.ptar (nysört)</t>
  </si>
  <si>
    <t>K_AV1715_2</t>
  </si>
  <si>
    <t>58.97562 ; 14.78735</t>
  </si>
  <si>
    <t>Blandskog (Gran, tall, björk)</t>
  </si>
  <si>
    <t>Pote.arge (femfingerört)</t>
  </si>
  <si>
    <t>Mela.sylv (Skogskovall)</t>
  </si>
  <si>
    <t>L_AV1715_2</t>
  </si>
  <si>
    <t>58.97593 ; 14.78691</t>
  </si>
  <si>
    <t>2,5 m</t>
  </si>
  <si>
    <t>Skog (Gran, björk)</t>
  </si>
  <si>
    <t>4,8 (m)</t>
  </si>
  <si>
    <t>5,1 (m)</t>
  </si>
  <si>
    <t>L_AV1715_3</t>
  </si>
  <si>
    <t>58.97778 ; 14.77803</t>
  </si>
  <si>
    <t>5 m</t>
  </si>
  <si>
    <t>Skog (Gran, björk, rönn)</t>
  </si>
  <si>
    <t>4,3 (m)</t>
  </si>
  <si>
    <t>1,8 (m)</t>
  </si>
  <si>
    <t>Poa.supi (trampgröe)</t>
  </si>
  <si>
    <t>K_AV1715_3</t>
  </si>
  <si>
    <t>58.97761 ; 14.77816</t>
  </si>
  <si>
    <t>Skog ( Björk, gran, tall)</t>
  </si>
  <si>
    <t>3,3 (m)</t>
  </si>
  <si>
    <t>Dauc.caro (Vildmorot)</t>
  </si>
  <si>
    <t>Succ.prat (Ängsvädd)</t>
  </si>
  <si>
    <t>L_AV6_1</t>
  </si>
  <si>
    <t>Jonsbol</t>
  </si>
  <si>
    <t>AV6</t>
  </si>
  <si>
    <t>59.19112 ; 14.20737</t>
  </si>
  <si>
    <t>2,4 m</t>
  </si>
  <si>
    <t>Kraftledningsgata/ granskog</t>
  </si>
  <si>
    <t>Lych.flos-cucu (Gökblomster)</t>
  </si>
  <si>
    <t>Junc.effu (Veketåg)</t>
  </si>
  <si>
    <t>Cirs.arve (Åkertistel)</t>
  </si>
  <si>
    <t>Phal.arun (Rörflen)</t>
  </si>
  <si>
    <t>Trif.hybr (Alsikeklöver)</t>
  </si>
  <si>
    <t>Taraxacum sp.1 (Maskros)</t>
  </si>
  <si>
    <t>K_AV6_1</t>
  </si>
  <si>
    <t>59.19125 ; 14.20849</t>
  </si>
  <si>
    <t>Skog (Gran, Klibbal) Mycket döda granar</t>
  </si>
  <si>
    <t>1 (m)</t>
  </si>
  <si>
    <t>Alnu.glut (Klibbal)</t>
  </si>
  <si>
    <t>Gleb.sege (Gullkrage)</t>
  </si>
  <si>
    <t>Prun.vulg (Brunört)</t>
  </si>
  <si>
    <t>L_AV3142_1</t>
  </si>
  <si>
    <t>Flugbohöjden Ettala</t>
  </si>
  <si>
    <t>AV3142</t>
  </si>
  <si>
    <t>59.44641 ; 14.44225</t>
  </si>
  <si>
    <t>2,7 m</t>
  </si>
  <si>
    <t>Barrskog (Gran, tall)</t>
  </si>
  <si>
    <t>Arge.anse (Gåsört)</t>
  </si>
  <si>
    <t>K_AV3142_1</t>
  </si>
  <si>
    <t>59.44641 ; 14.443</t>
  </si>
  <si>
    <t>3,2 m</t>
  </si>
  <si>
    <t>Granskog</t>
  </si>
  <si>
    <t>Rhin.mino (Ängsskallra)</t>
  </si>
  <si>
    <t>Trif.spad (Brunklöver)</t>
  </si>
  <si>
    <t>Tuss.farf (tussilago)</t>
  </si>
  <si>
    <t>Cirs.palu (Kärrtistel)</t>
  </si>
  <si>
    <t>L_AV3142_2</t>
  </si>
  <si>
    <t>59.44664 ; 14.4385</t>
  </si>
  <si>
    <t>Blandskog (gran, björk, asp)</t>
  </si>
  <si>
    <t>K_AV3142_2</t>
  </si>
  <si>
    <t>59.44663 ; 14.43838</t>
  </si>
  <si>
    <t>Poa.chai (Parkgröe)</t>
  </si>
  <si>
    <t>Ajug.pyra (Blåsuga)</t>
  </si>
  <si>
    <t>K_AV121_1</t>
  </si>
  <si>
    <t>Nordsjö</t>
  </si>
  <si>
    <t>AV121</t>
  </si>
  <si>
    <t>59.72023 ; 13.46427</t>
  </si>
  <si>
    <t>Blandskog ( tall, gran, björk, sälg)</t>
  </si>
  <si>
    <t>6 (m)</t>
  </si>
  <si>
    <t>Gali.ulig (Sumpmåra)</t>
  </si>
  <si>
    <t>Ange.sylv (Strätta)</t>
  </si>
  <si>
    <t>L_AV121_1</t>
  </si>
  <si>
    <t>4,2 m</t>
  </si>
  <si>
    <t>Fick avbryta förnamätningarna pga flera huggormar</t>
  </si>
  <si>
    <t>K_AV3411_1</t>
  </si>
  <si>
    <t>Gersbysäter, Gersby</t>
  </si>
  <si>
    <t>AV3411</t>
  </si>
  <si>
    <t>1,5 m</t>
  </si>
  <si>
    <t>Blandskog (Gran, björk, sälg, rönn)</t>
  </si>
  <si>
    <t>Camp.patu (Ängsklocka)</t>
  </si>
  <si>
    <t>L_AV3411_1</t>
  </si>
  <si>
    <t>59.72022 ; 13.46484</t>
  </si>
  <si>
    <t>59.81994 ; 13.4574</t>
  </si>
  <si>
    <t>59.81978 ; 13.4567</t>
  </si>
  <si>
    <t>gräsmark/granskog</t>
  </si>
  <si>
    <t>K_AV3411_2</t>
  </si>
  <si>
    <t>59.82025 ; 13.45873</t>
  </si>
  <si>
    <t>2,1 m</t>
  </si>
  <si>
    <t>myrmark, gran och tall</t>
  </si>
  <si>
    <t>L_AV3411_2</t>
  </si>
  <si>
    <t>59.82063 ; 13.46037</t>
  </si>
  <si>
    <t>myrmark / Tallhed</t>
  </si>
  <si>
    <t>Cirs.vulga (Vägtistel)</t>
  </si>
  <si>
    <t>L_AV159_1</t>
  </si>
  <si>
    <t>Rämmen-Haget</t>
  </si>
  <si>
    <t>AV159</t>
  </si>
  <si>
    <t>59.90359 ; 14.10691</t>
  </si>
  <si>
    <t>Tallhed/hygge</t>
  </si>
  <si>
    <t>Lupin växte direkt ur grus därav 0 i förna</t>
  </si>
  <si>
    <t>Phle.alpi (Fjälltimotej)</t>
  </si>
  <si>
    <t>K_AV159_1</t>
  </si>
  <si>
    <t>59.90352 ; 14.10721</t>
  </si>
  <si>
    <t>Kärr, blandskog (björk, tall, gran)</t>
  </si>
  <si>
    <t>Växte direkt ur grus i vissa rutor, därav förna 0</t>
  </si>
  <si>
    <t>Knau.arve (Åkervädd)</t>
  </si>
  <si>
    <t>Brom.iner (Foderlosta)</t>
  </si>
  <si>
    <t>L_AV159_2</t>
  </si>
  <si>
    <t>59.90293 ; 14.1091</t>
  </si>
  <si>
    <t>Skog (gran/björk)</t>
  </si>
  <si>
    <t>K_AV159_2</t>
  </si>
  <si>
    <t>59.90303 ; 14.1088</t>
  </si>
  <si>
    <t>1,1 m</t>
  </si>
  <si>
    <t>Skog (gran/björk, sälg)</t>
  </si>
  <si>
    <t>skugga</t>
  </si>
  <si>
    <t>Bist.vivi (ormrot)</t>
  </si>
  <si>
    <t>Pyro.mino (Klotpyrola)</t>
  </si>
  <si>
    <t>Dact.macu (fläcknycklar)</t>
  </si>
  <si>
    <t>Maia.bifo (ekorrbär)</t>
  </si>
  <si>
    <t>Ping.vulg (tätört)</t>
  </si>
  <si>
    <t>K_AV159_3</t>
  </si>
  <si>
    <t>59.89984 ; 14.1178</t>
  </si>
  <si>
    <t>kärr, vattendrag</t>
  </si>
  <si>
    <t>Care.nigr (hundstarr)</t>
  </si>
  <si>
    <t>Parn.palu (slåtterblomma)</t>
  </si>
  <si>
    <t>Pedi.palu (Kärrspira)</t>
  </si>
  <si>
    <t>Cala.epig (bergrör)</t>
  </si>
  <si>
    <t>Linu.cath (vildlin)</t>
  </si>
  <si>
    <t>L_AV159_3</t>
  </si>
  <si>
    <t>59.89992 ; 14.11722</t>
  </si>
  <si>
    <t>Granskog, kärr</t>
  </si>
  <si>
    <t>L_AV11_1</t>
  </si>
  <si>
    <t>Nykroppa Herrhult</t>
  </si>
  <si>
    <t>AV11</t>
  </si>
  <si>
    <t>59.72806 ; 14.22453</t>
  </si>
  <si>
    <t>lövskog (björk, sälg)</t>
  </si>
  <si>
    <t>Soli.cana (Kanadensiskt gullris)</t>
  </si>
  <si>
    <t>K_AV11_1</t>
  </si>
  <si>
    <t>59.728 ; 14.22471</t>
  </si>
  <si>
    <t>K_AV11_2</t>
  </si>
  <si>
    <t>59.71018 ; 14.27402</t>
  </si>
  <si>
    <t>Ung lövskog (björk, sälg, klibbal)</t>
  </si>
  <si>
    <t>Betu.pend (Vårtbjörk)</t>
  </si>
  <si>
    <t>Betu.pube (glasbjörk)</t>
  </si>
  <si>
    <t>Pyro.roto (vitpyrola)</t>
  </si>
  <si>
    <t>Myos.arve (åkerförgätmigej)</t>
  </si>
  <si>
    <t>L_AV11_2</t>
  </si>
  <si>
    <t>59.70322 ; 14.29048</t>
  </si>
  <si>
    <t>L_AV11_3</t>
  </si>
  <si>
    <t>59.69329 ; 14.29824</t>
  </si>
  <si>
    <t>3,1 m</t>
  </si>
  <si>
    <t>Tallhed, ljungmattor</t>
  </si>
  <si>
    <t>K_AV11_3</t>
  </si>
  <si>
    <t>59.705 ; 14.28734</t>
  </si>
  <si>
    <t>Myrmark, tall , björk</t>
  </si>
  <si>
    <t>5,7 (m)</t>
  </si>
  <si>
    <t>Camp.rapu (Knölklocka)</t>
  </si>
  <si>
    <t>Vacc.ulig (odon)</t>
  </si>
  <si>
    <t>K_AV1716_1</t>
  </si>
  <si>
    <t>Snavlunda äng</t>
  </si>
  <si>
    <t>AV1716</t>
  </si>
  <si>
    <t>59.97228 ; 14.89446</t>
  </si>
  <si>
    <t>Lövträd (ek, rönn, lönn)</t>
  </si>
  <si>
    <t>Växtlighet direkt ur grus/blottad jord därav 0 i förna på vissa</t>
  </si>
  <si>
    <t>Trif.aure (Gullklöver)</t>
  </si>
  <si>
    <t>Verb.nigr (mörkt kungsljus)</t>
  </si>
  <si>
    <t>Hype.perf (Äkta johannesört)</t>
  </si>
  <si>
    <t>Sile.vulg (Smällglim)</t>
  </si>
  <si>
    <t>Dian.delt (Backnejlika)</t>
  </si>
  <si>
    <t>L_AV1716_1</t>
  </si>
  <si>
    <t>58.99545 ; 14.8968</t>
  </si>
  <si>
    <t>4,1 m</t>
  </si>
  <si>
    <t>skog ( tall, björk, asp, rönn, ek )</t>
  </si>
  <si>
    <t>medel</t>
  </si>
  <si>
    <t>Alch.Spp (Daggkåpa)</t>
  </si>
  <si>
    <t>Care.oval (Harstarr)</t>
  </si>
  <si>
    <t>Epil.angu(Mjölkört)</t>
  </si>
  <si>
    <t>Elyt.repe (Kvickrot)</t>
  </si>
  <si>
    <t>Hier.umbe (Flockfibbla)</t>
  </si>
  <si>
    <t>Pilo.offi.Spp.pilo (Gråfibbla)</t>
  </si>
  <si>
    <t>Plan.majo (Gårdsgroblad)</t>
  </si>
  <si>
    <t>7,1(m)</t>
  </si>
  <si>
    <t>3,9(m)</t>
  </si>
  <si>
    <t>2,6(m)</t>
  </si>
  <si>
    <t>3,4(m)</t>
  </si>
  <si>
    <t>Lupin</t>
  </si>
  <si>
    <t>Kontroll</t>
  </si>
  <si>
    <t>Vetenskaligt namn</t>
  </si>
  <si>
    <t>L (ljus)</t>
  </si>
  <si>
    <t>F (fukt)</t>
  </si>
  <si>
    <t>N (kväve, näring)</t>
  </si>
  <si>
    <t>R (markreaktion, pH, surt,basiskt)</t>
  </si>
  <si>
    <t xml:space="preserve">Achi.mill (röllika) </t>
  </si>
  <si>
    <t>Aego.poda (kirskål)</t>
  </si>
  <si>
    <t>Agro.capi (rödven)</t>
  </si>
  <si>
    <t>Anth.vuln.ssp.carp (Stor getväppling)</t>
  </si>
  <si>
    <t>Care.lepo (Harstarr)</t>
  </si>
  <si>
    <t>Cham.angu (Mjölkört)</t>
  </si>
  <si>
    <t>Neot.ovat (tvåblad)</t>
  </si>
  <si>
    <t>Vacc.viti (Lingon)</t>
  </si>
  <si>
    <t>L</t>
  </si>
  <si>
    <t>F</t>
  </si>
  <si>
    <t>R</t>
  </si>
  <si>
    <t>N</t>
  </si>
  <si>
    <t>L (lupin)</t>
  </si>
  <si>
    <t>L (kontroll)</t>
  </si>
  <si>
    <t>F (kontroll)</t>
  </si>
  <si>
    <t>F (lupin)</t>
  </si>
  <si>
    <t>R (kontroll)</t>
  </si>
  <si>
    <t>R (lupin)</t>
  </si>
  <si>
    <t>N (kontroll)</t>
  </si>
  <si>
    <t>N (lupin)</t>
  </si>
  <si>
    <t>Light</t>
  </si>
  <si>
    <t>Nitrogen</t>
  </si>
  <si>
    <t>Soil reaction</t>
  </si>
  <si>
    <t>Moisture</t>
  </si>
  <si>
    <t>Växthöjd medelväre</t>
  </si>
  <si>
    <t>medelhöjd för art</t>
  </si>
  <si>
    <t>Växthöjd viktat värde</t>
  </si>
  <si>
    <t>växthöjd viktat värde</t>
  </si>
  <si>
    <t>Parnr</t>
  </si>
  <si>
    <t>Swedish.name</t>
  </si>
  <si>
    <t>Achi.mill</t>
  </si>
  <si>
    <t>Achi.ptar</t>
  </si>
  <si>
    <t>Aego.poda</t>
  </si>
  <si>
    <t>Agro.capi</t>
  </si>
  <si>
    <t>Agro.stol</t>
  </si>
  <si>
    <t>Ajug.pyra</t>
  </si>
  <si>
    <t>Alch.Spp</t>
  </si>
  <si>
    <t>Alnu.glut</t>
  </si>
  <si>
    <t>Alop.pran</t>
  </si>
  <si>
    <t>Anem.nemo</t>
  </si>
  <si>
    <t>Ange.sylv</t>
  </si>
  <si>
    <t>Anth.odor</t>
  </si>
  <si>
    <t>Anth.sylv</t>
  </si>
  <si>
    <t>Anth.vuln.ssp.carp</t>
  </si>
  <si>
    <t>Arge.anse</t>
  </si>
  <si>
    <t>Arrh.elat</t>
  </si>
  <si>
    <t>Betu.pend</t>
  </si>
  <si>
    <t>Betu.pube</t>
  </si>
  <si>
    <t>Bist.vivi</t>
  </si>
  <si>
    <t>Brom.iner</t>
  </si>
  <si>
    <t>Cala.arun</t>
  </si>
  <si>
    <t>Cala.epig</t>
  </si>
  <si>
    <t>Call.vulg</t>
  </si>
  <si>
    <t>Camp.patu</t>
  </si>
  <si>
    <t>Camp.pers</t>
  </si>
  <si>
    <t>Camp.rapu</t>
  </si>
  <si>
    <t>Camp.rotu</t>
  </si>
  <si>
    <t>Care.lepo</t>
  </si>
  <si>
    <t>Care.nigr</t>
  </si>
  <si>
    <t>Care.pall</t>
  </si>
  <si>
    <t>Cent.cyan</t>
  </si>
  <si>
    <t>Cent.jace</t>
  </si>
  <si>
    <t>Cent.sp.1</t>
  </si>
  <si>
    <t>Cera.font</t>
  </si>
  <si>
    <t>Cham.angu</t>
  </si>
  <si>
    <t>Cirs.arve</t>
  </si>
  <si>
    <t>Cirs.palu</t>
  </si>
  <si>
    <t>Cirs.vulga</t>
  </si>
  <si>
    <t>Conv.maja</t>
  </si>
  <si>
    <t>Dact.glom</t>
  </si>
  <si>
    <t>Dact.macu</t>
  </si>
  <si>
    <t>Dauc.caro</t>
  </si>
  <si>
    <t>Desc.flex</t>
  </si>
  <si>
    <t>Dian.delt</t>
  </si>
  <si>
    <t>Elyt.repe</t>
  </si>
  <si>
    <t>Erig.acer</t>
  </si>
  <si>
    <t>Fest.brev</t>
  </si>
  <si>
    <t>Fest.ovin</t>
  </si>
  <si>
    <t>Fest.prat</t>
  </si>
  <si>
    <t>Fest.rubr</t>
  </si>
  <si>
    <t>Fili.ulma</t>
  </si>
  <si>
    <t>Frag.vesc</t>
  </si>
  <si>
    <t>Gali.albu</t>
  </si>
  <si>
    <t>Gali.ulig</t>
  </si>
  <si>
    <t>Gera.sylv</t>
  </si>
  <si>
    <t>Geum.riva</t>
  </si>
  <si>
    <t>Gleb.sege</t>
  </si>
  <si>
    <t>Hier.umbe</t>
  </si>
  <si>
    <t>Hier.sect.</t>
  </si>
  <si>
    <t>Hype.macu</t>
  </si>
  <si>
    <t>Hype.perf</t>
  </si>
  <si>
    <t>Junc.cong</t>
  </si>
  <si>
    <t>Junc.effu</t>
  </si>
  <si>
    <t>Knau.arve</t>
  </si>
  <si>
    <t>Lath.lini</t>
  </si>
  <si>
    <t>Lath.prat</t>
  </si>
  <si>
    <t>Leuc.vulg</t>
  </si>
  <si>
    <t>Linu.cath</t>
  </si>
  <si>
    <t>Lotu.corn</t>
  </si>
  <si>
    <t>Lupi.poly</t>
  </si>
  <si>
    <t>Luzu.mult</t>
  </si>
  <si>
    <t>Luzu.pall</t>
  </si>
  <si>
    <t>Luzu.pilo</t>
  </si>
  <si>
    <t>Lych.flos-cucu</t>
  </si>
  <si>
    <t>Maia.bifo</t>
  </si>
  <si>
    <t>Mela.prat</t>
  </si>
  <si>
    <t>Mela.sylv</t>
  </si>
  <si>
    <t>Meli.nuta</t>
  </si>
  <si>
    <t>Moeh.trin</t>
  </si>
  <si>
    <t>Myos.arve</t>
  </si>
  <si>
    <t>Neot.ovat</t>
  </si>
  <si>
    <t>Okänd</t>
  </si>
  <si>
    <t>Parn.palu</t>
  </si>
  <si>
    <t>Pedi.palu</t>
  </si>
  <si>
    <t>Phal.arun</t>
  </si>
  <si>
    <t>Phle.alpi</t>
  </si>
  <si>
    <t>Phle.prat</t>
  </si>
  <si>
    <t>Pice.abie</t>
  </si>
  <si>
    <t>Pilo.offi.Spp.pilo</t>
  </si>
  <si>
    <t>Pimp.saxi</t>
  </si>
  <si>
    <t>Ping.vulg</t>
  </si>
  <si>
    <t>Plan.majo</t>
  </si>
  <si>
    <t>Plan.lanc</t>
  </si>
  <si>
    <t>Poa.chai</t>
  </si>
  <si>
    <t>Poa.prat</t>
  </si>
  <si>
    <t>Poa.supi</t>
  </si>
  <si>
    <t>Poa.triv</t>
  </si>
  <si>
    <t>Pote.arge</t>
  </si>
  <si>
    <t>Pote.erec</t>
  </si>
  <si>
    <t>Prun.vulg</t>
  </si>
  <si>
    <t>Pyro.mino</t>
  </si>
  <si>
    <t>Pyro.roto</t>
  </si>
  <si>
    <t>Ranu.acri</t>
  </si>
  <si>
    <t>Rhin.mino</t>
  </si>
  <si>
    <t>Rubu.arct</t>
  </si>
  <si>
    <t>Rubu.saxa</t>
  </si>
  <si>
    <t>Rume.acetosa</t>
  </si>
  <si>
    <t>Rume.acetosella</t>
  </si>
  <si>
    <t>Sali.capr</t>
  </si>
  <si>
    <t>Scor.humi</t>
  </si>
  <si>
    <t>Sile.vulg</t>
  </si>
  <si>
    <t>Soli.cana</t>
  </si>
  <si>
    <t>Stel.gram</t>
  </si>
  <si>
    <t>Stel.long</t>
  </si>
  <si>
    <t>Succ.prat</t>
  </si>
  <si>
    <t>Symp.aspe</t>
  </si>
  <si>
    <t>Taraxacum</t>
  </si>
  <si>
    <t>Trif.aure</t>
  </si>
  <si>
    <t>Trif.hybr</t>
  </si>
  <si>
    <t>Trif.medi</t>
  </si>
  <si>
    <t>Trif.prat</t>
  </si>
  <si>
    <t>Trif.repe</t>
  </si>
  <si>
    <t>Trif.spad</t>
  </si>
  <si>
    <t>Tuss.farf</t>
  </si>
  <si>
    <t>Vacc.myrt</t>
  </si>
  <si>
    <t>Vacc.ulig</t>
  </si>
  <si>
    <t>Vacc.viti</t>
  </si>
  <si>
    <t>Verb.nigr</t>
  </si>
  <si>
    <t>Vero.cham</t>
  </si>
  <si>
    <t>Vero.offi</t>
  </si>
  <si>
    <t>Vici.crac</t>
  </si>
  <si>
    <t>Vici.sepi</t>
  </si>
  <si>
    <t>Viol.cani</t>
  </si>
  <si>
    <t>Viol.rivi</t>
  </si>
  <si>
    <t>röllika</t>
  </si>
  <si>
    <t>nysört</t>
  </si>
  <si>
    <t>kirskål</t>
  </si>
  <si>
    <t>rödven</t>
  </si>
  <si>
    <t>Krypven</t>
  </si>
  <si>
    <t>Blåsuga</t>
  </si>
  <si>
    <t>Daggkåpa</t>
  </si>
  <si>
    <t>Klibbal</t>
  </si>
  <si>
    <t>Ängskavle</t>
  </si>
  <si>
    <t>Vitsippa</t>
  </si>
  <si>
    <t>Strätta</t>
  </si>
  <si>
    <t>Vårbrodd</t>
  </si>
  <si>
    <t>Hundkäx</t>
  </si>
  <si>
    <t>Stor getväppling</t>
  </si>
  <si>
    <t>Gåsört</t>
  </si>
  <si>
    <t>Knylhavre</t>
  </si>
  <si>
    <t>Vårtbjörk</t>
  </si>
  <si>
    <t>glasbjörk</t>
  </si>
  <si>
    <t>ormrot</t>
  </si>
  <si>
    <t>Foderlosta</t>
  </si>
  <si>
    <t>Piprör</t>
  </si>
  <si>
    <t>bergrör</t>
  </si>
  <si>
    <t>Ljung</t>
  </si>
  <si>
    <t>Ängsklocka</t>
  </si>
  <si>
    <t>Storblåklocka</t>
  </si>
  <si>
    <t>Knölklocka</t>
  </si>
  <si>
    <t>Blåklocka</t>
  </si>
  <si>
    <t>Harstarr</t>
  </si>
  <si>
    <t>hundstarr</t>
  </si>
  <si>
    <t>Blekstarr</t>
  </si>
  <si>
    <t>Blåklint</t>
  </si>
  <si>
    <t>Rödklint</t>
  </si>
  <si>
    <t>Klintokänd</t>
  </si>
  <si>
    <t>Hönsarv</t>
  </si>
  <si>
    <t>Mjölkört</t>
  </si>
  <si>
    <t>Åkertistel</t>
  </si>
  <si>
    <t>Kärrtistel</t>
  </si>
  <si>
    <t>Vägtistel</t>
  </si>
  <si>
    <t>Liljekonvalj</t>
  </si>
  <si>
    <t>Hundäxing</t>
  </si>
  <si>
    <t>fläcknycklar</t>
  </si>
  <si>
    <t>Vildmorot</t>
  </si>
  <si>
    <t>Kruståtel</t>
  </si>
  <si>
    <t>Backnejlika</t>
  </si>
  <si>
    <t>Kvickrot</t>
  </si>
  <si>
    <t>Gråbinka</t>
  </si>
  <si>
    <t>Hårdsvingel</t>
  </si>
  <si>
    <t>Fårsvingel</t>
  </si>
  <si>
    <t>Ängssvingel</t>
  </si>
  <si>
    <t>Rödsvingel</t>
  </si>
  <si>
    <t>Älggräs</t>
  </si>
  <si>
    <t>Smultron</t>
  </si>
  <si>
    <t>Stormåra</t>
  </si>
  <si>
    <t>Sumpmåra</t>
  </si>
  <si>
    <t>Skogsnäva</t>
  </si>
  <si>
    <t>Humleblomster</t>
  </si>
  <si>
    <t>Gullkrage</t>
  </si>
  <si>
    <t>Flockfibbla</t>
  </si>
  <si>
    <t>ieracium(Skogsfibblor</t>
  </si>
  <si>
    <t>Fyrkantigjohannesört</t>
  </si>
  <si>
    <t>Äktajohannesört</t>
  </si>
  <si>
    <t>Knapptåg</t>
  </si>
  <si>
    <t>Veketåg</t>
  </si>
  <si>
    <t>Åkervädd</t>
  </si>
  <si>
    <t>Gökärt</t>
  </si>
  <si>
    <t>Gulvial</t>
  </si>
  <si>
    <t>Prästkrage</t>
  </si>
  <si>
    <t>vildlin</t>
  </si>
  <si>
    <t>Käringtand</t>
  </si>
  <si>
    <t>Blomsterlupin</t>
  </si>
  <si>
    <t>Ängsfryle</t>
  </si>
  <si>
    <t>Blekfryle</t>
  </si>
  <si>
    <t>vårfryle</t>
  </si>
  <si>
    <t>Gökblomster</t>
  </si>
  <si>
    <t>ekorrbär</t>
  </si>
  <si>
    <t>Ängskovall</t>
  </si>
  <si>
    <t>Skogskovall</t>
  </si>
  <si>
    <t>Bergslok</t>
  </si>
  <si>
    <t>skogsnarv</t>
  </si>
  <si>
    <t>åkerförgätmigej</t>
  </si>
  <si>
    <t>tvåblad</t>
  </si>
  <si>
    <t>räsar</t>
  </si>
  <si>
    <t>rypandeör</t>
  </si>
  <si>
    <t>r</t>
  </si>
  <si>
    <t>slåtterblomma</t>
  </si>
  <si>
    <t>Kärrspira</t>
  </si>
  <si>
    <t>Rörflen</t>
  </si>
  <si>
    <t>Fjälltimotej</t>
  </si>
  <si>
    <t>Timotej</t>
  </si>
  <si>
    <t>Gran</t>
  </si>
  <si>
    <t>Gråfibbla</t>
  </si>
  <si>
    <t>Bockrot</t>
  </si>
  <si>
    <t>tätört</t>
  </si>
  <si>
    <t>Gårdsgroblad</t>
  </si>
  <si>
    <t>Svartkämpar</t>
  </si>
  <si>
    <t>Parkgröe</t>
  </si>
  <si>
    <t>Ängsgröe</t>
  </si>
  <si>
    <t>trampgröe</t>
  </si>
  <si>
    <t>Kärrgröe</t>
  </si>
  <si>
    <t>femfingerört</t>
  </si>
  <si>
    <t>Blodrot</t>
  </si>
  <si>
    <t>Brunört</t>
  </si>
  <si>
    <t>Klotpyrola</t>
  </si>
  <si>
    <t>vitpyrola</t>
  </si>
  <si>
    <t>Smörblomma</t>
  </si>
  <si>
    <t>Ängsskallra</t>
  </si>
  <si>
    <t>Åkerbär</t>
  </si>
  <si>
    <t>Stenbär</t>
  </si>
  <si>
    <t>Ängssyra</t>
  </si>
  <si>
    <t>Bergsyra</t>
  </si>
  <si>
    <t>Sälg</t>
  </si>
  <si>
    <t>Svinrot</t>
  </si>
  <si>
    <t>Smällglim</t>
  </si>
  <si>
    <t>Kanadensisktgullris</t>
  </si>
  <si>
    <t>Grässtjärnblomma</t>
  </si>
  <si>
    <t>Skogsstjärnblomma</t>
  </si>
  <si>
    <t>Ängsvädd</t>
  </si>
  <si>
    <t>Fodervallört</t>
  </si>
  <si>
    <t>p.1(Maskros</t>
  </si>
  <si>
    <t>Gullklöver</t>
  </si>
  <si>
    <t>Alsikeklöver</t>
  </si>
  <si>
    <t>Skogsklöver</t>
  </si>
  <si>
    <t>Rödklöver</t>
  </si>
  <si>
    <t>Vitklöver</t>
  </si>
  <si>
    <t>Brunklöver</t>
  </si>
  <si>
    <t>tussilago</t>
  </si>
  <si>
    <t>Blåbär</t>
  </si>
  <si>
    <t>odon</t>
  </si>
  <si>
    <t>Lingon</t>
  </si>
  <si>
    <t>mörktkungsljus</t>
  </si>
  <si>
    <t>teveronika</t>
  </si>
  <si>
    <t>Ärenpris</t>
  </si>
  <si>
    <t>Kråkvicker</t>
  </si>
  <si>
    <t>Häckvicker</t>
  </si>
  <si>
    <t>Ängsviol</t>
  </si>
  <si>
    <t>Skogsviol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</si>
</sst>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5" fillId="2" borderId="0" xfId="1"/>
    <xf numFmtId="0" fontId="6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'Ecological value ind.'!$J$16</c:f>
              <c:strCache>
                <c:ptCount val="1"/>
                <c:pt idx="0">
                  <c:v>Kontroll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'Ecological value ind.'!$K$15:$N$15</c:f>
              <c:strCache>
                <c:ptCount val="4"/>
                <c:pt idx="0">
                  <c:v>Light</c:v>
                </c:pt>
                <c:pt idx="1">
                  <c:v>Moisture</c:v>
                </c:pt>
                <c:pt idx="2">
                  <c:v>Soil reaction</c:v>
                </c:pt>
                <c:pt idx="3">
                  <c:v>Nitrogen</c:v>
                </c:pt>
              </c:strCache>
            </c:strRef>
          </c:cat>
          <c:val>
            <c:numRef>
              <c:f>'Ecological value ind.'!$K$16:$N$16</c:f>
              <c:numCache>
                <c:formatCode>0.00</c:formatCode>
                <c:ptCount val="4"/>
                <c:pt idx="0">
                  <c:v>4.7399475080875799</c:v>
                </c:pt>
                <c:pt idx="1">
                  <c:v>4.127771550623299</c:v>
                </c:pt>
                <c:pt idx="2">
                  <c:v>4.5673138299762472</c:v>
                </c:pt>
                <c:pt idx="3">
                  <c:v>4.0107738874796972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E-4B67-B6C3-CE62C9E37C82}"/>
            </c:ext>
          </c:extLst>
        </c:ser>
        <c:ser>
          <c:idx val="1"/>
          <c:order val="1"/>
          <c:tx>
            <c:strRef>
              <c:f>'Ecological value ind.'!$J$17</c:f>
              <c:strCache>
                <c:ptCount val="1"/>
                <c:pt idx="0">
                  <c:v>Lupin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'Ecological value ind.'!$K$15:$N$15</c:f>
              <c:strCache>
                <c:ptCount val="4"/>
                <c:pt idx="0">
                  <c:v>Light</c:v>
                </c:pt>
                <c:pt idx="1">
                  <c:v>Moisture</c:v>
                </c:pt>
                <c:pt idx="2">
                  <c:v>Soil reaction</c:v>
                </c:pt>
                <c:pt idx="3">
                  <c:v>Nitrogen</c:v>
                </c:pt>
              </c:strCache>
            </c:strRef>
          </c:cat>
          <c:val>
            <c:numRef>
              <c:f>'Ecological value ind.'!$K$17:$N$17</c:f>
              <c:numCache>
                <c:formatCode>0.00</c:formatCode>
                <c:ptCount val="4"/>
                <c:pt idx="0">
                  <c:v>4.7559081985464067</c:v>
                </c:pt>
                <c:pt idx="1">
                  <c:v>3.785655350912903</c:v>
                </c:pt>
                <c:pt idx="2">
                  <c:v>3.8020131493962781</c:v>
                </c:pt>
                <c:pt idx="3">
                  <c:v>3.7561755014046061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E-4B67-B6C3-CE62C9E37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904976"/>
        <c:axId val="442998304"/>
      </c:barChart>
      <c:catAx>
        <c:axId val="51090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sv-SE"/>
          </a:p>
        </c:txPr>
        <c:crossAx val="442998304"/>
        <c:crosses val="autoZero"/>
        <c:auto val="1"/>
        <c:lblAlgn val="ctr"/>
        <c:lblOffset val="100"/>
        <c:noMultiLvlLbl val="0"/>
      </c:catAx>
      <c:valAx>
        <c:axId val="44299830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sv-SE"/>
          </a:p>
        </c:txPr>
        <c:crossAx val="51090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 baseline="0">
          <a:solidFill>
            <a:schemeClr val="tx1"/>
          </a:solidFill>
          <a:latin typeface="Times New Roman" panose="02020603050405020304" pitchFamily="18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33</xdr:row>
      <xdr:rowOff>30480</xdr:rowOff>
    </xdr:from>
    <xdr:to>
      <xdr:col>15</xdr:col>
      <xdr:colOff>381000</xdr:colOff>
      <xdr:row>48</xdr:row>
      <xdr:rowOff>30480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0BBA631-3718-448B-B8DD-530F181FF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ola Knudsen" id="{07FC235E-541D-4751-B54E-8D4E3DE1D287}" userId="58788508523713e6" providerId="Windows Live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9-08T14:44:27.65" personId="{07FC235E-541D-4751-B54E-8D4E3DE1D287}" id="{3D9FCC1D-ACD5-4D29-9CBC-06CBBE9AACF9}">
    <text>7-gradig skal, : 1 = deep shade ; 2 = moderate–deep shade ; 3 = half-shade–moderate shade ; 4 = half-shade; 5 = sun – half-shade ; 6 = sun, but enduring some shading; 7 = always full sun</text>
  </threadedComment>
  <threadedComment ref="C1" dT="2020-09-08T14:47:43.24" personId="{07FC235E-541D-4751-B54E-8D4E3DE1D287}" id="{A4F471BB-C6AA-4B2E-8798-423625D79955}">
    <text>12-gradig skala: 1 = very dry ; 2 = dry ; 3 = dry–mesic ; 4 = mesic ; 5 = mesic–moist ; 6 = moist ; 7 = moist–wet ; 8 = wet ; 9 = wet – temporarily inundated ; 10 = temporarily inundated ; 11 = shallow (&lt; 0.5 m) permanent water ; 12 = deep permanent water</text>
  </threadedComment>
  <threadedComment ref="D1" dT="2020-09-08T14:51:20.98" personId="{07FC235E-541D-4751-B54E-8D4E3DE1D287}" id="{6F111645-AC3E-418B-9D4D-8C7715A5B55B}">
    <text>the mean realized soil (water) pH niche of the species; 8-gradig skala; 1 = strongly acidic (pH &lt;4.5) ; 2 = moderately–strongly base-poor ; 3 = moderately acidic (pH 4.5–5.5) ;4 = moderately acidic – subneutral; 5 = subneutral (pH 5.5–6.5); 6 = subneutral–circumneutral ; 7 = circumneutral (pH 6.5–7.5) ; 8 alkaline (pH &gt;7.5)</text>
  </threadedComment>
  <threadedComment ref="E1" dT="2020-09-08T14:54:22.98" personId="{07FC235E-541D-4751-B54E-8D4E3DE1D287}" id="{DB41B14C-2BA5-4884-AD17-3A0DB831E821}">
    <text>9-gradig skala: 1 = very N-poor ; 2 = moderately–very N-poor ; 3 = moderately N-poor ; 4 = moderately N-poor – moderately N-rich ; 5 = moderately N-rich ; 6 = moderately–very N-rich ; 7 = very N-rich ; 8 = confined to the naturally most N-rich soils; 9 = mostly on artificially N-enriched soils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workbookViewId="0">
      <pane ySplit="1" topLeftCell="A11" activePane="bottomLeft" state="frozen"/>
      <selection pane="bottomLeft" activeCell="A2" sqref="A2:B47"/>
    </sheetView>
  </sheetViews>
  <sheetFormatPr defaultRowHeight="15"/>
  <cols>
    <col min="1" max="1" width="14.28515625" customWidth="1"/>
    <col min="2" max="2" width="20.140625" customWidth="1"/>
    <col min="6" max="6" width="10.28515625" bestFit="1" customWidth="1"/>
    <col min="7" max="7" width="20.5703125" customWidth="1"/>
    <col min="8" max="8" width="16.42578125" customWidth="1"/>
    <col min="10" max="10" width="37.7109375" customWidth="1"/>
    <col min="11" max="12" width="11.7109375" customWidth="1"/>
    <col min="13" max="13" width="14.42578125" customWidth="1"/>
    <col min="17" max="17" width="11.7109375" customWidth="1"/>
    <col min="33" max="33" width="52.7109375" customWidth="1"/>
    <col min="34" max="34" width="26.28515625" customWidth="1"/>
    <col min="35" max="36" width="23.7109375" customWidth="1"/>
    <col min="37" max="37" width="25.28515625" customWidth="1"/>
    <col min="38" max="39" width="28" customWidth="1"/>
    <col min="40" max="40" width="31.28515625" customWidth="1"/>
    <col min="41" max="41" width="25" customWidth="1"/>
    <col min="42" max="42" width="41.7109375" customWidth="1"/>
    <col min="43" max="47" width="28.28515625" customWidth="1"/>
    <col min="48" max="51" width="24.5703125" customWidth="1"/>
    <col min="52" max="52" width="26.85546875" customWidth="1"/>
    <col min="53" max="53" width="24.5703125" customWidth="1"/>
    <col min="54" max="56" width="28.28515625" customWidth="1"/>
    <col min="57" max="60" width="22.28515625" customWidth="1"/>
    <col min="61" max="61" width="29.7109375" customWidth="1"/>
    <col min="62" max="62" width="32.28515625" customWidth="1"/>
    <col min="63" max="63" width="34" customWidth="1"/>
    <col min="64" max="65" width="27.28515625" customWidth="1"/>
    <col min="66" max="66" width="24.140625" customWidth="1"/>
    <col min="67" max="68" width="29.85546875" customWidth="1"/>
    <col min="69" max="69" width="23.85546875" customWidth="1"/>
    <col min="70" max="70" width="25.85546875" customWidth="1"/>
    <col min="71" max="77" width="23.85546875" customWidth="1"/>
    <col min="78" max="78" width="18.42578125" customWidth="1"/>
    <col min="79" max="79" width="21.28515625" customWidth="1"/>
    <col min="80" max="82" width="25.5703125" customWidth="1"/>
    <col min="83" max="83" width="17.28515625" customWidth="1"/>
    <col min="84" max="85" width="32.7109375" customWidth="1"/>
    <col min="86" max="86" width="26.7109375" customWidth="1"/>
    <col min="87" max="89" width="24.140625" customWidth="1"/>
    <col min="90" max="90" width="20.140625" customWidth="1"/>
    <col min="91" max="91" width="19.5703125" customWidth="1"/>
    <col min="92" max="92" width="17.140625" customWidth="1"/>
    <col min="93" max="93" width="19.28515625" customWidth="1"/>
  </cols>
  <sheetData>
    <row r="1" spans="1:33">
      <c r="A1" t="s">
        <v>51</v>
      </c>
      <c r="B1" t="s">
        <v>0</v>
      </c>
      <c r="C1" t="s">
        <v>26</v>
      </c>
      <c r="D1" t="s">
        <v>445</v>
      </c>
      <c r="E1" t="s">
        <v>3</v>
      </c>
      <c r="F1" t="s">
        <v>1</v>
      </c>
      <c r="G1" t="s">
        <v>2</v>
      </c>
      <c r="H1" t="s">
        <v>4</v>
      </c>
      <c r="I1" t="s">
        <v>29</v>
      </c>
      <c r="J1" t="s">
        <v>5</v>
      </c>
      <c r="K1" t="s">
        <v>6</v>
      </c>
      <c r="L1" t="s">
        <v>48</v>
      </c>
      <c r="M1" t="s">
        <v>35</v>
      </c>
      <c r="N1" t="s">
        <v>7</v>
      </c>
      <c r="O1" t="s">
        <v>8</v>
      </c>
      <c r="P1" t="s">
        <v>9</v>
      </c>
      <c r="Q1" t="s">
        <v>36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130</v>
      </c>
    </row>
    <row r="2" spans="1:33">
      <c r="A2" t="s">
        <v>52</v>
      </c>
      <c r="B2" t="s">
        <v>28</v>
      </c>
      <c r="C2" t="s">
        <v>27</v>
      </c>
      <c r="D2">
        <v>1</v>
      </c>
      <c r="E2">
        <v>1</v>
      </c>
      <c r="F2" s="1">
        <v>43994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50</v>
      </c>
      <c r="M2">
        <v>2.5</v>
      </c>
      <c r="N2">
        <v>2.5</v>
      </c>
      <c r="O2">
        <v>5</v>
      </c>
      <c r="P2">
        <v>10</v>
      </c>
      <c r="Q2" s="2">
        <v>1.5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40</v>
      </c>
      <c r="X2" s="2" t="s">
        <v>37</v>
      </c>
      <c r="Y2" s="2" t="s">
        <v>42</v>
      </c>
      <c r="Z2" s="2" t="s">
        <v>41</v>
      </c>
      <c r="AA2" s="2" t="s">
        <v>43</v>
      </c>
      <c r="AB2" s="2" t="s">
        <v>41</v>
      </c>
      <c r="AC2" s="2" t="s">
        <v>37</v>
      </c>
      <c r="AD2" s="2" t="s">
        <v>44</v>
      </c>
      <c r="AE2" s="2" t="s">
        <v>43</v>
      </c>
      <c r="AF2" s="2" t="s">
        <v>45</v>
      </c>
    </row>
    <row r="3" spans="1:33">
      <c r="A3" t="s">
        <v>53</v>
      </c>
      <c r="B3" t="s">
        <v>28</v>
      </c>
      <c r="C3" t="s">
        <v>27</v>
      </c>
      <c r="D3">
        <v>1</v>
      </c>
      <c r="E3">
        <v>2</v>
      </c>
      <c r="F3" s="1">
        <v>43994</v>
      </c>
      <c r="G3" t="s">
        <v>46</v>
      </c>
      <c r="H3" t="s">
        <v>47</v>
      </c>
      <c r="I3" t="s">
        <v>32</v>
      </c>
      <c r="J3" t="s">
        <v>33</v>
      </c>
      <c r="K3" t="s">
        <v>34</v>
      </c>
      <c r="L3" t="s">
        <v>49</v>
      </c>
      <c r="M3">
        <v>25</v>
      </c>
      <c r="N3">
        <v>20</v>
      </c>
      <c r="O3">
        <v>30</v>
      </c>
      <c r="P3">
        <v>30</v>
      </c>
      <c r="Q3" s="2">
        <v>1.2</v>
      </c>
      <c r="R3" s="2">
        <v>3.4</v>
      </c>
      <c r="S3" s="2">
        <v>2</v>
      </c>
      <c r="T3" s="2">
        <v>2.2000000000000002</v>
      </c>
      <c r="U3" s="2">
        <v>3.1</v>
      </c>
      <c r="V3" s="2">
        <v>1.8</v>
      </c>
      <c r="W3" s="2">
        <v>2.1</v>
      </c>
      <c r="X3" s="2">
        <v>1.9</v>
      </c>
      <c r="Y3" s="2">
        <v>0.8</v>
      </c>
      <c r="Z3" s="2">
        <v>0.9</v>
      </c>
      <c r="AA3" s="2">
        <v>1.2</v>
      </c>
      <c r="AB3" s="2">
        <v>1.5</v>
      </c>
      <c r="AC3" s="2">
        <v>2.1</v>
      </c>
      <c r="AD3" s="2">
        <v>1.8</v>
      </c>
      <c r="AE3" s="2">
        <v>2.1</v>
      </c>
      <c r="AF3" s="2">
        <v>2.2000000000000002</v>
      </c>
    </row>
    <row r="4" spans="1:33">
      <c r="A4" t="s">
        <v>109</v>
      </c>
      <c r="B4" t="s">
        <v>28</v>
      </c>
      <c r="C4" t="s">
        <v>27</v>
      </c>
      <c r="D4">
        <v>2</v>
      </c>
      <c r="E4">
        <v>3</v>
      </c>
      <c r="F4" s="1">
        <v>43995</v>
      </c>
      <c r="G4" t="s">
        <v>110</v>
      </c>
      <c r="H4" t="s">
        <v>111</v>
      </c>
      <c r="I4" t="s">
        <v>32</v>
      </c>
      <c r="J4" t="s">
        <v>112</v>
      </c>
      <c r="K4" t="s">
        <v>113</v>
      </c>
      <c r="L4" t="s">
        <v>114</v>
      </c>
      <c r="M4">
        <v>15</v>
      </c>
      <c r="N4">
        <v>35</v>
      </c>
      <c r="O4">
        <v>40</v>
      </c>
      <c r="P4">
        <v>60</v>
      </c>
      <c r="Q4" s="2" t="s">
        <v>115</v>
      </c>
      <c r="R4" s="2">
        <v>0.3</v>
      </c>
      <c r="S4" s="2" t="s">
        <v>116</v>
      </c>
      <c r="T4" s="2" t="s">
        <v>117</v>
      </c>
      <c r="U4" s="2" t="s">
        <v>118</v>
      </c>
      <c r="V4" s="2" t="s">
        <v>40</v>
      </c>
      <c r="W4" s="2">
        <v>0.5</v>
      </c>
      <c r="X4" s="2" t="s">
        <v>119</v>
      </c>
      <c r="Y4" s="2" t="s">
        <v>116</v>
      </c>
      <c r="Z4" s="2">
        <v>0.2</v>
      </c>
      <c r="AA4" s="2" t="s">
        <v>118</v>
      </c>
      <c r="AB4" s="2" t="s">
        <v>40</v>
      </c>
      <c r="AC4" s="2" t="s">
        <v>38</v>
      </c>
      <c r="AD4" s="2" t="s">
        <v>43</v>
      </c>
      <c r="AE4" s="2">
        <v>0.8</v>
      </c>
      <c r="AF4" s="2" t="s">
        <v>118</v>
      </c>
    </row>
    <row r="5" spans="1:33">
      <c r="A5" t="s">
        <v>120</v>
      </c>
      <c r="B5" t="s">
        <v>28</v>
      </c>
      <c r="C5" t="s">
        <v>27</v>
      </c>
      <c r="D5">
        <v>2</v>
      </c>
      <c r="E5">
        <v>4</v>
      </c>
      <c r="F5" s="1">
        <v>43995</v>
      </c>
      <c r="G5" t="s">
        <v>121</v>
      </c>
      <c r="H5" t="s">
        <v>122</v>
      </c>
      <c r="I5" t="s">
        <v>32</v>
      </c>
      <c r="J5" t="s">
        <v>123</v>
      </c>
      <c r="K5" t="s">
        <v>34</v>
      </c>
      <c r="L5" t="s">
        <v>50</v>
      </c>
      <c r="M5">
        <v>7.5</v>
      </c>
      <c r="N5">
        <v>7.5</v>
      </c>
      <c r="O5">
        <v>10</v>
      </c>
      <c r="P5">
        <v>25</v>
      </c>
      <c r="Q5" s="2">
        <v>1.3</v>
      </c>
      <c r="R5" s="2">
        <v>0.2</v>
      </c>
      <c r="S5" s="2">
        <v>0.7</v>
      </c>
      <c r="T5" s="2">
        <v>1.2</v>
      </c>
      <c r="U5" s="2">
        <v>2.4</v>
      </c>
      <c r="V5" s="2">
        <v>1.8</v>
      </c>
      <c r="W5" s="2">
        <v>1.9</v>
      </c>
      <c r="X5" s="2">
        <v>2.1</v>
      </c>
      <c r="Y5" s="2">
        <v>0.8</v>
      </c>
      <c r="Z5" s="2">
        <v>1.2</v>
      </c>
      <c r="AA5" s="2">
        <v>0.9</v>
      </c>
      <c r="AB5" s="2">
        <v>0.3</v>
      </c>
      <c r="AC5" s="2">
        <v>1.7</v>
      </c>
      <c r="AD5" s="2">
        <v>2.1</v>
      </c>
      <c r="AE5" s="2">
        <v>1.7</v>
      </c>
      <c r="AF5" s="2">
        <v>0.4</v>
      </c>
    </row>
    <row r="6" spans="1:33">
      <c r="A6" t="s">
        <v>126</v>
      </c>
      <c r="B6" t="s">
        <v>125</v>
      </c>
      <c r="C6" t="s">
        <v>127</v>
      </c>
      <c r="D6">
        <v>1</v>
      </c>
      <c r="E6">
        <v>1</v>
      </c>
      <c r="F6" s="1">
        <v>43997</v>
      </c>
      <c r="G6" t="s">
        <v>128</v>
      </c>
      <c r="H6" t="s">
        <v>122</v>
      </c>
      <c r="I6" t="s">
        <v>148</v>
      </c>
      <c r="J6" t="s">
        <v>129</v>
      </c>
      <c r="K6" t="s">
        <v>113</v>
      </c>
      <c r="L6" t="s">
        <v>49</v>
      </c>
      <c r="M6">
        <v>55</v>
      </c>
      <c r="N6">
        <v>60</v>
      </c>
      <c r="O6">
        <v>60</v>
      </c>
      <c r="P6">
        <v>80</v>
      </c>
      <c r="Q6" s="2">
        <v>0.3</v>
      </c>
      <c r="R6" s="2">
        <v>0.5</v>
      </c>
      <c r="S6" s="2">
        <v>0.7</v>
      </c>
      <c r="T6" s="2">
        <v>0.5</v>
      </c>
      <c r="U6" s="2">
        <v>0.4</v>
      </c>
      <c r="V6" s="2">
        <v>1.1000000000000001</v>
      </c>
      <c r="W6" s="2">
        <v>0.3</v>
      </c>
      <c r="X6" s="2">
        <v>0.7</v>
      </c>
      <c r="Y6" s="2">
        <v>0.4</v>
      </c>
      <c r="Z6" s="2">
        <v>0.4</v>
      </c>
      <c r="AA6" s="2">
        <v>0.5</v>
      </c>
      <c r="AB6" s="2">
        <v>0.2</v>
      </c>
      <c r="AC6" s="2">
        <v>0.5</v>
      </c>
      <c r="AD6" s="2">
        <v>0.6</v>
      </c>
      <c r="AE6" s="2">
        <v>1.1000000000000001</v>
      </c>
      <c r="AF6" s="2">
        <v>0.3</v>
      </c>
    </row>
    <row r="7" spans="1:33">
      <c r="A7" t="s">
        <v>131</v>
      </c>
      <c r="B7" t="s">
        <v>125</v>
      </c>
      <c r="C7" t="s">
        <v>127</v>
      </c>
      <c r="D7">
        <v>1</v>
      </c>
      <c r="E7">
        <v>2</v>
      </c>
      <c r="F7" s="1">
        <v>43997</v>
      </c>
      <c r="G7" t="s">
        <v>132</v>
      </c>
      <c r="H7" t="s">
        <v>133</v>
      </c>
      <c r="I7" t="s">
        <v>148</v>
      </c>
      <c r="J7" t="s">
        <v>129</v>
      </c>
      <c r="K7" t="s">
        <v>113</v>
      </c>
      <c r="L7" t="s">
        <v>50</v>
      </c>
      <c r="M7">
        <v>5</v>
      </c>
      <c r="N7">
        <v>7.5</v>
      </c>
      <c r="O7">
        <v>15</v>
      </c>
      <c r="P7">
        <v>10</v>
      </c>
      <c r="Q7" s="2" t="s">
        <v>134</v>
      </c>
      <c r="R7" s="2" t="s">
        <v>118</v>
      </c>
      <c r="S7" s="2" t="s">
        <v>117</v>
      </c>
      <c r="T7" s="2">
        <v>0.2</v>
      </c>
      <c r="U7" s="2" t="s">
        <v>135</v>
      </c>
      <c r="V7" s="2">
        <v>0.6</v>
      </c>
      <c r="W7" s="2">
        <v>1.1000000000000001</v>
      </c>
      <c r="X7" s="2" t="s">
        <v>136</v>
      </c>
      <c r="Y7" s="2">
        <v>0.7</v>
      </c>
      <c r="Z7" s="2">
        <v>0.1</v>
      </c>
      <c r="AA7" s="2">
        <v>0.2</v>
      </c>
      <c r="AB7" s="2">
        <v>0.7</v>
      </c>
      <c r="AC7" s="2">
        <v>0.3</v>
      </c>
      <c r="AD7" s="2" t="s">
        <v>45</v>
      </c>
      <c r="AE7" s="2">
        <v>0.5</v>
      </c>
      <c r="AF7" s="2">
        <v>0.3</v>
      </c>
    </row>
    <row r="8" spans="1:33">
      <c r="A8" t="s">
        <v>137</v>
      </c>
      <c r="B8" t="s">
        <v>125</v>
      </c>
      <c r="C8" t="s">
        <v>127</v>
      </c>
      <c r="D8">
        <v>2</v>
      </c>
      <c r="E8">
        <v>3</v>
      </c>
      <c r="F8" s="1">
        <v>43997</v>
      </c>
      <c r="G8" t="s">
        <v>138</v>
      </c>
      <c r="H8" t="s">
        <v>139</v>
      </c>
      <c r="I8" t="s">
        <v>148</v>
      </c>
      <c r="J8" t="s">
        <v>129</v>
      </c>
      <c r="K8" t="s">
        <v>113</v>
      </c>
      <c r="L8" t="s">
        <v>50</v>
      </c>
      <c r="M8">
        <v>7.5</v>
      </c>
      <c r="N8">
        <v>2.5</v>
      </c>
      <c r="O8">
        <v>5</v>
      </c>
      <c r="P8">
        <v>5</v>
      </c>
      <c r="Q8" s="2">
        <v>1.6</v>
      </c>
      <c r="R8" s="2">
        <v>1</v>
      </c>
      <c r="S8" s="2">
        <v>1.2</v>
      </c>
      <c r="T8" s="2">
        <v>3.7</v>
      </c>
      <c r="U8" s="2" t="s">
        <v>117</v>
      </c>
      <c r="V8" s="2" t="s">
        <v>118</v>
      </c>
      <c r="W8" s="2">
        <v>3.1</v>
      </c>
      <c r="X8" s="2">
        <v>1.2</v>
      </c>
      <c r="Y8" s="2">
        <v>1.8</v>
      </c>
      <c r="Z8" s="2">
        <v>1.2</v>
      </c>
      <c r="AA8" s="2" t="s">
        <v>118</v>
      </c>
      <c r="AB8" s="2">
        <v>1</v>
      </c>
      <c r="AC8" s="2" t="s">
        <v>140</v>
      </c>
      <c r="AD8" s="2">
        <v>1.3</v>
      </c>
      <c r="AE8" s="2" t="s">
        <v>117</v>
      </c>
      <c r="AF8" s="2">
        <v>1.1000000000000001</v>
      </c>
    </row>
    <row r="9" spans="1:33">
      <c r="A9" t="s">
        <v>141</v>
      </c>
      <c r="B9" t="s">
        <v>125</v>
      </c>
      <c r="C9" t="s">
        <v>127</v>
      </c>
      <c r="D9">
        <v>2</v>
      </c>
      <c r="E9">
        <v>4</v>
      </c>
      <c r="F9" s="1">
        <v>43997</v>
      </c>
      <c r="G9" t="s">
        <v>142</v>
      </c>
      <c r="H9" t="s">
        <v>143</v>
      </c>
      <c r="I9" t="s">
        <v>148</v>
      </c>
      <c r="J9" t="s">
        <v>144</v>
      </c>
      <c r="K9" t="s">
        <v>34</v>
      </c>
      <c r="L9" t="s">
        <v>114</v>
      </c>
      <c r="M9">
        <v>55</v>
      </c>
      <c r="N9">
        <v>60</v>
      </c>
      <c r="O9">
        <v>60</v>
      </c>
      <c r="P9">
        <v>20</v>
      </c>
      <c r="Q9" s="2" t="s">
        <v>38</v>
      </c>
      <c r="R9" s="2">
        <v>1.6</v>
      </c>
      <c r="S9" s="2">
        <v>2.1</v>
      </c>
      <c r="T9" s="2">
        <v>2.2999999999999998</v>
      </c>
      <c r="U9" s="2">
        <v>3.5</v>
      </c>
      <c r="V9" s="2" t="s">
        <v>145</v>
      </c>
      <c r="W9" s="2">
        <v>2.8</v>
      </c>
      <c r="X9" s="2" t="s">
        <v>146</v>
      </c>
      <c r="Y9" s="2">
        <v>1.6</v>
      </c>
      <c r="Z9" s="2">
        <v>2.8</v>
      </c>
      <c r="AA9" s="2" t="s">
        <v>147</v>
      </c>
      <c r="AB9" s="2">
        <v>3.6</v>
      </c>
      <c r="AC9" s="2">
        <v>3.1</v>
      </c>
      <c r="AD9" s="2">
        <v>2.9</v>
      </c>
      <c r="AE9" s="2">
        <v>3.1</v>
      </c>
      <c r="AF9" s="2" t="s">
        <v>40</v>
      </c>
    </row>
    <row r="10" spans="1:33">
      <c r="A10" t="s">
        <v>149</v>
      </c>
      <c r="B10" t="s">
        <v>150</v>
      </c>
      <c r="C10" t="s">
        <v>151</v>
      </c>
      <c r="D10">
        <v>1</v>
      </c>
      <c r="E10">
        <v>1</v>
      </c>
      <c r="F10" s="1">
        <v>43998</v>
      </c>
      <c r="G10" t="s">
        <v>152</v>
      </c>
      <c r="H10" t="s">
        <v>153</v>
      </c>
      <c r="I10" t="s">
        <v>148</v>
      </c>
      <c r="J10" t="s">
        <v>154</v>
      </c>
      <c r="K10" t="s">
        <v>34</v>
      </c>
      <c r="L10" t="s">
        <v>114</v>
      </c>
      <c r="M10">
        <v>25</v>
      </c>
      <c r="N10">
        <v>25</v>
      </c>
      <c r="O10">
        <v>45</v>
      </c>
      <c r="P10">
        <v>30</v>
      </c>
      <c r="Q10" s="2" t="s">
        <v>155</v>
      </c>
      <c r="R10" s="2">
        <v>2</v>
      </c>
      <c r="S10" s="2" t="s">
        <v>156</v>
      </c>
      <c r="T10" s="2" t="s">
        <v>157</v>
      </c>
      <c r="U10" s="2">
        <v>1.1000000000000001</v>
      </c>
      <c r="V10" s="2">
        <v>2.1</v>
      </c>
      <c r="W10" s="2">
        <v>2.6</v>
      </c>
      <c r="X10" s="2">
        <v>0.8</v>
      </c>
      <c r="Y10" s="2">
        <v>3.8</v>
      </c>
      <c r="Z10" s="2" t="s">
        <v>158</v>
      </c>
      <c r="AA10" s="2">
        <v>3.1</v>
      </c>
      <c r="AB10" s="2" t="s">
        <v>159</v>
      </c>
      <c r="AC10" s="2">
        <v>1.2</v>
      </c>
      <c r="AD10" s="2">
        <v>2.2999999999999998</v>
      </c>
      <c r="AE10" s="2" t="s">
        <v>158</v>
      </c>
      <c r="AF10" s="2">
        <v>0.9</v>
      </c>
      <c r="AG10" t="s">
        <v>160</v>
      </c>
    </row>
    <row r="11" spans="1:33">
      <c r="A11" t="s">
        <v>162</v>
      </c>
      <c r="B11" t="s">
        <v>150</v>
      </c>
      <c r="C11" t="s">
        <v>151</v>
      </c>
      <c r="D11">
        <v>1</v>
      </c>
      <c r="E11">
        <v>2</v>
      </c>
      <c r="F11" s="1">
        <v>43998</v>
      </c>
      <c r="G11" t="s">
        <v>163</v>
      </c>
      <c r="H11" t="s">
        <v>164</v>
      </c>
      <c r="I11" t="s">
        <v>148</v>
      </c>
      <c r="J11" t="s">
        <v>165</v>
      </c>
      <c r="K11" t="s">
        <v>113</v>
      </c>
      <c r="L11" t="s">
        <v>50</v>
      </c>
      <c r="M11">
        <v>10</v>
      </c>
      <c r="N11">
        <v>2.5</v>
      </c>
      <c r="O11">
        <v>15</v>
      </c>
      <c r="P11">
        <v>20</v>
      </c>
      <c r="Q11" s="2" t="s">
        <v>37</v>
      </c>
      <c r="R11" s="2" t="s">
        <v>166</v>
      </c>
      <c r="S11" s="2">
        <v>4</v>
      </c>
      <c r="T11" s="2">
        <v>1.2</v>
      </c>
      <c r="U11" s="2">
        <v>1.1000000000000001</v>
      </c>
      <c r="V11" s="2" t="s">
        <v>167</v>
      </c>
      <c r="W11" s="2" t="s">
        <v>166</v>
      </c>
      <c r="X11" s="2">
        <v>3.6</v>
      </c>
      <c r="Y11" s="2">
        <v>2.1</v>
      </c>
      <c r="Z11" s="2" t="s">
        <v>117</v>
      </c>
      <c r="AA11" s="2">
        <v>1.1000000000000001</v>
      </c>
      <c r="AB11" s="2">
        <v>1</v>
      </c>
      <c r="AC11" s="2">
        <v>0.8</v>
      </c>
      <c r="AD11" s="2">
        <v>1.3</v>
      </c>
      <c r="AE11" s="2">
        <v>3.7</v>
      </c>
      <c r="AF11" s="2">
        <v>4.0999999999999996</v>
      </c>
    </row>
    <row r="12" spans="1:33">
      <c r="A12" t="s">
        <v>171</v>
      </c>
      <c r="B12" t="s">
        <v>172</v>
      </c>
      <c r="C12" t="s">
        <v>173</v>
      </c>
      <c r="D12">
        <v>1</v>
      </c>
      <c r="E12">
        <v>1</v>
      </c>
      <c r="F12" s="1">
        <v>43998</v>
      </c>
      <c r="G12" t="s">
        <v>174</v>
      </c>
      <c r="H12" t="s">
        <v>175</v>
      </c>
      <c r="I12" t="s">
        <v>148</v>
      </c>
      <c r="J12" t="s">
        <v>176</v>
      </c>
      <c r="K12" t="s">
        <v>34</v>
      </c>
      <c r="L12" t="s">
        <v>114</v>
      </c>
      <c r="M12">
        <v>90</v>
      </c>
      <c r="N12">
        <v>100</v>
      </c>
      <c r="O12">
        <v>40</v>
      </c>
      <c r="P12">
        <v>80</v>
      </c>
      <c r="Q12" s="2" t="s">
        <v>177</v>
      </c>
      <c r="R12" s="2" t="s">
        <v>178</v>
      </c>
      <c r="S12" s="2">
        <v>0.9</v>
      </c>
      <c r="T12" s="2" t="s">
        <v>117</v>
      </c>
      <c r="U12" s="2">
        <v>3.1</v>
      </c>
      <c r="V12" s="2" t="s">
        <v>158</v>
      </c>
      <c r="W12" s="2">
        <v>2.8</v>
      </c>
      <c r="X12" s="2">
        <v>1.3</v>
      </c>
      <c r="Y12" s="2" t="s">
        <v>156</v>
      </c>
      <c r="Z12" s="2" t="s">
        <v>179</v>
      </c>
      <c r="AA12" s="2">
        <v>2.1</v>
      </c>
      <c r="AB12" s="2">
        <v>1.1000000000000001</v>
      </c>
      <c r="AC12" s="2">
        <v>1.2</v>
      </c>
      <c r="AD12" s="2">
        <v>0.9</v>
      </c>
      <c r="AE12" s="2">
        <v>2.1</v>
      </c>
      <c r="AF12" s="2">
        <v>3.1</v>
      </c>
    </row>
    <row r="13" spans="1:33">
      <c r="A13" t="s">
        <v>180</v>
      </c>
      <c r="B13" t="s">
        <v>172</v>
      </c>
      <c r="C13" t="s">
        <v>173</v>
      </c>
      <c r="D13">
        <v>2</v>
      </c>
      <c r="E13">
        <v>2</v>
      </c>
      <c r="F13" s="1">
        <v>43998</v>
      </c>
      <c r="G13" t="s">
        <v>181</v>
      </c>
      <c r="H13" t="s">
        <v>182</v>
      </c>
      <c r="I13" t="s">
        <v>148</v>
      </c>
      <c r="J13" t="s">
        <v>183</v>
      </c>
      <c r="K13" t="s">
        <v>184</v>
      </c>
      <c r="L13" t="s">
        <v>50</v>
      </c>
      <c r="M13">
        <v>25</v>
      </c>
      <c r="N13">
        <v>45</v>
      </c>
      <c r="O13">
        <v>30</v>
      </c>
      <c r="P13">
        <v>2.5</v>
      </c>
      <c r="Q13" s="2">
        <v>2.5</v>
      </c>
      <c r="R13" s="2">
        <v>3</v>
      </c>
      <c r="S13" s="2">
        <v>2.8</v>
      </c>
      <c r="T13" s="2">
        <v>2.5</v>
      </c>
      <c r="U13" s="2">
        <v>3.2</v>
      </c>
      <c r="V13" s="2">
        <v>3.1</v>
      </c>
      <c r="W13" s="2">
        <v>2.8</v>
      </c>
      <c r="X13" s="2">
        <v>3</v>
      </c>
      <c r="Y13" s="2">
        <v>1.8</v>
      </c>
      <c r="Z13" s="2">
        <v>2</v>
      </c>
      <c r="AA13" s="2">
        <v>3</v>
      </c>
      <c r="AB13" s="2">
        <v>2.5</v>
      </c>
      <c r="AC13" s="2">
        <v>3.1</v>
      </c>
      <c r="AD13" s="2">
        <v>3.2</v>
      </c>
      <c r="AE13" s="2">
        <v>2.8</v>
      </c>
      <c r="AF13" s="2">
        <v>2.5</v>
      </c>
    </row>
    <row r="14" spans="1:33">
      <c r="A14" t="s">
        <v>190</v>
      </c>
      <c r="B14" t="s">
        <v>172</v>
      </c>
      <c r="C14" t="s">
        <v>173</v>
      </c>
      <c r="D14">
        <v>3</v>
      </c>
      <c r="E14">
        <v>3</v>
      </c>
      <c r="F14" s="1">
        <v>43998</v>
      </c>
      <c r="G14" t="s">
        <v>191</v>
      </c>
      <c r="H14" t="s">
        <v>122</v>
      </c>
      <c r="I14" t="s">
        <v>148</v>
      </c>
      <c r="J14" t="s">
        <v>192</v>
      </c>
      <c r="K14" t="s">
        <v>34</v>
      </c>
      <c r="L14" t="s">
        <v>50</v>
      </c>
      <c r="M14">
        <v>10</v>
      </c>
      <c r="N14">
        <v>25</v>
      </c>
      <c r="O14">
        <v>5</v>
      </c>
      <c r="P14">
        <v>15</v>
      </c>
      <c r="Q14" s="2" t="s">
        <v>119</v>
      </c>
      <c r="R14" s="2" t="s">
        <v>193</v>
      </c>
      <c r="S14" s="2" t="s">
        <v>136</v>
      </c>
      <c r="T14" s="2" t="s">
        <v>194</v>
      </c>
      <c r="U14" s="2" t="s">
        <v>39</v>
      </c>
      <c r="V14" s="2">
        <v>2.1</v>
      </c>
      <c r="W14" s="2">
        <v>1.5</v>
      </c>
      <c r="X14" s="2">
        <v>1.6</v>
      </c>
      <c r="Y14" s="2" t="s">
        <v>195</v>
      </c>
      <c r="Z14" s="2" t="s">
        <v>196</v>
      </c>
      <c r="AA14" s="2">
        <v>2.2999999999999998</v>
      </c>
      <c r="AB14" s="2" t="s">
        <v>167</v>
      </c>
      <c r="AC14" s="2">
        <v>2.8</v>
      </c>
      <c r="AD14" s="2">
        <v>1.9</v>
      </c>
      <c r="AE14" s="2" t="s">
        <v>146</v>
      </c>
      <c r="AF14" s="2">
        <v>1.8</v>
      </c>
    </row>
    <row r="15" spans="1:33">
      <c r="A15" t="s">
        <v>198</v>
      </c>
      <c r="B15" t="s">
        <v>172</v>
      </c>
      <c r="C15" t="s">
        <v>173</v>
      </c>
      <c r="D15">
        <v>4</v>
      </c>
      <c r="E15">
        <v>4</v>
      </c>
      <c r="F15" s="1">
        <v>43998</v>
      </c>
      <c r="G15" t="s">
        <v>199</v>
      </c>
      <c r="H15" t="s">
        <v>47</v>
      </c>
      <c r="I15" t="s">
        <v>148</v>
      </c>
      <c r="J15" t="s">
        <v>192</v>
      </c>
      <c r="K15" t="s">
        <v>34</v>
      </c>
      <c r="L15" t="s">
        <v>114</v>
      </c>
      <c r="M15">
        <v>45</v>
      </c>
      <c r="N15">
        <v>55</v>
      </c>
      <c r="O15">
        <v>50</v>
      </c>
      <c r="P15">
        <v>60</v>
      </c>
      <c r="Q15" s="2">
        <v>0.5</v>
      </c>
      <c r="R15" s="2" t="s">
        <v>45</v>
      </c>
      <c r="S15" s="2">
        <v>0.8</v>
      </c>
      <c r="T15" s="2">
        <v>0.6</v>
      </c>
      <c r="U15" s="2" t="s">
        <v>117</v>
      </c>
      <c r="V15" s="2">
        <v>1</v>
      </c>
      <c r="W15" s="2">
        <v>0.9</v>
      </c>
      <c r="X15" s="2" t="s">
        <v>200</v>
      </c>
      <c r="Y15" s="2" t="s">
        <v>116</v>
      </c>
      <c r="Z15" s="2">
        <v>1.2</v>
      </c>
      <c r="AA15" s="2" t="s">
        <v>118</v>
      </c>
      <c r="AB15" s="2">
        <v>0.7</v>
      </c>
      <c r="AC15" s="2">
        <v>0.5</v>
      </c>
      <c r="AD15" s="2">
        <v>0.3</v>
      </c>
      <c r="AE15" s="2">
        <v>0.3</v>
      </c>
      <c r="AF15" s="2">
        <v>0.6</v>
      </c>
    </row>
    <row r="16" spans="1:33">
      <c r="A16" t="s">
        <v>201</v>
      </c>
      <c r="B16" t="s">
        <v>202</v>
      </c>
      <c r="C16" t="s">
        <v>203</v>
      </c>
      <c r="D16">
        <v>1</v>
      </c>
      <c r="E16">
        <v>1</v>
      </c>
      <c r="F16" s="1">
        <v>43999</v>
      </c>
      <c r="G16" t="s">
        <v>204</v>
      </c>
      <c r="H16" t="s">
        <v>205</v>
      </c>
      <c r="I16" t="s">
        <v>148</v>
      </c>
      <c r="J16" t="s">
        <v>206</v>
      </c>
      <c r="K16" t="s">
        <v>113</v>
      </c>
      <c r="L16" t="s">
        <v>49</v>
      </c>
      <c r="M16">
        <v>25</v>
      </c>
      <c r="N16">
        <v>40</v>
      </c>
      <c r="O16">
        <v>15</v>
      </c>
      <c r="P16">
        <v>20</v>
      </c>
      <c r="Q16" s="2">
        <v>0</v>
      </c>
      <c r="R16" s="2">
        <v>2.5</v>
      </c>
      <c r="S16" s="2">
        <v>2.1</v>
      </c>
      <c r="T16" s="2">
        <v>2.4</v>
      </c>
      <c r="U16" s="2">
        <v>2.6</v>
      </c>
      <c r="V16" s="2">
        <v>0.1</v>
      </c>
      <c r="W16" s="2">
        <v>0.2</v>
      </c>
      <c r="X16" s="2">
        <v>0.4</v>
      </c>
      <c r="Y16" s="2">
        <v>1.3</v>
      </c>
      <c r="Z16" s="2">
        <v>0</v>
      </c>
      <c r="AA16" s="2">
        <v>0</v>
      </c>
      <c r="AB16" s="2">
        <v>0.3</v>
      </c>
      <c r="AC16" s="2">
        <v>0.2</v>
      </c>
      <c r="AD16" s="2">
        <v>0.3</v>
      </c>
      <c r="AE16" s="2">
        <v>0</v>
      </c>
      <c r="AF16" s="2">
        <v>1.2</v>
      </c>
      <c r="AG16" t="s">
        <v>207</v>
      </c>
    </row>
    <row r="17" spans="1:33">
      <c r="A17" t="s">
        <v>215</v>
      </c>
      <c r="B17" t="s">
        <v>202</v>
      </c>
      <c r="C17" t="s">
        <v>203</v>
      </c>
      <c r="D17">
        <v>1</v>
      </c>
      <c r="E17">
        <v>2</v>
      </c>
      <c r="F17" s="1">
        <v>43999</v>
      </c>
      <c r="G17" t="s">
        <v>216</v>
      </c>
      <c r="H17" t="s">
        <v>217</v>
      </c>
      <c r="I17" t="s">
        <v>148</v>
      </c>
      <c r="J17" t="s">
        <v>218</v>
      </c>
      <c r="K17" t="s">
        <v>113</v>
      </c>
      <c r="L17" t="s">
        <v>50</v>
      </c>
      <c r="M17">
        <v>35</v>
      </c>
      <c r="N17">
        <v>5</v>
      </c>
      <c r="O17">
        <v>15</v>
      </c>
      <c r="P17">
        <v>10</v>
      </c>
      <c r="Q17" s="2">
        <v>0</v>
      </c>
      <c r="R17">
        <v>0</v>
      </c>
      <c r="S17" s="2">
        <v>0.2</v>
      </c>
      <c r="T17" s="2">
        <v>2.4</v>
      </c>
      <c r="U17" s="2">
        <v>1.3</v>
      </c>
      <c r="V17" s="2">
        <v>2.2999999999999998</v>
      </c>
      <c r="W17" s="2">
        <v>1.8</v>
      </c>
      <c r="X17" s="2">
        <v>0</v>
      </c>
      <c r="Y17" s="2">
        <v>0.2</v>
      </c>
      <c r="Z17" s="2">
        <v>3.2</v>
      </c>
      <c r="AA17" s="2">
        <v>3.1</v>
      </c>
      <c r="AB17" s="2">
        <v>2.8</v>
      </c>
      <c r="AC17" s="2">
        <v>2.7</v>
      </c>
      <c r="AD17" s="2">
        <v>0.5</v>
      </c>
      <c r="AE17" s="2">
        <v>0.1</v>
      </c>
      <c r="AF17" s="2">
        <v>0</v>
      </c>
      <c r="AG17" s="3" t="s">
        <v>219</v>
      </c>
    </row>
    <row r="18" spans="1:33">
      <c r="A18" t="s">
        <v>224</v>
      </c>
      <c r="B18" t="s">
        <v>202</v>
      </c>
      <c r="C18" t="s">
        <v>203</v>
      </c>
      <c r="D18">
        <v>2</v>
      </c>
      <c r="E18">
        <v>3</v>
      </c>
      <c r="F18" s="1">
        <v>43999</v>
      </c>
      <c r="G18" t="s">
        <v>225</v>
      </c>
      <c r="H18" t="s">
        <v>217</v>
      </c>
      <c r="I18" t="s">
        <v>148</v>
      </c>
      <c r="J18" t="s">
        <v>226</v>
      </c>
      <c r="K18" t="s">
        <v>34</v>
      </c>
      <c r="L18" t="s">
        <v>50</v>
      </c>
      <c r="M18">
        <v>2.5</v>
      </c>
      <c r="N18">
        <v>5</v>
      </c>
      <c r="O18">
        <v>2.5</v>
      </c>
      <c r="P18">
        <v>5</v>
      </c>
      <c r="Q18" s="2">
        <v>0.5</v>
      </c>
      <c r="R18" s="2">
        <v>0.1</v>
      </c>
      <c r="S18" s="2">
        <v>0</v>
      </c>
      <c r="T18" s="2">
        <v>0.2</v>
      </c>
      <c r="U18" s="2">
        <v>0.6</v>
      </c>
      <c r="V18" s="2">
        <v>0.8</v>
      </c>
      <c r="W18" s="2">
        <v>0.5</v>
      </c>
      <c r="X18" s="2">
        <v>1.3</v>
      </c>
      <c r="Y18" s="2">
        <v>1.2</v>
      </c>
      <c r="Z18" s="2">
        <v>0.9</v>
      </c>
      <c r="AA18" s="2">
        <v>0.2</v>
      </c>
      <c r="AB18" s="2">
        <v>1</v>
      </c>
      <c r="AC18" s="2">
        <v>0.3</v>
      </c>
      <c r="AD18" s="2">
        <v>0.3</v>
      </c>
      <c r="AE18" s="2">
        <v>0.6</v>
      </c>
      <c r="AF18" s="2">
        <v>1.2</v>
      </c>
      <c r="AG18" t="s">
        <v>219</v>
      </c>
    </row>
    <row r="19" spans="1:33">
      <c r="A19" t="s">
        <v>229</v>
      </c>
      <c r="B19" t="s">
        <v>202</v>
      </c>
      <c r="C19" t="s">
        <v>203</v>
      </c>
      <c r="D19">
        <v>2</v>
      </c>
      <c r="E19">
        <v>4</v>
      </c>
      <c r="F19" s="1">
        <v>43999</v>
      </c>
      <c r="G19" t="s">
        <v>230</v>
      </c>
      <c r="H19" t="s">
        <v>231</v>
      </c>
      <c r="I19" t="s">
        <v>148</v>
      </c>
      <c r="J19" t="s">
        <v>232</v>
      </c>
      <c r="K19" t="s">
        <v>113</v>
      </c>
      <c r="L19" t="s">
        <v>114</v>
      </c>
      <c r="M19" s="2">
        <v>30</v>
      </c>
      <c r="N19" s="2">
        <v>25</v>
      </c>
      <c r="O19" s="2">
        <v>20</v>
      </c>
      <c r="P19" s="2">
        <v>25</v>
      </c>
      <c r="Q19" s="2" t="s">
        <v>233</v>
      </c>
      <c r="R19" s="2" t="s">
        <v>155</v>
      </c>
      <c r="S19" s="2">
        <v>2.1</v>
      </c>
      <c r="T19" s="2">
        <v>2.5</v>
      </c>
      <c r="U19" s="2">
        <v>1.2</v>
      </c>
      <c r="V19" s="2">
        <v>3.8</v>
      </c>
      <c r="W19" s="2" t="s">
        <v>159</v>
      </c>
      <c r="X19" s="2" t="s">
        <v>167</v>
      </c>
      <c r="Y19" s="2" t="s">
        <v>233</v>
      </c>
      <c r="Z19" s="2" t="s">
        <v>234</v>
      </c>
      <c r="AA19" s="2">
        <v>2.1</v>
      </c>
      <c r="AB19" s="2">
        <v>2.5</v>
      </c>
      <c r="AC19" s="2">
        <v>3.8</v>
      </c>
      <c r="AD19" s="2">
        <v>1.2</v>
      </c>
      <c r="AE19" s="2" t="s">
        <v>167</v>
      </c>
      <c r="AF19" s="2" t="s">
        <v>159</v>
      </c>
    </row>
    <row r="20" spans="1:33">
      <c r="A20" t="s">
        <v>235</v>
      </c>
      <c r="B20" t="s">
        <v>202</v>
      </c>
      <c r="C20" t="s">
        <v>203</v>
      </c>
      <c r="D20">
        <v>3</v>
      </c>
      <c r="E20">
        <v>5</v>
      </c>
      <c r="F20" s="1">
        <v>43999</v>
      </c>
      <c r="G20" t="s">
        <v>236</v>
      </c>
      <c r="H20" t="s">
        <v>237</v>
      </c>
      <c r="I20" t="s">
        <v>148</v>
      </c>
      <c r="J20" t="s">
        <v>238</v>
      </c>
      <c r="K20" t="s">
        <v>34</v>
      </c>
      <c r="L20" t="s">
        <v>49</v>
      </c>
      <c r="M20" s="2">
        <v>120</v>
      </c>
      <c r="N20" s="2">
        <v>80</v>
      </c>
      <c r="O20" s="2">
        <v>55</v>
      </c>
      <c r="P20" s="2">
        <v>90</v>
      </c>
      <c r="Q20" s="2" t="s">
        <v>167</v>
      </c>
      <c r="R20" s="2">
        <v>1.5</v>
      </c>
      <c r="S20" s="2">
        <v>2</v>
      </c>
      <c r="T20" s="2" t="s">
        <v>239</v>
      </c>
      <c r="U20" s="2" t="s">
        <v>194</v>
      </c>
      <c r="V20" s="2" t="s">
        <v>240</v>
      </c>
      <c r="W20" s="2" t="s">
        <v>193</v>
      </c>
      <c r="X20" s="2">
        <v>3.1</v>
      </c>
      <c r="Y20" s="2">
        <v>3.8</v>
      </c>
      <c r="Z20" s="2">
        <v>2.8</v>
      </c>
      <c r="AA20" s="2" t="s">
        <v>194</v>
      </c>
      <c r="AB20" s="2">
        <v>2.7</v>
      </c>
      <c r="AC20" s="2" t="s">
        <v>118</v>
      </c>
      <c r="AD20" s="2" t="s">
        <v>155</v>
      </c>
      <c r="AE20" s="2">
        <v>2.8</v>
      </c>
      <c r="AF20" s="2">
        <v>3.3</v>
      </c>
    </row>
    <row r="21" spans="1:33">
      <c r="A21" t="s">
        <v>242</v>
      </c>
      <c r="B21" t="s">
        <v>202</v>
      </c>
      <c r="C21" t="s">
        <v>203</v>
      </c>
      <c r="D21">
        <v>3</v>
      </c>
      <c r="E21">
        <v>6</v>
      </c>
      <c r="F21" s="1">
        <v>43999</v>
      </c>
      <c r="G21" t="s">
        <v>243</v>
      </c>
      <c r="H21" t="s">
        <v>237</v>
      </c>
      <c r="I21" t="s">
        <v>148</v>
      </c>
      <c r="J21" t="s">
        <v>244</v>
      </c>
      <c r="K21" t="s">
        <v>184</v>
      </c>
      <c r="L21" t="s">
        <v>50</v>
      </c>
      <c r="M21" s="2">
        <v>15</v>
      </c>
      <c r="N21" s="2">
        <v>7.5</v>
      </c>
      <c r="O21" s="2">
        <v>7.5</v>
      </c>
      <c r="P21" s="2">
        <v>10</v>
      </c>
      <c r="Q21" s="2" t="s">
        <v>245</v>
      </c>
      <c r="R21" s="2" t="s">
        <v>233</v>
      </c>
      <c r="S21" s="2" t="s">
        <v>245</v>
      </c>
      <c r="T21" s="2" t="s">
        <v>39</v>
      </c>
      <c r="U21" s="2">
        <v>2.8</v>
      </c>
      <c r="V21" s="2" t="s">
        <v>195</v>
      </c>
      <c r="W21" s="2" t="s">
        <v>166</v>
      </c>
      <c r="X21" s="2">
        <v>2</v>
      </c>
      <c r="Y21" s="2">
        <v>2.2999999999999998</v>
      </c>
      <c r="Z21" s="2" t="s">
        <v>166</v>
      </c>
      <c r="AA21" s="2" t="s">
        <v>195</v>
      </c>
      <c r="AB21" s="2" t="s">
        <v>147</v>
      </c>
      <c r="AC21" s="2" t="s">
        <v>39</v>
      </c>
      <c r="AD21" s="2">
        <v>1.6</v>
      </c>
      <c r="AE21" s="2">
        <v>1.8</v>
      </c>
      <c r="AF21" s="2">
        <v>2.2999999999999998</v>
      </c>
    </row>
    <row r="22" spans="1:33">
      <c r="A22" t="s">
        <v>248</v>
      </c>
      <c r="B22" t="s">
        <v>249</v>
      </c>
      <c r="C22" t="s">
        <v>250</v>
      </c>
      <c r="D22">
        <v>1</v>
      </c>
      <c r="E22">
        <v>1</v>
      </c>
      <c r="F22" s="1">
        <v>44004</v>
      </c>
      <c r="G22" t="s">
        <v>251</v>
      </c>
      <c r="H22" t="s">
        <v>252</v>
      </c>
      <c r="I22" t="s">
        <v>148</v>
      </c>
      <c r="J22" t="s">
        <v>253</v>
      </c>
      <c r="K22" t="s">
        <v>113</v>
      </c>
      <c r="L22" t="s">
        <v>49</v>
      </c>
      <c r="M22" s="2">
        <v>40</v>
      </c>
      <c r="N22" s="2">
        <v>80</v>
      </c>
      <c r="O22" s="2">
        <v>35</v>
      </c>
      <c r="P22" s="2">
        <v>70</v>
      </c>
      <c r="Q22" s="2">
        <v>0.2</v>
      </c>
      <c r="R22" s="2">
        <v>0.5</v>
      </c>
      <c r="S22" s="2">
        <v>2.6</v>
      </c>
      <c r="T22" s="2">
        <v>3.8</v>
      </c>
      <c r="U22" s="2">
        <v>0.9</v>
      </c>
      <c r="V22" s="2">
        <v>2.9</v>
      </c>
      <c r="W22" s="2">
        <v>2.8</v>
      </c>
      <c r="X22" s="2">
        <v>0.8</v>
      </c>
      <c r="Y22" s="2" t="s">
        <v>195</v>
      </c>
      <c r="Z22" s="2" t="s">
        <v>147</v>
      </c>
      <c r="AA22" s="2" t="s">
        <v>158</v>
      </c>
      <c r="AB22" s="2" t="s">
        <v>39</v>
      </c>
      <c r="AC22" s="2">
        <v>1.7</v>
      </c>
      <c r="AD22" s="2">
        <v>1.8</v>
      </c>
      <c r="AE22" s="2">
        <v>2.5</v>
      </c>
      <c r="AF22" s="2">
        <v>0.7</v>
      </c>
      <c r="AG22" t="s">
        <v>160</v>
      </c>
    </row>
    <row r="23" spans="1:33">
      <c r="A23" t="s">
        <v>260</v>
      </c>
      <c r="B23" t="s">
        <v>249</v>
      </c>
      <c r="C23" t="s">
        <v>250</v>
      </c>
      <c r="D23">
        <v>1</v>
      </c>
      <c r="E23">
        <v>2</v>
      </c>
      <c r="F23" s="1">
        <v>44004</v>
      </c>
      <c r="G23" t="s">
        <v>261</v>
      </c>
      <c r="H23" t="s">
        <v>231</v>
      </c>
      <c r="I23" t="s">
        <v>148</v>
      </c>
      <c r="J23" t="s">
        <v>262</v>
      </c>
      <c r="K23" t="s">
        <v>184</v>
      </c>
      <c r="L23" t="s">
        <v>50</v>
      </c>
      <c r="M23" s="2">
        <v>5</v>
      </c>
      <c r="N23" s="2">
        <v>15</v>
      </c>
      <c r="O23" s="2">
        <v>5</v>
      </c>
      <c r="P23" s="2">
        <v>15</v>
      </c>
      <c r="Q23" s="2">
        <v>0</v>
      </c>
      <c r="R23" s="2">
        <v>0</v>
      </c>
      <c r="S23" s="2">
        <v>0</v>
      </c>
      <c r="T23" s="2">
        <v>0</v>
      </c>
      <c r="U23" s="2">
        <v>0.5</v>
      </c>
      <c r="V23" s="2" t="s">
        <v>263</v>
      </c>
      <c r="W23" s="2" t="s">
        <v>134</v>
      </c>
      <c r="X23" s="2">
        <v>0.1</v>
      </c>
      <c r="Y23" s="2">
        <v>0.2</v>
      </c>
      <c r="Z23" s="2">
        <v>0</v>
      </c>
      <c r="AA23" s="2" t="s">
        <v>134</v>
      </c>
      <c r="AB23" s="2">
        <v>0.1</v>
      </c>
      <c r="AC23" s="2" t="s">
        <v>118</v>
      </c>
      <c r="AD23" s="2">
        <v>0.2</v>
      </c>
      <c r="AE23" s="2">
        <v>0</v>
      </c>
      <c r="AF23" s="2">
        <v>0</v>
      </c>
      <c r="AG23" s="3" t="s">
        <v>219</v>
      </c>
    </row>
    <row r="24" spans="1:33">
      <c r="A24" t="s">
        <v>267</v>
      </c>
      <c r="B24" t="s">
        <v>268</v>
      </c>
      <c r="C24" t="s">
        <v>269</v>
      </c>
      <c r="D24">
        <v>1</v>
      </c>
      <c r="E24">
        <v>1</v>
      </c>
      <c r="F24" s="1">
        <v>44003</v>
      </c>
      <c r="G24" t="s">
        <v>270</v>
      </c>
      <c r="H24" t="s">
        <v>271</v>
      </c>
      <c r="I24" t="s">
        <v>148</v>
      </c>
      <c r="J24" t="s">
        <v>272</v>
      </c>
      <c r="K24" t="s">
        <v>113</v>
      </c>
      <c r="L24" t="s">
        <v>114</v>
      </c>
      <c r="M24" s="2">
        <v>60</v>
      </c>
      <c r="N24" s="2">
        <v>55</v>
      </c>
      <c r="O24" s="2">
        <v>80</v>
      </c>
      <c r="P24" s="2">
        <v>60</v>
      </c>
      <c r="Q24" s="2">
        <v>0</v>
      </c>
      <c r="R24" s="2">
        <v>0</v>
      </c>
      <c r="S24" s="2">
        <v>0</v>
      </c>
      <c r="T24" s="2">
        <v>0</v>
      </c>
      <c r="U24" s="2">
        <v>4.5</v>
      </c>
      <c r="V24" s="2">
        <v>4.2</v>
      </c>
      <c r="W24" s="2">
        <v>4.8</v>
      </c>
      <c r="X24" s="2">
        <v>5.0999999999999996</v>
      </c>
      <c r="Y24" s="2">
        <v>0.3</v>
      </c>
      <c r="Z24" s="2">
        <v>0</v>
      </c>
      <c r="AA24" s="2">
        <v>0.2</v>
      </c>
      <c r="AB24" s="2">
        <v>0</v>
      </c>
      <c r="AC24" s="2">
        <v>4.5999999999999996</v>
      </c>
      <c r="AD24" s="2">
        <v>4.8</v>
      </c>
      <c r="AE24" s="2">
        <v>4.5</v>
      </c>
      <c r="AF24" s="2">
        <v>5.2</v>
      </c>
      <c r="AG24" t="s">
        <v>207</v>
      </c>
    </row>
    <row r="25" spans="1:33">
      <c r="A25" t="s">
        <v>274</v>
      </c>
      <c r="B25" t="s">
        <v>268</v>
      </c>
      <c r="C25" t="s">
        <v>269</v>
      </c>
      <c r="D25">
        <v>2</v>
      </c>
      <c r="E25">
        <v>2</v>
      </c>
      <c r="F25" s="1">
        <v>44003</v>
      </c>
      <c r="G25" t="s">
        <v>275</v>
      </c>
      <c r="H25" t="s">
        <v>276</v>
      </c>
      <c r="I25" t="s">
        <v>148</v>
      </c>
      <c r="J25" t="s">
        <v>277</v>
      </c>
      <c r="K25" t="s">
        <v>113</v>
      </c>
      <c r="L25" t="s">
        <v>50</v>
      </c>
      <c r="M25" s="2">
        <v>25</v>
      </c>
      <c r="N25" s="2">
        <v>30</v>
      </c>
      <c r="O25" s="2">
        <v>10</v>
      </c>
      <c r="P25" s="2">
        <v>10</v>
      </c>
      <c r="Q25" s="2">
        <v>3.4</v>
      </c>
      <c r="R25" s="2">
        <v>2.7</v>
      </c>
      <c r="S25" s="2">
        <v>1.4</v>
      </c>
      <c r="T25" s="2">
        <v>1.8</v>
      </c>
      <c r="U25" s="2">
        <v>1.7</v>
      </c>
      <c r="V25" s="2">
        <v>2.4</v>
      </c>
      <c r="W25" s="2">
        <v>1.4</v>
      </c>
      <c r="X25" s="2">
        <v>1.7</v>
      </c>
      <c r="Y25" s="2">
        <v>3.2</v>
      </c>
      <c r="Z25" s="2">
        <v>2.7</v>
      </c>
      <c r="AA25" s="2">
        <v>1.5</v>
      </c>
      <c r="AB25" s="2">
        <v>1.6</v>
      </c>
      <c r="AC25" s="2">
        <v>2.1</v>
      </c>
      <c r="AD25" s="2">
        <v>2.2999999999999998</v>
      </c>
      <c r="AE25" s="2">
        <v>4.0999999999999996</v>
      </c>
      <c r="AF25" s="2">
        <v>2.5</v>
      </c>
    </row>
    <row r="26" spans="1:33">
      <c r="A26" t="s">
        <v>282</v>
      </c>
      <c r="B26" t="s">
        <v>268</v>
      </c>
      <c r="C26" t="s">
        <v>269</v>
      </c>
      <c r="D26">
        <v>3</v>
      </c>
      <c r="E26">
        <v>3</v>
      </c>
      <c r="F26" s="1">
        <v>44003</v>
      </c>
      <c r="G26" t="s">
        <v>283</v>
      </c>
      <c r="H26" t="s">
        <v>47</v>
      </c>
      <c r="I26" t="s">
        <v>148</v>
      </c>
      <c r="J26" t="s">
        <v>284</v>
      </c>
      <c r="K26" t="s">
        <v>34</v>
      </c>
      <c r="L26" t="s">
        <v>114</v>
      </c>
      <c r="M26" s="2">
        <v>60</v>
      </c>
      <c r="N26" s="2">
        <v>70</v>
      </c>
      <c r="O26" s="2">
        <v>50</v>
      </c>
      <c r="P26" s="2">
        <v>90</v>
      </c>
      <c r="Q26" s="2">
        <v>0</v>
      </c>
      <c r="R26" s="2">
        <v>0.2</v>
      </c>
      <c r="S26" s="2">
        <v>0</v>
      </c>
      <c r="T26" s="2">
        <v>0.3</v>
      </c>
      <c r="U26" s="2">
        <v>0.1</v>
      </c>
      <c r="V26" s="2">
        <v>1</v>
      </c>
      <c r="W26" s="2">
        <v>1.2</v>
      </c>
      <c r="X26" s="2">
        <v>0.8</v>
      </c>
      <c r="Y26" s="2">
        <v>0</v>
      </c>
      <c r="Z26" s="2">
        <v>0.2</v>
      </c>
      <c r="AA26" s="2">
        <v>0.2</v>
      </c>
      <c r="AB26" s="2">
        <v>0.1</v>
      </c>
      <c r="AC26" s="2">
        <v>0</v>
      </c>
      <c r="AD26" s="2">
        <v>1.2</v>
      </c>
      <c r="AE26" s="2">
        <v>2.1</v>
      </c>
      <c r="AF26" s="2">
        <v>2</v>
      </c>
      <c r="AG26" t="s">
        <v>207</v>
      </c>
    </row>
    <row r="27" spans="1:33">
      <c r="A27" t="s">
        <v>285</v>
      </c>
      <c r="B27" t="s">
        <v>268</v>
      </c>
      <c r="C27" t="s">
        <v>269</v>
      </c>
      <c r="D27">
        <v>4</v>
      </c>
      <c r="E27">
        <v>4</v>
      </c>
      <c r="F27" s="1">
        <v>44003</v>
      </c>
      <c r="G27" t="s">
        <v>286</v>
      </c>
      <c r="H27" t="s">
        <v>231</v>
      </c>
      <c r="I27" t="s">
        <v>148</v>
      </c>
      <c r="J27" t="s">
        <v>277</v>
      </c>
      <c r="K27" t="s">
        <v>113</v>
      </c>
      <c r="L27" t="s">
        <v>50</v>
      </c>
      <c r="M27" s="2">
        <v>2.5</v>
      </c>
      <c r="N27" s="2">
        <v>20</v>
      </c>
      <c r="O27" s="2">
        <v>2.5</v>
      </c>
      <c r="P27" s="2">
        <v>5</v>
      </c>
      <c r="Q27" s="2">
        <v>1.2</v>
      </c>
      <c r="R27" s="2">
        <v>2.1</v>
      </c>
      <c r="S27" s="2">
        <v>2</v>
      </c>
      <c r="T27" s="2">
        <v>2.2999999999999998</v>
      </c>
      <c r="U27" s="2">
        <v>1.3</v>
      </c>
      <c r="V27" s="2">
        <v>0.8</v>
      </c>
      <c r="W27" s="2">
        <v>1.2</v>
      </c>
      <c r="X27" s="2">
        <v>1.3</v>
      </c>
      <c r="Y27" s="2">
        <v>1.5</v>
      </c>
      <c r="Z27" s="2">
        <v>1.6</v>
      </c>
      <c r="AA27" s="2">
        <v>1.2</v>
      </c>
      <c r="AB27" s="2">
        <v>1.3</v>
      </c>
      <c r="AC27" s="2">
        <v>1.5</v>
      </c>
      <c r="AD27" s="2">
        <v>1.6</v>
      </c>
      <c r="AE27" s="2">
        <v>2.1</v>
      </c>
      <c r="AF27" s="2">
        <v>2</v>
      </c>
    </row>
    <row r="28" spans="1:33">
      <c r="A28" t="s">
        <v>289</v>
      </c>
      <c r="B28" t="s">
        <v>290</v>
      </c>
      <c r="C28" t="s">
        <v>291</v>
      </c>
      <c r="D28">
        <v>1</v>
      </c>
      <c r="E28">
        <v>1</v>
      </c>
      <c r="F28" s="1">
        <v>44005</v>
      </c>
      <c r="G28" t="s">
        <v>292</v>
      </c>
      <c r="H28" t="s">
        <v>111</v>
      </c>
      <c r="I28" t="s">
        <v>32</v>
      </c>
      <c r="J28" t="s">
        <v>293</v>
      </c>
      <c r="K28" t="s">
        <v>34</v>
      </c>
      <c r="L28" t="s">
        <v>50</v>
      </c>
      <c r="M28" s="2">
        <v>5</v>
      </c>
      <c r="N28" s="2">
        <v>25</v>
      </c>
      <c r="O28" s="2">
        <v>25</v>
      </c>
      <c r="P28" s="2">
        <v>5</v>
      </c>
      <c r="Q28" s="2" t="s">
        <v>294</v>
      </c>
      <c r="R28" s="2">
        <v>3</v>
      </c>
      <c r="S28" s="2" t="s">
        <v>233</v>
      </c>
      <c r="T28" s="2">
        <v>3.1</v>
      </c>
      <c r="U28" s="2" t="s">
        <v>44</v>
      </c>
      <c r="V28" s="2">
        <v>2.8</v>
      </c>
      <c r="W28" s="2">
        <v>3.1</v>
      </c>
      <c r="X28" s="2">
        <v>3.9</v>
      </c>
      <c r="Y28" s="2">
        <v>4</v>
      </c>
      <c r="Z28" s="2">
        <v>3.9</v>
      </c>
      <c r="AA28" s="2">
        <v>4.0999999999999996</v>
      </c>
      <c r="AB28" s="2" t="s">
        <v>159</v>
      </c>
      <c r="AC28" s="2">
        <v>3.7</v>
      </c>
      <c r="AD28" s="2">
        <v>2.9</v>
      </c>
      <c r="AE28" s="2">
        <v>2.7</v>
      </c>
      <c r="AF28" s="2">
        <v>2.8</v>
      </c>
    </row>
    <row r="29" spans="1:33">
      <c r="A29" t="s">
        <v>297</v>
      </c>
      <c r="B29" t="s">
        <v>290</v>
      </c>
      <c r="C29" t="s">
        <v>291</v>
      </c>
      <c r="D29">
        <v>1</v>
      </c>
      <c r="E29">
        <v>2</v>
      </c>
      <c r="F29" s="1">
        <v>44005</v>
      </c>
      <c r="G29" t="s">
        <v>307</v>
      </c>
      <c r="H29" t="s">
        <v>298</v>
      </c>
      <c r="I29" t="s">
        <v>32</v>
      </c>
      <c r="J29" t="s">
        <v>293</v>
      </c>
      <c r="K29" t="s">
        <v>34</v>
      </c>
      <c r="L29" t="s">
        <v>114</v>
      </c>
      <c r="M29" s="2">
        <v>70</v>
      </c>
      <c r="N29" s="2">
        <v>60</v>
      </c>
      <c r="O29" s="2">
        <v>80</v>
      </c>
      <c r="P29" s="2">
        <v>60</v>
      </c>
      <c r="Q29" s="2">
        <v>0.7</v>
      </c>
      <c r="R29" s="2">
        <v>2.1</v>
      </c>
      <c r="S29" s="2">
        <v>2.5</v>
      </c>
      <c r="T29" s="2">
        <v>3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t="s">
        <v>299</v>
      </c>
    </row>
    <row r="30" spans="1:33">
      <c r="A30" t="s">
        <v>300</v>
      </c>
      <c r="B30" t="s">
        <v>301</v>
      </c>
      <c r="C30" t="s">
        <v>302</v>
      </c>
      <c r="D30">
        <v>1</v>
      </c>
      <c r="E30">
        <v>1</v>
      </c>
      <c r="F30" s="1">
        <v>44005</v>
      </c>
      <c r="G30" t="s">
        <v>308</v>
      </c>
      <c r="H30" t="s">
        <v>303</v>
      </c>
      <c r="I30" t="s">
        <v>148</v>
      </c>
      <c r="J30" t="s">
        <v>304</v>
      </c>
      <c r="K30" t="s">
        <v>113</v>
      </c>
      <c r="L30" t="s">
        <v>50</v>
      </c>
      <c r="M30" s="2">
        <v>15</v>
      </c>
      <c r="N30" s="2">
        <v>20</v>
      </c>
      <c r="O30" s="2">
        <v>35</v>
      </c>
      <c r="P30" s="2">
        <v>25</v>
      </c>
      <c r="Q30" s="2">
        <v>3.2</v>
      </c>
      <c r="R30" s="2">
        <v>3.6</v>
      </c>
      <c r="S30" s="2">
        <v>2.8</v>
      </c>
      <c r="T30" s="2">
        <v>3.2</v>
      </c>
      <c r="U30" s="2">
        <v>3.5</v>
      </c>
      <c r="V30" s="2">
        <v>2.9</v>
      </c>
      <c r="W30" s="2">
        <v>2.7</v>
      </c>
      <c r="X30" s="2">
        <v>1.6</v>
      </c>
      <c r="Y30" s="2">
        <v>1.9</v>
      </c>
      <c r="Z30" s="2">
        <v>2</v>
      </c>
      <c r="AA30" s="2">
        <v>2.2999999999999998</v>
      </c>
      <c r="AB30" s="2">
        <v>3.1</v>
      </c>
      <c r="AC30" s="2">
        <v>3.5</v>
      </c>
      <c r="AD30" s="2">
        <v>3</v>
      </c>
      <c r="AE30" s="2">
        <v>3.1</v>
      </c>
      <c r="AF30" s="2">
        <v>2.7</v>
      </c>
    </row>
    <row r="31" spans="1:33">
      <c r="A31" t="s">
        <v>306</v>
      </c>
      <c r="B31" t="s">
        <v>301</v>
      </c>
      <c r="C31" t="s">
        <v>302</v>
      </c>
      <c r="D31">
        <v>1</v>
      </c>
      <c r="E31">
        <v>2</v>
      </c>
      <c r="F31" s="1">
        <v>44005</v>
      </c>
      <c r="G31" t="s">
        <v>309</v>
      </c>
      <c r="H31" t="s">
        <v>175</v>
      </c>
      <c r="I31" t="s">
        <v>148</v>
      </c>
      <c r="J31" t="s">
        <v>310</v>
      </c>
      <c r="K31" t="s">
        <v>184</v>
      </c>
      <c r="L31" t="s">
        <v>114</v>
      </c>
      <c r="M31" s="2">
        <v>70</v>
      </c>
      <c r="N31" s="2">
        <v>80</v>
      </c>
      <c r="O31" s="2">
        <v>70</v>
      </c>
      <c r="P31" s="2">
        <v>35</v>
      </c>
      <c r="Q31" s="2">
        <v>2.5</v>
      </c>
      <c r="R31" s="2">
        <v>0.8</v>
      </c>
      <c r="S31" s="2">
        <v>2.2999999999999998</v>
      </c>
      <c r="T31" s="2">
        <v>1.9</v>
      </c>
      <c r="U31" s="2">
        <v>0.5</v>
      </c>
      <c r="V31" s="2">
        <v>2.5</v>
      </c>
      <c r="W31" s="2">
        <v>5.7</v>
      </c>
      <c r="X31" s="2">
        <v>4.8</v>
      </c>
      <c r="Y31" s="2">
        <v>2.1</v>
      </c>
      <c r="Z31" s="2">
        <v>3.6</v>
      </c>
      <c r="AA31" s="2">
        <v>2.7</v>
      </c>
      <c r="AB31" s="2">
        <v>2.2999999999999998</v>
      </c>
      <c r="AC31" s="2">
        <v>5.0999999999999996</v>
      </c>
      <c r="AD31" s="2">
        <v>2.1</v>
      </c>
      <c r="AE31" s="2">
        <v>2.2000000000000002</v>
      </c>
      <c r="AF31" s="2">
        <v>3.1</v>
      </c>
    </row>
    <row r="32" spans="1:33">
      <c r="A32" t="s">
        <v>311</v>
      </c>
      <c r="B32" t="s">
        <v>301</v>
      </c>
      <c r="C32" t="s">
        <v>302</v>
      </c>
      <c r="D32">
        <v>2</v>
      </c>
      <c r="E32">
        <v>3</v>
      </c>
      <c r="F32" s="1">
        <v>44005</v>
      </c>
      <c r="G32" t="s">
        <v>312</v>
      </c>
      <c r="H32" t="s">
        <v>313</v>
      </c>
      <c r="I32" t="s">
        <v>148</v>
      </c>
      <c r="J32" t="s">
        <v>314</v>
      </c>
      <c r="K32" t="s">
        <v>113</v>
      </c>
      <c r="L32" t="s">
        <v>50</v>
      </c>
      <c r="M32" s="2">
        <v>20</v>
      </c>
      <c r="N32" s="2">
        <v>15</v>
      </c>
      <c r="O32" s="2">
        <v>10</v>
      </c>
      <c r="P32" s="2">
        <v>15</v>
      </c>
      <c r="Q32" s="2">
        <v>2.1</v>
      </c>
      <c r="R32" s="2">
        <v>3.1</v>
      </c>
      <c r="S32" s="2">
        <v>4</v>
      </c>
      <c r="T32" s="2">
        <v>3.5</v>
      </c>
      <c r="U32" s="2">
        <v>2.7</v>
      </c>
      <c r="V32" s="2">
        <v>5.3</v>
      </c>
      <c r="W32" s="2">
        <v>3.2</v>
      </c>
      <c r="X32" s="2">
        <v>2.9</v>
      </c>
      <c r="Y32" s="2">
        <v>2.2000000000000002</v>
      </c>
      <c r="Z32" s="2">
        <v>2.4</v>
      </c>
      <c r="AA32" s="2">
        <v>2.6</v>
      </c>
      <c r="AB32" s="2">
        <v>3.2</v>
      </c>
      <c r="AC32" s="2">
        <v>1.7</v>
      </c>
      <c r="AD32" s="2">
        <v>1.5</v>
      </c>
      <c r="AE32" s="2">
        <v>2</v>
      </c>
      <c r="AF32" s="2">
        <v>3.1</v>
      </c>
    </row>
    <row r="33" spans="1:33">
      <c r="A33" t="s">
        <v>315</v>
      </c>
      <c r="B33" t="s">
        <v>301</v>
      </c>
      <c r="C33" t="s">
        <v>302</v>
      </c>
      <c r="D33">
        <v>2</v>
      </c>
      <c r="E33">
        <v>4</v>
      </c>
      <c r="F33" s="1">
        <v>44005</v>
      </c>
      <c r="G33" t="s">
        <v>316</v>
      </c>
      <c r="H33" t="s">
        <v>111</v>
      </c>
      <c r="I33" t="s">
        <v>148</v>
      </c>
      <c r="J33" t="s">
        <v>317</v>
      </c>
      <c r="K33" t="s">
        <v>113</v>
      </c>
      <c r="L33" t="s">
        <v>114</v>
      </c>
      <c r="M33" s="2">
        <v>50</v>
      </c>
      <c r="N33" s="2">
        <v>40</v>
      </c>
      <c r="O33" s="2">
        <v>60</v>
      </c>
      <c r="P33" s="2">
        <v>60</v>
      </c>
      <c r="Q33" s="2">
        <v>0.2</v>
      </c>
      <c r="R33" s="2">
        <v>0.8</v>
      </c>
      <c r="S33" s="2">
        <v>1.1000000000000001</v>
      </c>
      <c r="T33" s="2">
        <v>1.2</v>
      </c>
      <c r="U33" s="2">
        <v>2.1</v>
      </c>
      <c r="V33" s="2">
        <v>0.8</v>
      </c>
      <c r="W33" s="2">
        <v>1.2</v>
      </c>
      <c r="X33" s="2">
        <v>0.1</v>
      </c>
      <c r="Y33" s="2">
        <v>0</v>
      </c>
      <c r="Z33" s="2">
        <v>2.1</v>
      </c>
      <c r="AA33" s="2">
        <v>0.5</v>
      </c>
      <c r="AB33" s="2">
        <v>0.3</v>
      </c>
      <c r="AC33" s="2">
        <v>1.5</v>
      </c>
      <c r="AD33" s="2">
        <v>1.2</v>
      </c>
      <c r="AE33" s="2">
        <v>2.1</v>
      </c>
      <c r="AF33" s="2">
        <v>0.2</v>
      </c>
    </row>
    <row r="34" spans="1:33">
      <c r="A34" t="s">
        <v>319</v>
      </c>
      <c r="B34" t="s">
        <v>320</v>
      </c>
      <c r="C34" t="s">
        <v>321</v>
      </c>
      <c r="D34">
        <v>1</v>
      </c>
      <c r="E34">
        <v>1</v>
      </c>
      <c r="F34" s="1">
        <v>44013</v>
      </c>
      <c r="G34" t="s">
        <v>322</v>
      </c>
      <c r="H34" t="s">
        <v>139</v>
      </c>
      <c r="I34" t="s">
        <v>148</v>
      </c>
      <c r="J34" t="s">
        <v>323</v>
      </c>
      <c r="K34" t="s">
        <v>113</v>
      </c>
      <c r="L34" t="s">
        <v>49</v>
      </c>
      <c r="M34" s="2">
        <v>45</v>
      </c>
      <c r="N34" s="2">
        <v>40</v>
      </c>
      <c r="O34" s="2">
        <v>50</v>
      </c>
      <c r="P34" s="2">
        <v>30</v>
      </c>
      <c r="Q34" s="2">
        <v>0</v>
      </c>
      <c r="R34" s="2">
        <v>0.2</v>
      </c>
      <c r="S34" s="2">
        <v>0</v>
      </c>
      <c r="T34" s="2">
        <v>0</v>
      </c>
      <c r="U34" s="2" t="s">
        <v>38</v>
      </c>
      <c r="V34" s="2" t="s">
        <v>45</v>
      </c>
      <c r="W34" s="2" t="s">
        <v>193</v>
      </c>
      <c r="X34" s="2" t="s">
        <v>156</v>
      </c>
      <c r="Y34" s="2">
        <v>2.1</v>
      </c>
      <c r="Z34" s="2">
        <v>0.2</v>
      </c>
      <c r="AA34" s="2">
        <v>0.5</v>
      </c>
      <c r="AB34" s="2">
        <v>1.1000000000000001</v>
      </c>
      <c r="AC34" s="2" t="s">
        <v>39</v>
      </c>
      <c r="AD34" s="2">
        <v>2</v>
      </c>
      <c r="AE34" s="2" t="s">
        <v>147</v>
      </c>
      <c r="AF34" s="2" t="s">
        <v>156</v>
      </c>
      <c r="AG34" s="3" t="s">
        <v>324</v>
      </c>
    </row>
    <row r="35" spans="1:33">
      <c r="A35" t="s">
        <v>326</v>
      </c>
      <c r="B35" t="s">
        <v>320</v>
      </c>
      <c r="C35" t="s">
        <v>321</v>
      </c>
      <c r="D35">
        <v>1</v>
      </c>
      <c r="E35">
        <v>2</v>
      </c>
      <c r="F35" s="1">
        <v>44013</v>
      </c>
      <c r="G35" t="s">
        <v>327</v>
      </c>
      <c r="H35" t="s">
        <v>313</v>
      </c>
      <c r="I35" t="s">
        <v>148</v>
      </c>
      <c r="J35" t="s">
        <v>328</v>
      </c>
      <c r="K35" t="s">
        <v>34</v>
      </c>
      <c r="L35" t="s">
        <v>50</v>
      </c>
      <c r="M35" s="2">
        <v>25</v>
      </c>
      <c r="N35" s="2">
        <v>2.5</v>
      </c>
      <c r="O35" s="2">
        <v>7.5</v>
      </c>
      <c r="P35" s="2">
        <v>10</v>
      </c>
      <c r="Q35" s="2">
        <v>0</v>
      </c>
      <c r="R35" s="2">
        <v>0</v>
      </c>
      <c r="S35" s="2">
        <v>0.3</v>
      </c>
      <c r="T35" s="2">
        <v>0.2</v>
      </c>
      <c r="U35" s="2">
        <v>0</v>
      </c>
      <c r="V35" s="2">
        <v>0</v>
      </c>
      <c r="W35" s="2">
        <v>0.8</v>
      </c>
      <c r="X35" s="2">
        <v>0.9</v>
      </c>
      <c r="Y35" s="2">
        <v>0.2</v>
      </c>
      <c r="Z35" s="2">
        <v>0.3</v>
      </c>
      <c r="AA35" s="2">
        <v>0</v>
      </c>
      <c r="AB35" s="2">
        <v>0</v>
      </c>
      <c r="AC35" s="2">
        <v>1.7</v>
      </c>
      <c r="AD35" s="2">
        <v>1.2</v>
      </c>
      <c r="AE35" s="2">
        <v>0</v>
      </c>
      <c r="AF35" s="2">
        <v>0.5</v>
      </c>
      <c r="AG35" t="s">
        <v>329</v>
      </c>
    </row>
    <row r="36" spans="1:33">
      <c r="A36" t="s">
        <v>332</v>
      </c>
      <c r="B36" t="s">
        <v>320</v>
      </c>
      <c r="C36" t="s">
        <v>321</v>
      </c>
      <c r="D36">
        <v>2</v>
      </c>
      <c r="E36">
        <v>3</v>
      </c>
      <c r="F36" s="1">
        <v>44013</v>
      </c>
      <c r="G36" t="s">
        <v>333</v>
      </c>
      <c r="H36" t="s">
        <v>133</v>
      </c>
      <c r="I36" t="s">
        <v>148</v>
      </c>
      <c r="J36" t="s">
        <v>334</v>
      </c>
      <c r="K36" t="s">
        <v>184</v>
      </c>
      <c r="L36" t="s">
        <v>49</v>
      </c>
      <c r="M36" s="2">
        <v>20</v>
      </c>
      <c r="N36" s="2">
        <v>50</v>
      </c>
      <c r="O36" s="2">
        <v>60</v>
      </c>
      <c r="P36" s="2">
        <v>70</v>
      </c>
      <c r="Q36" s="2" t="s">
        <v>117</v>
      </c>
      <c r="R36" s="2">
        <v>2.1</v>
      </c>
      <c r="S36" s="2" t="s">
        <v>193</v>
      </c>
      <c r="T36" s="2">
        <v>1.8</v>
      </c>
      <c r="U36" s="2" t="s">
        <v>40</v>
      </c>
      <c r="V36" s="2" t="s">
        <v>43</v>
      </c>
      <c r="W36" s="2">
        <v>0.2</v>
      </c>
      <c r="X36" s="2">
        <v>3.1</v>
      </c>
      <c r="Y36" s="2" t="s">
        <v>194</v>
      </c>
      <c r="Z36" s="2">
        <v>1.2</v>
      </c>
      <c r="AA36" s="2">
        <v>3</v>
      </c>
      <c r="AB36" s="2">
        <v>2.1</v>
      </c>
      <c r="AC36" s="2" t="s">
        <v>193</v>
      </c>
      <c r="AD36" s="2" t="s">
        <v>156</v>
      </c>
      <c r="AE36" s="2">
        <v>1.8</v>
      </c>
      <c r="AF36" s="2" t="s">
        <v>40</v>
      </c>
    </row>
    <row r="37" spans="1:33">
      <c r="A37" t="s">
        <v>335</v>
      </c>
      <c r="B37" t="s">
        <v>320</v>
      </c>
      <c r="C37" t="s">
        <v>321</v>
      </c>
      <c r="D37">
        <v>2</v>
      </c>
      <c r="E37">
        <v>4</v>
      </c>
      <c r="F37" s="1">
        <v>44013</v>
      </c>
      <c r="G37" t="s">
        <v>336</v>
      </c>
      <c r="H37" t="s">
        <v>337</v>
      </c>
      <c r="I37" t="s">
        <v>148</v>
      </c>
      <c r="J37" t="s">
        <v>338</v>
      </c>
      <c r="K37" t="s">
        <v>339</v>
      </c>
      <c r="L37" t="s">
        <v>50</v>
      </c>
      <c r="M37" s="2">
        <v>7.5</v>
      </c>
      <c r="N37" s="2">
        <v>5</v>
      </c>
      <c r="O37" s="2">
        <v>10</v>
      </c>
      <c r="P37" s="2">
        <v>15</v>
      </c>
      <c r="Q37" s="2" t="s">
        <v>117</v>
      </c>
      <c r="R37" s="2">
        <v>1</v>
      </c>
      <c r="S37" s="2">
        <v>1.8</v>
      </c>
      <c r="T37" s="2" t="s">
        <v>41</v>
      </c>
      <c r="U37" s="2" t="s">
        <v>37</v>
      </c>
      <c r="V37" s="2" t="s">
        <v>167</v>
      </c>
      <c r="W37" s="2">
        <v>1.2</v>
      </c>
      <c r="X37" s="2">
        <v>2.2999999999999998</v>
      </c>
      <c r="Y37" s="2" t="s">
        <v>156</v>
      </c>
      <c r="Z37" s="2" t="s">
        <v>145</v>
      </c>
      <c r="AA37" s="2">
        <v>2.5</v>
      </c>
      <c r="AB37" s="2">
        <v>2</v>
      </c>
      <c r="AC37" s="2">
        <v>1.8</v>
      </c>
      <c r="AD37" s="2" t="s">
        <v>40</v>
      </c>
      <c r="AE37" s="2">
        <v>1.6</v>
      </c>
      <c r="AF37" s="2" t="s">
        <v>43</v>
      </c>
    </row>
    <row r="38" spans="1:33">
      <c r="A38" t="s">
        <v>345</v>
      </c>
      <c r="B38" t="s">
        <v>320</v>
      </c>
      <c r="C38" t="s">
        <v>321</v>
      </c>
      <c r="D38">
        <v>3</v>
      </c>
      <c r="E38">
        <v>5</v>
      </c>
      <c r="F38" s="1">
        <v>44013</v>
      </c>
      <c r="G38" t="s">
        <v>346</v>
      </c>
      <c r="H38" t="s">
        <v>337</v>
      </c>
      <c r="I38" t="s">
        <v>148</v>
      </c>
      <c r="J38" t="s">
        <v>347</v>
      </c>
      <c r="K38" t="s">
        <v>113</v>
      </c>
      <c r="L38" t="s">
        <v>50</v>
      </c>
      <c r="M38" s="2">
        <v>2.5</v>
      </c>
      <c r="N38" s="2">
        <v>15</v>
      </c>
      <c r="O38" s="2">
        <v>2.5</v>
      </c>
      <c r="P38" s="2">
        <v>7.5</v>
      </c>
      <c r="Q38" s="2">
        <v>0</v>
      </c>
      <c r="R38" s="2">
        <v>0.2</v>
      </c>
      <c r="S38" s="2">
        <v>0.5</v>
      </c>
      <c r="T38" s="2">
        <v>1.1000000000000001</v>
      </c>
      <c r="U38" s="2">
        <v>0</v>
      </c>
      <c r="V38" s="2">
        <v>0</v>
      </c>
      <c r="W38" s="2">
        <v>0.5</v>
      </c>
      <c r="X38" s="2">
        <v>1.2</v>
      </c>
      <c r="Y38" s="2">
        <v>2.1</v>
      </c>
      <c r="Z38" s="2">
        <v>2</v>
      </c>
      <c r="AA38" s="2">
        <v>1.8</v>
      </c>
      <c r="AB38" s="2">
        <v>1.6</v>
      </c>
      <c r="AC38" s="2">
        <v>0.5</v>
      </c>
      <c r="AD38" s="2">
        <v>0.4</v>
      </c>
      <c r="AE38" s="2">
        <v>1</v>
      </c>
      <c r="AF38" s="2">
        <v>0</v>
      </c>
      <c r="AG38" t="s">
        <v>329</v>
      </c>
    </row>
    <row r="39" spans="1:33">
      <c r="A39" t="s">
        <v>353</v>
      </c>
      <c r="B39" t="s">
        <v>320</v>
      </c>
      <c r="C39" t="s">
        <v>321</v>
      </c>
      <c r="D39">
        <v>3</v>
      </c>
      <c r="E39">
        <v>6</v>
      </c>
      <c r="F39" s="1">
        <v>44013</v>
      </c>
      <c r="G39" t="s">
        <v>354</v>
      </c>
      <c r="H39" t="s">
        <v>313</v>
      </c>
      <c r="I39" t="s">
        <v>148</v>
      </c>
      <c r="J39" t="s">
        <v>355</v>
      </c>
      <c r="K39" t="s">
        <v>34</v>
      </c>
      <c r="L39" t="s">
        <v>49</v>
      </c>
      <c r="M39" s="2">
        <v>45</v>
      </c>
      <c r="N39" s="2">
        <v>60</v>
      </c>
      <c r="O39" s="2">
        <v>50</v>
      </c>
      <c r="P39" s="2">
        <v>55</v>
      </c>
      <c r="Q39" s="2">
        <v>0</v>
      </c>
      <c r="R39" s="2">
        <v>1.8</v>
      </c>
      <c r="S39" s="2">
        <v>1.5</v>
      </c>
      <c r="T39" s="2">
        <v>1.2</v>
      </c>
      <c r="U39" s="2">
        <v>1.3</v>
      </c>
      <c r="V39" s="2">
        <v>0.7</v>
      </c>
      <c r="W39" s="2">
        <v>0.8</v>
      </c>
      <c r="X39" s="2">
        <v>1.2</v>
      </c>
      <c r="Y39" s="2">
        <v>0</v>
      </c>
      <c r="Z39" s="2">
        <v>0</v>
      </c>
      <c r="AA39" s="2">
        <v>0.3</v>
      </c>
      <c r="AB39" s="2">
        <v>1.2</v>
      </c>
      <c r="AC39" s="2">
        <v>0</v>
      </c>
      <c r="AD39" s="2">
        <v>0.1</v>
      </c>
      <c r="AE39" s="2">
        <v>2.1</v>
      </c>
      <c r="AF39" s="2">
        <v>3.1</v>
      </c>
      <c r="AG39" t="s">
        <v>329</v>
      </c>
    </row>
    <row r="40" spans="1:33">
      <c r="A40" t="s">
        <v>356</v>
      </c>
      <c r="B40" t="s">
        <v>357</v>
      </c>
      <c r="C40" t="s">
        <v>358</v>
      </c>
      <c r="D40">
        <v>1</v>
      </c>
      <c r="E40">
        <v>1</v>
      </c>
      <c r="F40" s="1">
        <v>44014</v>
      </c>
      <c r="G40" t="s">
        <v>359</v>
      </c>
      <c r="H40" t="s">
        <v>252</v>
      </c>
      <c r="I40" t="s">
        <v>148</v>
      </c>
      <c r="J40" t="s">
        <v>360</v>
      </c>
      <c r="K40" t="s">
        <v>34</v>
      </c>
      <c r="L40" t="s">
        <v>114</v>
      </c>
      <c r="M40" s="2">
        <v>45</v>
      </c>
      <c r="N40" s="2">
        <v>70</v>
      </c>
      <c r="O40" s="2">
        <v>50</v>
      </c>
      <c r="P40" s="2">
        <v>70</v>
      </c>
      <c r="Q40" s="2">
        <v>0</v>
      </c>
      <c r="R40" s="2">
        <v>0.5</v>
      </c>
      <c r="S40" s="2">
        <v>1.2</v>
      </c>
      <c r="T40" s="2">
        <v>1.3</v>
      </c>
      <c r="U40" s="2">
        <v>1</v>
      </c>
      <c r="V40" s="2">
        <v>0.8</v>
      </c>
      <c r="W40" s="2">
        <v>0.7</v>
      </c>
      <c r="X40" s="2">
        <v>0</v>
      </c>
      <c r="Y40" s="2">
        <v>1.2</v>
      </c>
      <c r="Z40" s="2" t="s">
        <v>240</v>
      </c>
      <c r="AA40" s="2" t="s">
        <v>41</v>
      </c>
      <c r="AB40" s="2">
        <v>0.5</v>
      </c>
      <c r="AC40" s="2">
        <v>0</v>
      </c>
      <c r="AD40" s="2">
        <v>0.7</v>
      </c>
      <c r="AE40" s="2">
        <v>0.6</v>
      </c>
      <c r="AF40" s="2">
        <v>0.9</v>
      </c>
      <c r="AG40" s="3" t="s">
        <v>324</v>
      </c>
    </row>
    <row r="41" spans="1:33">
      <c r="A41" t="s">
        <v>362</v>
      </c>
      <c r="B41" t="s">
        <v>357</v>
      </c>
      <c r="C41" t="s">
        <v>358</v>
      </c>
      <c r="D41">
        <v>1</v>
      </c>
      <c r="E41">
        <v>2</v>
      </c>
      <c r="F41" s="1">
        <v>44014</v>
      </c>
      <c r="G41" t="s">
        <v>363</v>
      </c>
      <c r="H41" t="s">
        <v>313</v>
      </c>
      <c r="I41" t="s">
        <v>148</v>
      </c>
      <c r="J41" t="s">
        <v>360</v>
      </c>
      <c r="K41" t="s">
        <v>34</v>
      </c>
      <c r="L41" t="s">
        <v>50</v>
      </c>
      <c r="M41" s="2">
        <v>7.5</v>
      </c>
      <c r="N41" s="2">
        <v>15</v>
      </c>
      <c r="O41" s="2">
        <v>45</v>
      </c>
      <c r="P41" s="2">
        <v>10</v>
      </c>
      <c r="Q41" s="2">
        <v>1.5</v>
      </c>
      <c r="R41" s="2">
        <v>1.4</v>
      </c>
      <c r="S41" s="2">
        <v>2.1</v>
      </c>
      <c r="T41" s="2">
        <v>1</v>
      </c>
      <c r="U41" s="2">
        <v>1.1000000000000001</v>
      </c>
      <c r="V41" s="2" t="s">
        <v>41</v>
      </c>
      <c r="W41" s="2" t="s">
        <v>146</v>
      </c>
      <c r="X41" s="2" t="s">
        <v>240</v>
      </c>
      <c r="Y41" s="2">
        <v>0.8</v>
      </c>
      <c r="Z41" s="2">
        <v>0.2</v>
      </c>
      <c r="AA41" s="2">
        <v>0</v>
      </c>
      <c r="AB41" s="2">
        <v>0.5</v>
      </c>
      <c r="AC41" s="2">
        <v>0</v>
      </c>
      <c r="AD41" s="2">
        <v>0.6</v>
      </c>
      <c r="AE41" s="2">
        <v>0</v>
      </c>
      <c r="AF41" s="2" t="s">
        <v>41</v>
      </c>
      <c r="AG41" t="s">
        <v>329</v>
      </c>
    </row>
    <row r="42" spans="1:33">
      <c r="A42" t="s">
        <v>364</v>
      </c>
      <c r="B42" t="s">
        <v>357</v>
      </c>
      <c r="C42" t="s">
        <v>358</v>
      </c>
      <c r="D42">
        <v>2</v>
      </c>
      <c r="E42">
        <v>3</v>
      </c>
      <c r="F42" s="1">
        <v>44014</v>
      </c>
      <c r="G42" t="s">
        <v>365</v>
      </c>
      <c r="H42" t="s">
        <v>252</v>
      </c>
      <c r="I42" t="s">
        <v>148</v>
      </c>
      <c r="J42" t="s">
        <v>366</v>
      </c>
      <c r="K42" t="s">
        <v>113</v>
      </c>
      <c r="L42" t="s">
        <v>50</v>
      </c>
      <c r="M42" s="2">
        <v>15</v>
      </c>
      <c r="N42" s="2">
        <v>15</v>
      </c>
      <c r="O42" s="2">
        <v>10</v>
      </c>
      <c r="P42" s="2">
        <v>25</v>
      </c>
      <c r="Q42" s="2" t="s">
        <v>193</v>
      </c>
      <c r="R42" s="2" t="s">
        <v>240</v>
      </c>
      <c r="S42" s="2" t="s">
        <v>37</v>
      </c>
      <c r="T42" s="2">
        <v>2.5</v>
      </c>
      <c r="U42" s="2" t="s">
        <v>147</v>
      </c>
      <c r="V42" s="2">
        <v>2.2999999999999998</v>
      </c>
      <c r="W42" s="2">
        <v>2.1</v>
      </c>
      <c r="X42" s="2">
        <v>1.8</v>
      </c>
      <c r="Y42" s="2" t="s">
        <v>193</v>
      </c>
      <c r="Z42" s="2" t="s">
        <v>193</v>
      </c>
      <c r="AA42" s="2">
        <v>1.8</v>
      </c>
      <c r="AB42" s="2">
        <v>2.5</v>
      </c>
      <c r="AC42" s="2" t="s">
        <v>44</v>
      </c>
      <c r="AD42" s="2">
        <v>3.1</v>
      </c>
      <c r="AE42" s="2">
        <v>2.8</v>
      </c>
      <c r="AF42" s="2">
        <v>1.9</v>
      </c>
    </row>
    <row r="43" spans="1:33">
      <c r="A43" t="s">
        <v>371</v>
      </c>
      <c r="B43" t="s">
        <v>357</v>
      </c>
      <c r="C43" t="s">
        <v>358</v>
      </c>
      <c r="D43">
        <v>2</v>
      </c>
      <c r="E43">
        <v>4</v>
      </c>
      <c r="F43" s="1">
        <v>44014</v>
      </c>
      <c r="G43" t="s">
        <v>372</v>
      </c>
      <c r="H43" t="s">
        <v>182</v>
      </c>
      <c r="I43" t="s">
        <v>148</v>
      </c>
      <c r="J43" t="s">
        <v>272</v>
      </c>
      <c r="K43" t="s">
        <v>113</v>
      </c>
      <c r="L43" t="s">
        <v>114</v>
      </c>
      <c r="M43" s="2">
        <v>110</v>
      </c>
      <c r="N43" s="2">
        <v>50</v>
      </c>
      <c r="O43" s="2">
        <v>50</v>
      </c>
      <c r="P43" s="2">
        <v>35</v>
      </c>
      <c r="Q43" s="2">
        <v>2.1</v>
      </c>
      <c r="R43" s="2" t="s">
        <v>37</v>
      </c>
      <c r="S43" s="2" t="s">
        <v>193</v>
      </c>
      <c r="T43" s="2" t="s">
        <v>41</v>
      </c>
      <c r="U43" s="2">
        <v>2.2000000000000002</v>
      </c>
      <c r="V43" s="2">
        <v>2.5</v>
      </c>
      <c r="W43" s="2">
        <v>2.6</v>
      </c>
      <c r="X43" s="2" t="s">
        <v>41</v>
      </c>
      <c r="Y43" s="2" t="s">
        <v>146</v>
      </c>
      <c r="Z43" s="2">
        <v>2.2999999999999998</v>
      </c>
      <c r="AA43" s="2">
        <v>2.4</v>
      </c>
      <c r="AB43" s="2">
        <v>1.8</v>
      </c>
      <c r="AC43" s="2">
        <v>1.9</v>
      </c>
      <c r="AD43" s="2" t="s">
        <v>44</v>
      </c>
      <c r="AE43" s="2" t="s">
        <v>147</v>
      </c>
      <c r="AF43" s="2">
        <v>2.1</v>
      </c>
    </row>
    <row r="44" spans="1:33">
      <c r="A44" t="s">
        <v>373</v>
      </c>
      <c r="B44" t="s">
        <v>357</v>
      </c>
      <c r="C44" t="s">
        <v>358</v>
      </c>
      <c r="D44">
        <v>3</v>
      </c>
      <c r="E44">
        <v>5</v>
      </c>
      <c r="F44" s="1">
        <v>44014</v>
      </c>
      <c r="G44" t="s">
        <v>374</v>
      </c>
      <c r="H44" t="s">
        <v>375</v>
      </c>
      <c r="I44" t="s">
        <v>148</v>
      </c>
      <c r="J44" t="s">
        <v>376</v>
      </c>
      <c r="K44" t="s">
        <v>113</v>
      </c>
      <c r="L44" t="s">
        <v>114</v>
      </c>
      <c r="M44" s="2">
        <v>15</v>
      </c>
      <c r="N44" s="2">
        <v>45</v>
      </c>
      <c r="O44" s="2">
        <v>40</v>
      </c>
      <c r="P44" s="2">
        <v>40</v>
      </c>
      <c r="Q44" s="2" t="s">
        <v>39</v>
      </c>
      <c r="R44" s="2" t="s">
        <v>196</v>
      </c>
      <c r="S44" s="2" t="s">
        <v>156</v>
      </c>
      <c r="T44" s="2" t="s">
        <v>167</v>
      </c>
      <c r="U44" s="2">
        <v>3.2</v>
      </c>
      <c r="V44" s="2">
        <v>2.8</v>
      </c>
      <c r="W44" s="2">
        <v>2.1</v>
      </c>
      <c r="X44" s="2">
        <v>2.1</v>
      </c>
      <c r="Y44" s="2" t="s">
        <v>39</v>
      </c>
      <c r="Z44" s="2">
        <v>0.8</v>
      </c>
      <c r="AA44" s="2">
        <v>0.2</v>
      </c>
      <c r="AB44" s="2">
        <v>0.3</v>
      </c>
      <c r="AC44" s="2">
        <v>1.1000000000000001</v>
      </c>
      <c r="AD44" s="2" t="s">
        <v>39</v>
      </c>
      <c r="AE44" s="2" t="s">
        <v>37</v>
      </c>
      <c r="AF44" s="2" t="s">
        <v>196</v>
      </c>
    </row>
    <row r="45" spans="1:33">
      <c r="A45" t="s">
        <v>377</v>
      </c>
      <c r="B45" t="s">
        <v>357</v>
      </c>
      <c r="C45" t="s">
        <v>358</v>
      </c>
      <c r="D45">
        <v>3</v>
      </c>
      <c r="E45">
        <v>6</v>
      </c>
      <c r="F45" s="1">
        <v>44014</v>
      </c>
      <c r="G45" t="s">
        <v>378</v>
      </c>
      <c r="H45" t="s">
        <v>143</v>
      </c>
      <c r="I45" t="s">
        <v>148</v>
      </c>
      <c r="J45" t="s">
        <v>379</v>
      </c>
      <c r="K45" t="s">
        <v>34</v>
      </c>
      <c r="L45" t="s">
        <v>50</v>
      </c>
      <c r="M45" s="2">
        <v>7.5</v>
      </c>
      <c r="N45" s="2">
        <v>15</v>
      </c>
      <c r="O45" s="2">
        <v>7.5</v>
      </c>
      <c r="P45" s="2">
        <v>10</v>
      </c>
      <c r="Q45" s="2" t="s">
        <v>39</v>
      </c>
      <c r="R45" s="2" t="s">
        <v>155</v>
      </c>
      <c r="S45" s="2" t="s">
        <v>380</v>
      </c>
      <c r="T45" s="2" t="s">
        <v>145</v>
      </c>
      <c r="U45" s="2" t="s">
        <v>233</v>
      </c>
      <c r="V45" s="2" t="s">
        <v>41</v>
      </c>
      <c r="W45" s="2">
        <v>1.8</v>
      </c>
      <c r="X45" s="2">
        <v>2</v>
      </c>
      <c r="Y45" s="2" t="s">
        <v>406</v>
      </c>
      <c r="Z45" s="2">
        <v>2.2999999999999998</v>
      </c>
      <c r="AA45" s="2">
        <v>2.5</v>
      </c>
      <c r="AB45" s="2" t="s">
        <v>407</v>
      </c>
      <c r="AC45" s="2">
        <v>1.8</v>
      </c>
      <c r="AD45" s="2">
        <v>2.1</v>
      </c>
      <c r="AE45" s="2" t="s">
        <v>408</v>
      </c>
      <c r="AF45" s="2" t="s">
        <v>409</v>
      </c>
    </row>
    <row r="46" spans="1:33">
      <c r="A46" t="s">
        <v>383</v>
      </c>
      <c r="B46" t="s">
        <v>384</v>
      </c>
      <c r="C46" t="s">
        <v>385</v>
      </c>
      <c r="D46">
        <v>1</v>
      </c>
      <c r="E46">
        <v>1</v>
      </c>
      <c r="F46" s="1">
        <v>44020</v>
      </c>
      <c r="G46" t="s">
        <v>386</v>
      </c>
      <c r="H46" t="s">
        <v>31</v>
      </c>
      <c r="I46" t="s">
        <v>32</v>
      </c>
      <c r="J46" t="s">
        <v>387</v>
      </c>
      <c r="K46" t="s">
        <v>339</v>
      </c>
      <c r="L46" t="s">
        <v>50</v>
      </c>
      <c r="M46" s="2">
        <v>5</v>
      </c>
      <c r="N46" s="2">
        <v>15</v>
      </c>
      <c r="O46" s="2">
        <v>2.5</v>
      </c>
      <c r="P46" s="2">
        <v>5</v>
      </c>
      <c r="Q46" s="2">
        <v>0</v>
      </c>
      <c r="R46" s="2">
        <v>0</v>
      </c>
      <c r="S46" s="2">
        <v>0</v>
      </c>
      <c r="T46" s="2">
        <v>0</v>
      </c>
      <c r="U46" s="2">
        <v>0.8</v>
      </c>
      <c r="V46" s="2">
        <v>0</v>
      </c>
      <c r="W46" s="2">
        <v>0.6</v>
      </c>
      <c r="X46" s="2">
        <v>0.3</v>
      </c>
      <c r="Y46" s="2">
        <v>1.2</v>
      </c>
      <c r="Z46" s="2">
        <v>1</v>
      </c>
      <c r="AA46" s="2">
        <v>0.8</v>
      </c>
      <c r="AB46" s="2">
        <v>0.5</v>
      </c>
      <c r="AC46" s="2">
        <v>1.2</v>
      </c>
      <c r="AD46" s="2">
        <v>1.3</v>
      </c>
      <c r="AE46" s="2">
        <v>1.2</v>
      </c>
      <c r="AF46" s="2">
        <v>1.6</v>
      </c>
      <c r="AG46" t="s">
        <v>388</v>
      </c>
    </row>
    <row r="47" spans="1:33">
      <c r="A47" t="s">
        <v>394</v>
      </c>
      <c r="B47" t="s">
        <v>384</v>
      </c>
      <c r="C47" t="s">
        <v>385</v>
      </c>
      <c r="D47">
        <v>1</v>
      </c>
      <c r="E47">
        <v>2</v>
      </c>
      <c r="F47" s="1">
        <v>44020</v>
      </c>
      <c r="G47" t="s">
        <v>395</v>
      </c>
      <c r="H47" t="s">
        <v>396</v>
      </c>
      <c r="I47" t="s">
        <v>32</v>
      </c>
      <c r="J47" t="s">
        <v>397</v>
      </c>
      <c r="K47" t="s">
        <v>184</v>
      </c>
      <c r="L47" t="s">
        <v>49</v>
      </c>
      <c r="M47" s="2">
        <v>40</v>
      </c>
      <c r="N47" s="2">
        <v>55</v>
      </c>
      <c r="O47" s="2">
        <v>60</v>
      </c>
      <c r="P47" s="2">
        <v>55</v>
      </c>
      <c r="Q47" s="2" t="s">
        <v>196</v>
      </c>
      <c r="R47" s="2">
        <v>2.8</v>
      </c>
      <c r="S47" s="2" t="s">
        <v>178</v>
      </c>
      <c r="T47" s="2" t="s">
        <v>158</v>
      </c>
      <c r="U47" s="2">
        <v>1.1000000000000001</v>
      </c>
      <c r="V47" s="2">
        <v>1.2</v>
      </c>
      <c r="W47" s="2">
        <v>0.8</v>
      </c>
      <c r="X47" s="2">
        <v>0.7</v>
      </c>
      <c r="Y47" s="2">
        <v>2.8</v>
      </c>
      <c r="Z47" s="2">
        <v>3.4</v>
      </c>
      <c r="AA47" s="2">
        <v>5.0999999999999996</v>
      </c>
      <c r="AB47" s="2">
        <v>4.0999999999999996</v>
      </c>
      <c r="AC47" s="2" t="s">
        <v>158</v>
      </c>
      <c r="AD47" s="2" t="s">
        <v>156</v>
      </c>
      <c r="AE47" s="2">
        <v>3.2</v>
      </c>
      <c r="AF47" s="2" t="s">
        <v>158</v>
      </c>
    </row>
    <row r="48" spans="1:3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3:32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3:32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3:32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3:32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3:32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3:32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3:32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3:32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3:32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3:32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3:32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47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16.7109375" customWidth="1"/>
    <col min="2" max="3" width="16" customWidth="1"/>
    <col min="4" max="4" width="17" customWidth="1"/>
    <col min="5" max="5" width="16.85546875" customWidth="1"/>
    <col min="6" max="7" width="15.85546875" customWidth="1"/>
    <col min="8" max="8" width="18.28515625" customWidth="1"/>
    <col min="9" max="9" width="15.28515625" customWidth="1"/>
    <col min="10" max="10" width="17.7109375" customWidth="1"/>
    <col min="11" max="12" width="19.28515625" customWidth="1"/>
    <col min="13" max="13" width="18.28515625" customWidth="1"/>
    <col min="14" max="14" width="18.140625" customWidth="1"/>
    <col min="15" max="15" width="34" customWidth="1"/>
    <col min="16" max="16" width="17" customWidth="1"/>
    <col min="17" max="19" width="20.5703125" customWidth="1"/>
    <col min="20" max="20" width="15.7109375" customWidth="1"/>
    <col min="21" max="21" width="20.5703125" customWidth="1"/>
    <col min="22" max="23" width="17.5703125" customWidth="1"/>
    <col min="24" max="24" width="16" customWidth="1"/>
    <col min="25" max="25" width="20.7109375" customWidth="1"/>
    <col min="26" max="27" width="23.28515625" customWidth="1"/>
    <col min="28" max="30" width="19.28515625" customWidth="1"/>
    <col min="31" max="31" width="17.42578125" customWidth="1"/>
    <col min="32" max="32" width="17.5703125" customWidth="1"/>
    <col min="33" max="33" width="16.7109375" customWidth="1"/>
    <col min="34" max="36" width="21.7109375" customWidth="1"/>
    <col min="37" max="39" width="17.7109375" customWidth="1"/>
    <col min="40" max="40" width="21.7109375" customWidth="1"/>
    <col min="41" max="41" width="25" customWidth="1"/>
    <col min="42" max="42" width="21" customWidth="1"/>
    <col min="43" max="43" width="19.42578125" customWidth="1"/>
    <col min="44" max="46" width="18.5703125" customWidth="1"/>
    <col min="47" max="47" width="17.85546875" customWidth="1"/>
    <col min="48" max="48" width="22.7109375" customWidth="1"/>
    <col min="49" max="49" width="20.140625" customWidth="1"/>
    <col min="50" max="50" width="20" customWidth="1"/>
    <col min="51" max="51" width="19.28515625" customWidth="1"/>
    <col min="52" max="52" width="15" customWidth="1"/>
    <col min="53" max="53" width="17.28515625" customWidth="1"/>
    <col min="54" max="56" width="20.7109375" customWidth="1"/>
    <col min="57" max="57" width="25.140625" customWidth="1"/>
    <col min="58" max="58" width="18.7109375" customWidth="1"/>
    <col min="59" max="59" width="20.7109375" customWidth="1"/>
    <col min="60" max="60" width="32.7109375" customWidth="1"/>
    <col min="61" max="62" width="31.28515625" customWidth="1"/>
    <col min="63" max="65" width="17.85546875" customWidth="1"/>
    <col min="66" max="66" width="21.5703125" customWidth="1"/>
    <col min="67" max="67" width="16.7109375" customWidth="1"/>
    <col min="68" max="69" width="18.7109375" customWidth="1"/>
    <col min="70" max="70" width="20.140625" customWidth="1"/>
    <col min="71" max="71" width="25.28515625" customWidth="1"/>
    <col min="72" max="72" width="22.28515625" customWidth="1"/>
    <col min="73" max="73" width="18.42578125" customWidth="1"/>
    <col min="74" max="74" width="16.28515625" customWidth="1"/>
    <col min="75" max="75" width="24.28515625" customWidth="1"/>
    <col min="76" max="76" width="18.140625" customWidth="1"/>
    <col min="77" max="78" width="19.28515625" customWidth="1"/>
    <col min="79" max="80" width="21.28515625" customWidth="1"/>
    <col min="81" max="81" width="24.28515625" customWidth="1"/>
    <col min="82" max="82" width="18.7109375" customWidth="1"/>
    <col min="83" max="83" width="21.28515625" customWidth="1"/>
    <col min="84" max="85" width="19.28515625" customWidth="1"/>
    <col min="86" max="86" width="21.85546875" customWidth="1"/>
    <col min="87" max="87" width="17.7109375" customWidth="1"/>
    <col min="88" max="88" width="16.5703125" customWidth="1"/>
    <col min="89" max="89" width="18.5703125" customWidth="1"/>
    <col min="90" max="90" width="22.5703125" customWidth="1"/>
    <col min="91" max="91" width="21.140625" customWidth="1"/>
    <col min="92" max="93" width="17.5703125" customWidth="1"/>
    <col min="94" max="94" width="20.5703125" customWidth="1"/>
    <col min="95" max="95" width="20.85546875" customWidth="1"/>
    <col min="96" max="97" width="17.7109375" customWidth="1"/>
    <col min="98" max="99" width="17.85546875" customWidth="1"/>
    <col min="100" max="100" width="17.7109375" customWidth="1"/>
    <col min="101" max="101" width="20.85546875" customWidth="1"/>
    <col min="102" max="103" width="17.5703125" customWidth="1"/>
    <col min="104" max="105" width="19.7109375" customWidth="1"/>
    <col min="106" max="107" width="22.140625" customWidth="1"/>
    <col min="108" max="109" width="20.7109375" customWidth="1"/>
    <col min="110" max="111" width="23.7109375" customWidth="1"/>
    <col min="112" max="114" width="17.7109375" customWidth="1"/>
    <col min="115" max="115" width="25.28515625" customWidth="1"/>
    <col min="116" max="116" width="29.140625" customWidth="1"/>
    <col min="117" max="117" width="25.42578125" customWidth="1"/>
    <col min="118" max="118" width="18.7109375" customWidth="1"/>
    <col min="119" max="119" width="21.140625" customWidth="1"/>
    <col min="120" max="120" width="22.140625" customWidth="1"/>
    <col min="121" max="121" width="18.7109375" customWidth="1"/>
    <col min="122" max="122" width="18.5703125" customWidth="1"/>
    <col min="123" max="123" width="21.28515625" customWidth="1"/>
    <col min="124" max="124" width="19.28515625" customWidth="1"/>
    <col min="125" max="129" width="19.5703125" customWidth="1"/>
    <col min="130" max="130" width="17" customWidth="1"/>
    <col min="131" max="131" width="21.7109375" customWidth="1"/>
    <col min="132" max="132" width="20" customWidth="1"/>
    <col min="133" max="133" width="16.85546875" customWidth="1"/>
    <col min="134" max="135" width="20" customWidth="1"/>
    <col min="136" max="136" width="17.28515625" customWidth="1"/>
    <col min="137" max="137" width="17.5703125" customWidth="1"/>
  </cols>
  <sheetData>
    <row r="1" spans="1:137">
      <c r="A1" t="s">
        <v>51</v>
      </c>
      <c r="B1" t="s">
        <v>54</v>
      </c>
      <c r="C1" t="s">
        <v>223</v>
      </c>
      <c r="D1" t="s">
        <v>55</v>
      </c>
      <c r="E1" t="s">
        <v>56</v>
      </c>
      <c r="F1" t="s">
        <v>57</v>
      </c>
      <c r="G1" t="s">
        <v>288</v>
      </c>
      <c r="H1" t="s">
        <v>399</v>
      </c>
      <c r="I1" t="s">
        <v>264</v>
      </c>
      <c r="J1" t="s">
        <v>58</v>
      </c>
      <c r="K1" t="s">
        <v>59</v>
      </c>
      <c r="L1" t="s">
        <v>296</v>
      </c>
      <c r="M1" t="s">
        <v>60</v>
      </c>
      <c r="N1" t="s">
        <v>61</v>
      </c>
      <c r="O1" t="s">
        <v>62</v>
      </c>
      <c r="P1" t="s">
        <v>273</v>
      </c>
      <c r="Q1" t="s">
        <v>63</v>
      </c>
      <c r="R1" t="s">
        <v>367</v>
      </c>
      <c r="S1" t="s">
        <v>368</v>
      </c>
      <c r="T1" t="s">
        <v>340</v>
      </c>
      <c r="U1" t="s">
        <v>331</v>
      </c>
      <c r="V1" t="s">
        <v>65</v>
      </c>
      <c r="W1" t="s">
        <v>351</v>
      </c>
      <c r="X1" t="s">
        <v>66</v>
      </c>
      <c r="Y1" t="s">
        <v>305</v>
      </c>
      <c r="Z1" t="s">
        <v>67</v>
      </c>
      <c r="AA1" t="s">
        <v>381</v>
      </c>
      <c r="AB1" t="s">
        <v>68</v>
      </c>
      <c r="AC1" t="s">
        <v>400</v>
      </c>
      <c r="AD1" t="s">
        <v>348</v>
      </c>
      <c r="AE1" t="s">
        <v>69</v>
      </c>
      <c r="AF1" t="s">
        <v>214</v>
      </c>
      <c r="AG1" t="s">
        <v>70</v>
      </c>
      <c r="AH1" t="s">
        <v>71</v>
      </c>
      <c r="AI1" t="s">
        <v>188</v>
      </c>
      <c r="AJ1" t="s">
        <v>401</v>
      </c>
      <c r="AK1" t="s">
        <v>256</v>
      </c>
      <c r="AL1" t="s">
        <v>281</v>
      </c>
      <c r="AM1" t="s">
        <v>318</v>
      </c>
      <c r="AN1" t="s">
        <v>168</v>
      </c>
      <c r="AO1" t="s">
        <v>72</v>
      </c>
      <c r="AP1" t="s">
        <v>342</v>
      </c>
      <c r="AQ1" t="s">
        <v>246</v>
      </c>
      <c r="AR1" t="s">
        <v>73</v>
      </c>
      <c r="AS1" t="s">
        <v>393</v>
      </c>
      <c r="AT1" t="s">
        <v>402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295</v>
      </c>
      <c r="BD1" t="s">
        <v>169</v>
      </c>
      <c r="BE1" t="s">
        <v>185</v>
      </c>
      <c r="BF1" t="s">
        <v>265</v>
      </c>
      <c r="BG1" t="s">
        <v>403</v>
      </c>
      <c r="BH1" t="s">
        <v>82</v>
      </c>
      <c r="BI1" t="s">
        <v>83</v>
      </c>
      <c r="BJ1" t="s">
        <v>391</v>
      </c>
      <c r="BK1" t="s">
        <v>84</v>
      </c>
      <c r="BL1" t="s">
        <v>255</v>
      </c>
      <c r="BM1" t="s">
        <v>330</v>
      </c>
      <c r="BN1" t="s">
        <v>85</v>
      </c>
      <c r="BO1" t="s">
        <v>86</v>
      </c>
      <c r="BP1" t="s">
        <v>87</v>
      </c>
      <c r="BQ1" t="s">
        <v>352</v>
      </c>
      <c r="BR1" t="s">
        <v>221</v>
      </c>
      <c r="BS1" t="s">
        <v>88</v>
      </c>
      <c r="BT1" t="s">
        <v>89</v>
      </c>
      <c r="BU1" t="s">
        <v>161</v>
      </c>
      <c r="BV1" t="s">
        <v>64</v>
      </c>
      <c r="BW1" t="s">
        <v>254</v>
      </c>
      <c r="BX1" t="s">
        <v>343</v>
      </c>
      <c r="BY1" t="s">
        <v>90</v>
      </c>
      <c r="BZ1" t="s">
        <v>228</v>
      </c>
      <c r="CA1" t="s">
        <v>91</v>
      </c>
      <c r="CB1" t="s">
        <v>187</v>
      </c>
      <c r="CC1" t="s">
        <v>370</v>
      </c>
      <c r="CD1" t="s">
        <v>423</v>
      </c>
      <c r="CE1" t="s">
        <v>186</v>
      </c>
      <c r="CF1" t="s">
        <v>25</v>
      </c>
      <c r="CG1" t="s">
        <v>208</v>
      </c>
      <c r="CH1" t="s">
        <v>349</v>
      </c>
      <c r="CI1" t="s">
        <v>350</v>
      </c>
      <c r="CJ1" t="s">
        <v>257</v>
      </c>
      <c r="CK1" t="s">
        <v>325</v>
      </c>
      <c r="CL1" t="s">
        <v>92</v>
      </c>
      <c r="CM1" t="s">
        <v>93</v>
      </c>
      <c r="CN1" t="s">
        <v>404</v>
      </c>
      <c r="CO1" t="s">
        <v>344</v>
      </c>
      <c r="CP1" t="s">
        <v>405</v>
      </c>
      <c r="CQ1" t="s">
        <v>220</v>
      </c>
      <c r="CR1" t="s">
        <v>94</v>
      </c>
      <c r="CS1" t="s">
        <v>287</v>
      </c>
      <c r="CT1" t="s">
        <v>95</v>
      </c>
      <c r="CU1" t="s">
        <v>241</v>
      </c>
      <c r="CV1" t="s">
        <v>96</v>
      </c>
      <c r="CW1" t="s">
        <v>227</v>
      </c>
      <c r="CX1" t="s">
        <v>97</v>
      </c>
      <c r="CY1" t="s">
        <v>266</v>
      </c>
      <c r="CZ1" t="s">
        <v>341</v>
      </c>
      <c r="DA1" t="s">
        <v>369</v>
      </c>
      <c r="DB1" t="s">
        <v>98</v>
      </c>
      <c r="DC1" t="s">
        <v>278</v>
      </c>
      <c r="DD1" t="s">
        <v>99</v>
      </c>
      <c r="DE1" t="s">
        <v>170</v>
      </c>
      <c r="DF1" t="s">
        <v>211</v>
      </c>
      <c r="DG1" t="s">
        <v>212</v>
      </c>
      <c r="DH1" t="s">
        <v>100</v>
      </c>
      <c r="DI1" t="s">
        <v>222</v>
      </c>
      <c r="DJ1" t="s">
        <v>392</v>
      </c>
      <c r="DK1" t="s">
        <v>209</v>
      </c>
      <c r="DL1" t="s">
        <v>101</v>
      </c>
      <c r="DM1" t="s">
        <v>361</v>
      </c>
      <c r="DN1" t="s">
        <v>247</v>
      </c>
      <c r="DO1" t="s">
        <v>213</v>
      </c>
      <c r="DP1" t="s">
        <v>259</v>
      </c>
      <c r="DQ1" t="s">
        <v>389</v>
      </c>
      <c r="DR1" t="s">
        <v>258</v>
      </c>
      <c r="DS1" t="s">
        <v>210</v>
      </c>
      <c r="DT1" t="s">
        <v>102</v>
      </c>
      <c r="DU1" t="s">
        <v>103</v>
      </c>
      <c r="DV1" t="s">
        <v>279</v>
      </c>
      <c r="DW1" t="s">
        <v>280</v>
      </c>
      <c r="DX1" t="s">
        <v>124</v>
      </c>
      <c r="DY1" t="s">
        <v>382</v>
      </c>
      <c r="DZ1" t="s">
        <v>104</v>
      </c>
      <c r="EA1" t="s">
        <v>390</v>
      </c>
      <c r="EB1" t="s">
        <v>197</v>
      </c>
      <c r="EC1" t="s">
        <v>105</v>
      </c>
      <c r="ED1" t="s">
        <v>106</v>
      </c>
      <c r="EE1" t="s">
        <v>189</v>
      </c>
      <c r="EF1" t="s">
        <v>107</v>
      </c>
      <c r="EG1" t="s">
        <v>108</v>
      </c>
    </row>
    <row r="2" spans="1:137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0</v>
      </c>
      <c r="AY2">
        <v>7</v>
      </c>
      <c r="AZ2">
        <v>0</v>
      </c>
      <c r="BA2">
        <v>16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12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</v>
      </c>
      <c r="CO2">
        <v>0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0</v>
      </c>
      <c r="CX2">
        <v>11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11</v>
      </c>
      <c r="DU2">
        <v>0</v>
      </c>
      <c r="DV2">
        <v>0</v>
      </c>
      <c r="DW2">
        <v>0</v>
      </c>
      <c r="DX2">
        <v>0</v>
      </c>
      <c r="DY2">
        <v>0</v>
      </c>
      <c r="DZ2">
        <v>2</v>
      </c>
      <c r="EA2">
        <v>0</v>
      </c>
      <c r="EB2">
        <v>0</v>
      </c>
      <c r="EC2">
        <v>0</v>
      </c>
      <c r="ED2">
        <v>5</v>
      </c>
      <c r="EE2">
        <v>0</v>
      </c>
      <c r="EF2">
        <v>0</v>
      </c>
      <c r="EG2">
        <v>9</v>
      </c>
    </row>
    <row r="3" spans="1:137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15</v>
      </c>
      <c r="BT3">
        <v>0</v>
      </c>
      <c r="BU3">
        <v>0</v>
      </c>
      <c r="BV3">
        <v>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6</v>
      </c>
      <c r="EE3">
        <v>0</v>
      </c>
      <c r="EF3">
        <v>0</v>
      </c>
      <c r="EG3">
        <v>1</v>
      </c>
    </row>
    <row r="4" spans="1:137">
      <c r="A4" t="s">
        <v>109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0</v>
      </c>
      <c r="BA4">
        <v>16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8</v>
      </c>
      <c r="BP4">
        <v>1</v>
      </c>
      <c r="BQ4">
        <v>0</v>
      </c>
      <c r="BR4">
        <v>0</v>
      </c>
      <c r="BS4">
        <v>16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16</v>
      </c>
      <c r="EA4">
        <v>0</v>
      </c>
      <c r="EB4">
        <v>0</v>
      </c>
      <c r="EC4">
        <v>0</v>
      </c>
      <c r="ED4">
        <v>3</v>
      </c>
      <c r="EE4">
        <v>0</v>
      </c>
      <c r="EF4">
        <v>0</v>
      </c>
      <c r="EG4">
        <v>0</v>
      </c>
    </row>
    <row r="5" spans="1:137">
      <c r="A5" t="s">
        <v>120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7</v>
      </c>
      <c r="AX5">
        <v>0</v>
      </c>
      <c r="AY5">
        <v>6</v>
      </c>
      <c r="AZ5">
        <v>0</v>
      </c>
      <c r="BA5">
        <v>11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14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</v>
      </c>
      <c r="DY5">
        <v>0</v>
      </c>
      <c r="DZ5">
        <v>16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2</v>
      </c>
    </row>
    <row r="6" spans="1:137">
      <c r="A6" t="s">
        <v>126</v>
      </c>
      <c r="B6">
        <v>2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14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4</v>
      </c>
      <c r="DC6">
        <v>0</v>
      </c>
      <c r="DD6">
        <v>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1</v>
      </c>
      <c r="EG6">
        <v>0</v>
      </c>
    </row>
    <row r="7" spans="1:137">
      <c r="A7" t="s">
        <v>131</v>
      </c>
      <c r="B7">
        <v>0</v>
      </c>
      <c r="C7">
        <v>0</v>
      </c>
      <c r="D7">
        <v>0</v>
      </c>
      <c r="E7">
        <v>0</v>
      </c>
      <c r="F7">
        <v>12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5</v>
      </c>
      <c r="AF7">
        <v>0</v>
      </c>
      <c r="AG7">
        <v>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</v>
      </c>
      <c r="AV7">
        <v>4</v>
      </c>
      <c r="AW7">
        <v>0</v>
      </c>
      <c r="AX7">
        <v>0</v>
      </c>
      <c r="AY7">
        <v>0</v>
      </c>
      <c r="AZ7">
        <v>2</v>
      </c>
      <c r="BA7">
        <v>0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</v>
      </c>
      <c r="BP7">
        <v>4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2</v>
      </c>
      <c r="EG7">
        <v>0</v>
      </c>
    </row>
    <row r="8" spans="1:137">
      <c r="A8" t="s">
        <v>137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1</v>
      </c>
      <c r="BC8">
        <v>0</v>
      </c>
      <c r="BD8">
        <v>0</v>
      </c>
      <c r="BE8">
        <v>0</v>
      </c>
      <c r="BF8">
        <v>0</v>
      </c>
      <c r="BG8">
        <v>4</v>
      </c>
      <c r="BH8">
        <v>8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  <c r="BQ8">
        <v>0</v>
      </c>
      <c r="BR8">
        <v>0</v>
      </c>
      <c r="BS8">
        <v>0</v>
      </c>
      <c r="BT8">
        <v>11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15</v>
      </c>
      <c r="CU8">
        <v>0</v>
      </c>
      <c r="CV8">
        <v>0</v>
      </c>
      <c r="CW8">
        <v>0</v>
      </c>
      <c r="CX8">
        <v>2</v>
      </c>
      <c r="CY8">
        <v>0</v>
      </c>
      <c r="CZ8">
        <v>0</v>
      </c>
      <c r="DA8">
        <v>0</v>
      </c>
      <c r="DB8">
        <v>5</v>
      </c>
      <c r="DC8">
        <v>0</v>
      </c>
      <c r="DD8">
        <v>3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11</v>
      </c>
      <c r="ED8">
        <v>0</v>
      </c>
      <c r="EE8">
        <v>0</v>
      </c>
      <c r="EF8">
        <v>0</v>
      </c>
      <c r="EG8">
        <v>0</v>
      </c>
    </row>
    <row r="9" spans="1:137">
      <c r="A9" t="s">
        <v>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14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5</v>
      </c>
      <c r="EE9">
        <v>0</v>
      </c>
      <c r="EF9">
        <v>0</v>
      </c>
      <c r="EG9">
        <v>0</v>
      </c>
    </row>
    <row r="10" spans="1:137">
      <c r="A10" t="s">
        <v>149</v>
      </c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12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</v>
      </c>
      <c r="BT10">
        <v>3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>
      <c r="A11" t="s">
        <v>162</v>
      </c>
      <c r="B11">
        <v>0</v>
      </c>
      <c r="C11">
        <v>0</v>
      </c>
      <c r="D11">
        <v>0</v>
      </c>
      <c r="E11">
        <v>2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15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</row>
    <row r="12" spans="1:137">
      <c r="A12" t="s">
        <v>171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>
      <c r="A13" t="s">
        <v>180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4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14</v>
      </c>
      <c r="AZ13">
        <v>0</v>
      </c>
      <c r="BA13">
        <v>3</v>
      </c>
      <c r="BB13">
        <v>0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</v>
      </c>
      <c r="EF13">
        <v>0</v>
      </c>
      <c r="EG13">
        <v>0</v>
      </c>
    </row>
    <row r="14" spans="1:137">
      <c r="A14" t="s">
        <v>190</v>
      </c>
      <c r="B14">
        <v>2</v>
      </c>
      <c r="C14">
        <v>0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3</v>
      </c>
      <c r="BC14">
        <v>0</v>
      </c>
      <c r="BD14">
        <v>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5</v>
      </c>
      <c r="EF14">
        <v>0</v>
      </c>
      <c r="EG14">
        <v>0</v>
      </c>
    </row>
    <row r="15" spans="1:137">
      <c r="A15" t="s">
        <v>198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16</v>
      </c>
      <c r="CU15">
        <v>0</v>
      </c>
      <c r="CV15">
        <v>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>
      <c r="A16" t="s">
        <v>201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3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3</v>
      </c>
      <c r="DH16">
        <v>0</v>
      </c>
      <c r="DI16">
        <v>0</v>
      </c>
      <c r="DJ16">
        <v>0</v>
      </c>
      <c r="DK16">
        <v>6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2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>
      <c r="A17" t="s">
        <v>215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16</v>
      </c>
      <c r="AX17">
        <v>0</v>
      </c>
      <c r="AY17">
        <v>16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</v>
      </c>
      <c r="CX17">
        <v>6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6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>
      <c r="A18" t="s">
        <v>224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</v>
      </c>
      <c r="CN18">
        <v>16</v>
      </c>
      <c r="CO18">
        <v>0</v>
      </c>
      <c r="CP18">
        <v>0</v>
      </c>
      <c r="CQ18">
        <v>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</row>
    <row r="19" spans="1:137">
      <c r="A19" t="s">
        <v>229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12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</row>
    <row r="20" spans="1:137">
      <c r="A20" t="s">
        <v>235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1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14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</row>
    <row r="21" spans="1:137">
      <c r="A21" t="s">
        <v>242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</v>
      </c>
      <c r="AY21">
        <v>7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16</v>
      </c>
      <c r="BJ21">
        <v>0</v>
      </c>
      <c r="BK21">
        <v>0</v>
      </c>
      <c r="BL21">
        <v>0</v>
      </c>
      <c r="BM21">
        <v>0</v>
      </c>
      <c r="BN21">
        <v>6</v>
      </c>
      <c r="BO21">
        <v>0</v>
      </c>
      <c r="BP21">
        <v>0</v>
      </c>
      <c r="BQ21">
        <v>0</v>
      </c>
      <c r="BR21">
        <v>14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9</v>
      </c>
      <c r="EC21">
        <v>0</v>
      </c>
      <c r="ED21">
        <v>7</v>
      </c>
      <c r="EE21">
        <v>0</v>
      </c>
      <c r="EF21">
        <v>0</v>
      </c>
      <c r="EG21">
        <v>0</v>
      </c>
    </row>
    <row r="22" spans="1:137">
      <c r="A22" t="s">
        <v>248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4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2</v>
      </c>
      <c r="BS22">
        <v>15</v>
      </c>
      <c r="BT22">
        <v>0</v>
      </c>
      <c r="BU22">
        <v>0</v>
      </c>
      <c r="BV22">
        <v>0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13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</v>
      </c>
      <c r="DC22">
        <v>0</v>
      </c>
      <c r="DD22">
        <v>0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</v>
      </c>
      <c r="DQ22">
        <v>0</v>
      </c>
      <c r="DR22">
        <v>1</v>
      </c>
      <c r="DS22">
        <v>0</v>
      </c>
      <c r="DT22">
        <v>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</row>
    <row r="23" spans="1:137">
      <c r="A23" t="s">
        <v>260</v>
      </c>
      <c r="B23">
        <v>1</v>
      </c>
      <c r="C23">
        <v>0</v>
      </c>
      <c r="D23">
        <v>0</v>
      </c>
      <c r="E23">
        <v>0</v>
      </c>
      <c r="F23">
        <v>12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12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6</v>
      </c>
      <c r="CZ23">
        <v>0</v>
      </c>
      <c r="DA23">
        <v>0</v>
      </c>
      <c r="DB23">
        <v>4</v>
      </c>
      <c r="DC23">
        <v>0</v>
      </c>
      <c r="DD23">
        <v>0</v>
      </c>
      <c r="DE23">
        <v>0</v>
      </c>
      <c r="DF23">
        <v>1</v>
      </c>
      <c r="DG23">
        <v>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7</v>
      </c>
      <c r="EG23">
        <v>0</v>
      </c>
    </row>
    <row r="24" spans="1:137">
      <c r="A24" t="s">
        <v>267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2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</row>
    <row r="25" spans="1:137">
      <c r="A25" t="s">
        <v>274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15</v>
      </c>
      <c r="BP25">
        <v>12</v>
      </c>
      <c r="BQ25">
        <v>0</v>
      </c>
      <c r="BR25">
        <v>2</v>
      </c>
      <c r="BS25">
        <v>0</v>
      </c>
      <c r="BT25">
        <v>10</v>
      </c>
      <c r="BU25">
        <v>0</v>
      </c>
      <c r="BV25">
        <v>0</v>
      </c>
      <c r="BW25">
        <v>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9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</v>
      </c>
      <c r="DC25">
        <v>5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</v>
      </c>
      <c r="DQ25">
        <v>0</v>
      </c>
      <c r="DR25">
        <v>8</v>
      </c>
      <c r="DS25">
        <v>4</v>
      </c>
      <c r="DT25">
        <v>9</v>
      </c>
      <c r="DU25">
        <v>4</v>
      </c>
      <c r="DV25">
        <v>5</v>
      </c>
      <c r="DW25">
        <v>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</row>
    <row r="26" spans="1:137">
      <c r="A26" t="s">
        <v>282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4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14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</v>
      </c>
      <c r="DQ26">
        <v>0</v>
      </c>
      <c r="DR26">
        <v>0</v>
      </c>
      <c r="DS26">
        <v>0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 spans="1:137">
      <c r="A27" t="s">
        <v>285</v>
      </c>
      <c r="B27">
        <v>0</v>
      </c>
      <c r="C27">
        <v>0</v>
      </c>
      <c r="D27">
        <v>0</v>
      </c>
      <c r="E27">
        <v>3</v>
      </c>
      <c r="F27">
        <v>0</v>
      </c>
      <c r="G27">
        <v>1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12</v>
      </c>
      <c r="AZ27">
        <v>0</v>
      </c>
      <c r="BA27">
        <v>0</v>
      </c>
      <c r="BB27">
        <v>14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9</v>
      </c>
      <c r="BP27">
        <v>0</v>
      </c>
      <c r="BQ27">
        <v>0</v>
      </c>
      <c r="BR27">
        <v>0</v>
      </c>
      <c r="BS27">
        <v>0</v>
      </c>
      <c r="BT27">
        <v>5</v>
      </c>
      <c r="BU27">
        <v>0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5</v>
      </c>
      <c r="CT27">
        <v>0</v>
      </c>
      <c r="CU27">
        <v>0</v>
      </c>
      <c r="CV27">
        <v>0</v>
      </c>
      <c r="CW27">
        <v>3</v>
      </c>
      <c r="CX27">
        <v>2</v>
      </c>
      <c r="CY27">
        <v>0</v>
      </c>
      <c r="CZ27">
        <v>0</v>
      </c>
      <c r="DA27">
        <v>0</v>
      </c>
      <c r="DB27">
        <v>5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7</v>
      </c>
      <c r="DU27">
        <v>5</v>
      </c>
      <c r="DV27">
        <v>0</v>
      </c>
      <c r="DW27">
        <v>7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5</v>
      </c>
      <c r="EE27">
        <v>0</v>
      </c>
      <c r="EF27">
        <v>0</v>
      </c>
      <c r="EG27">
        <v>0</v>
      </c>
    </row>
    <row r="28" spans="1:137">
      <c r="A28" t="s">
        <v>289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5</v>
      </c>
      <c r="AX28">
        <v>0</v>
      </c>
      <c r="AY28">
        <v>13</v>
      </c>
      <c r="AZ28">
        <v>0</v>
      </c>
      <c r="BA28">
        <v>7</v>
      </c>
      <c r="BB28">
        <v>2</v>
      </c>
      <c r="BC28">
        <v>3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1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7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9</v>
      </c>
      <c r="EC28">
        <v>0</v>
      </c>
      <c r="ED28">
        <v>3</v>
      </c>
      <c r="EE28">
        <v>0</v>
      </c>
      <c r="EF28">
        <v>0</v>
      </c>
      <c r="EG28">
        <v>0</v>
      </c>
    </row>
    <row r="29" spans="1:137">
      <c r="A29" t="s">
        <v>297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</v>
      </c>
      <c r="AZ29">
        <v>0</v>
      </c>
      <c r="BA29">
        <v>0</v>
      </c>
      <c r="BB29">
        <v>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</v>
      </c>
      <c r="CT29">
        <v>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</row>
    <row r="30" spans="1:137">
      <c r="A30" t="s">
        <v>300</v>
      </c>
      <c r="B30">
        <v>4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0</v>
      </c>
      <c r="CU30">
        <v>0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0</v>
      </c>
      <c r="DB30">
        <v>13</v>
      </c>
      <c r="DC30">
        <v>0</v>
      </c>
      <c r="DD30">
        <v>0</v>
      </c>
      <c r="DE30">
        <v>0</v>
      </c>
      <c r="DF30">
        <v>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</v>
      </c>
      <c r="DM30">
        <v>0</v>
      </c>
      <c r="DN30">
        <v>0</v>
      </c>
      <c r="DO30">
        <v>0</v>
      </c>
      <c r="DP30">
        <v>5</v>
      </c>
      <c r="DQ30">
        <v>0</v>
      </c>
      <c r="DR30">
        <v>0</v>
      </c>
      <c r="DS30">
        <v>0</v>
      </c>
      <c r="DT30">
        <v>0</v>
      </c>
      <c r="DU30">
        <v>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</v>
      </c>
      <c r="EE30">
        <v>0</v>
      </c>
      <c r="EF30">
        <v>5</v>
      </c>
      <c r="EG30">
        <v>2</v>
      </c>
    </row>
    <row r="31" spans="1:137">
      <c r="A31" t="s">
        <v>306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</v>
      </c>
      <c r="K31">
        <v>0</v>
      </c>
      <c r="L31">
        <v>0</v>
      </c>
      <c r="M31">
        <v>0</v>
      </c>
      <c r="N31">
        <v>7</v>
      </c>
      <c r="O31">
        <v>0</v>
      </c>
      <c r="P31">
        <v>0</v>
      </c>
      <c r="Q31">
        <v>5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7</v>
      </c>
      <c r="CU31">
        <v>0</v>
      </c>
      <c r="CV31">
        <v>0</v>
      </c>
      <c r="CW31">
        <v>0</v>
      </c>
      <c r="CX31">
        <v>4</v>
      </c>
      <c r="CY31">
        <v>0</v>
      </c>
      <c r="CZ31">
        <v>0</v>
      </c>
      <c r="DA31">
        <v>0</v>
      </c>
      <c r="DB31">
        <v>13</v>
      </c>
      <c r="DC31">
        <v>0</v>
      </c>
      <c r="DD31">
        <v>0</v>
      </c>
      <c r="DE31">
        <v>0</v>
      </c>
      <c r="DF31">
        <v>3</v>
      </c>
      <c r="DG31">
        <v>0</v>
      </c>
      <c r="DH31">
        <v>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</row>
    <row r="32" spans="1:137">
      <c r="A32" t="s">
        <v>311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2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6</v>
      </c>
      <c r="CT32">
        <v>0</v>
      </c>
      <c r="CU32">
        <v>0</v>
      </c>
      <c r="CV32">
        <v>0</v>
      </c>
      <c r="CW32">
        <v>0</v>
      </c>
      <c r="CX32">
        <v>3</v>
      </c>
      <c r="CY32">
        <v>0</v>
      </c>
      <c r="CZ32">
        <v>0</v>
      </c>
      <c r="DA32">
        <v>0</v>
      </c>
      <c r="DB32">
        <v>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8</v>
      </c>
      <c r="EE32">
        <v>0</v>
      </c>
      <c r="EF32">
        <v>0</v>
      </c>
      <c r="EG32">
        <v>6</v>
      </c>
    </row>
    <row r="33" spans="1:137">
      <c r="A33" t="s">
        <v>315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</v>
      </c>
      <c r="CT33">
        <v>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</row>
    <row r="34" spans="1:137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11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13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</v>
      </c>
      <c r="DQ34">
        <v>0</v>
      </c>
      <c r="DR34">
        <v>0</v>
      </c>
      <c r="DS34">
        <v>0</v>
      </c>
      <c r="DT34">
        <v>3</v>
      </c>
      <c r="DU34">
        <v>0</v>
      </c>
      <c r="DV34">
        <v>0</v>
      </c>
      <c r="DW34">
        <v>3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37">
      <c r="A35" t="s">
        <v>326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15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</v>
      </c>
      <c r="BN35">
        <v>0</v>
      </c>
      <c r="BO35">
        <v>0</v>
      </c>
      <c r="BP35">
        <v>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</v>
      </c>
      <c r="CO35">
        <v>0</v>
      </c>
      <c r="CP35">
        <v>0</v>
      </c>
      <c r="CQ35">
        <v>0</v>
      </c>
      <c r="CR35">
        <v>0</v>
      </c>
      <c r="CS35">
        <v>9</v>
      </c>
      <c r="CT35">
        <v>0</v>
      </c>
      <c r="CU35">
        <v>0</v>
      </c>
      <c r="CV35">
        <v>0</v>
      </c>
      <c r="CW35">
        <v>0</v>
      </c>
      <c r="CX35">
        <v>8</v>
      </c>
      <c r="CY35">
        <v>1</v>
      </c>
      <c r="CZ35">
        <v>0</v>
      </c>
      <c r="DA35">
        <v>0</v>
      </c>
      <c r="DB35">
        <v>10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3</v>
      </c>
      <c r="ED35">
        <v>0</v>
      </c>
      <c r="EE35">
        <v>0</v>
      </c>
      <c r="EF35">
        <v>5</v>
      </c>
      <c r="EG35">
        <v>0</v>
      </c>
    </row>
    <row r="36" spans="1:137">
      <c r="A36" t="s">
        <v>332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7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</row>
    <row r="37" spans="1:137">
      <c r="A37" t="s">
        <v>335</v>
      </c>
      <c r="B37">
        <v>4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4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11</v>
      </c>
      <c r="AZ37">
        <v>0</v>
      </c>
      <c r="BA37">
        <v>3</v>
      </c>
      <c r="BB37">
        <v>2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8</v>
      </c>
      <c r="BI37">
        <v>0</v>
      </c>
      <c r="BJ37">
        <v>0</v>
      </c>
      <c r="BK37">
        <v>0</v>
      </c>
      <c r="BL37">
        <v>0</v>
      </c>
      <c r="BM37">
        <v>6</v>
      </c>
      <c r="BN37">
        <v>0</v>
      </c>
      <c r="BO37">
        <v>0</v>
      </c>
      <c r="BP37">
        <v>4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14</v>
      </c>
      <c r="BY37">
        <v>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16</v>
      </c>
      <c r="CY37">
        <v>2</v>
      </c>
      <c r="CZ37">
        <v>8</v>
      </c>
      <c r="DA37">
        <v>0</v>
      </c>
      <c r="DB37">
        <v>4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5</v>
      </c>
      <c r="DU37">
        <v>0</v>
      </c>
      <c r="DV37">
        <v>0</v>
      </c>
      <c r="DW37">
        <v>3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4</v>
      </c>
      <c r="EE37">
        <v>0</v>
      </c>
      <c r="EF37">
        <v>8</v>
      </c>
      <c r="EG37">
        <v>0</v>
      </c>
    </row>
    <row r="38" spans="1:137">
      <c r="A38" t="s">
        <v>345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12</v>
      </c>
      <c r="CI38">
        <v>2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</v>
      </c>
      <c r="CY38">
        <v>12</v>
      </c>
      <c r="CZ38">
        <v>0</v>
      </c>
      <c r="DA38">
        <v>0</v>
      </c>
      <c r="DB38">
        <v>0</v>
      </c>
      <c r="DC38">
        <v>10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5</v>
      </c>
      <c r="DT38">
        <v>0</v>
      </c>
      <c r="DU38">
        <v>2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>
      <c r="A39" t="s">
        <v>353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5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</v>
      </c>
      <c r="AZ39">
        <v>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0</v>
      </c>
      <c r="CV39">
        <v>0</v>
      </c>
      <c r="CW39">
        <v>0</v>
      </c>
      <c r="CX39">
        <v>4</v>
      </c>
      <c r="CY39">
        <v>0</v>
      </c>
      <c r="CZ39">
        <v>0</v>
      </c>
      <c r="DA39">
        <v>0</v>
      </c>
      <c r="DB39">
        <v>1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10</v>
      </c>
      <c r="DT39">
        <v>0</v>
      </c>
      <c r="DU39">
        <v>3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37">
      <c r="A40" t="s">
        <v>356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4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</row>
    <row r="41" spans="1:137">
      <c r="A41" t="s">
        <v>362</v>
      </c>
      <c r="B41">
        <v>0</v>
      </c>
      <c r="C41">
        <v>0</v>
      </c>
      <c r="D41">
        <v>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</v>
      </c>
      <c r="BN41">
        <v>0</v>
      </c>
      <c r="BO41">
        <v>2</v>
      </c>
      <c r="BP41">
        <v>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7</v>
      </c>
      <c r="CS41">
        <v>0</v>
      </c>
      <c r="CT41">
        <v>3</v>
      </c>
      <c r="CU41">
        <v>0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3</v>
      </c>
      <c r="EE41">
        <v>0</v>
      </c>
      <c r="EF41">
        <v>1</v>
      </c>
      <c r="EG41">
        <v>0</v>
      </c>
    </row>
    <row r="42" spans="1:137">
      <c r="A42" t="s">
        <v>364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12</v>
      </c>
      <c r="I42">
        <v>0</v>
      </c>
      <c r="J42">
        <v>0</v>
      </c>
      <c r="K42">
        <v>0</v>
      </c>
      <c r="L42">
        <v>0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2</v>
      </c>
      <c r="AP42">
        <v>7</v>
      </c>
      <c r="AQ42">
        <v>0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7</v>
      </c>
      <c r="BQ42">
        <v>0</v>
      </c>
      <c r="BR42">
        <v>0</v>
      </c>
      <c r="BS42">
        <v>0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9</v>
      </c>
      <c r="BZ42">
        <v>0</v>
      </c>
      <c r="CA42">
        <v>0</v>
      </c>
      <c r="CB42">
        <v>0</v>
      </c>
      <c r="CC42">
        <v>2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</v>
      </c>
      <c r="CY42">
        <v>6</v>
      </c>
      <c r="CZ42">
        <v>0</v>
      </c>
      <c r="DA42">
        <v>2</v>
      </c>
      <c r="DB42">
        <v>9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3</v>
      </c>
      <c r="DT42">
        <v>2</v>
      </c>
      <c r="DU42">
        <v>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 spans="1:137">
      <c r="A43" t="s">
        <v>371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</v>
      </c>
      <c r="AK43">
        <v>0</v>
      </c>
      <c r="AL43">
        <v>0</v>
      </c>
      <c r="AM43">
        <v>0</v>
      </c>
      <c r="AN43">
        <v>0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</v>
      </c>
      <c r="BQ43">
        <v>0</v>
      </c>
      <c r="BR43">
        <v>0</v>
      </c>
      <c r="BS43">
        <v>16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0</v>
      </c>
      <c r="CV43">
        <v>0</v>
      </c>
      <c r="CW43">
        <v>0</v>
      </c>
      <c r="CX43">
        <v>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</v>
      </c>
      <c r="DQ43">
        <v>0</v>
      </c>
      <c r="DR43">
        <v>0</v>
      </c>
      <c r="DS43">
        <v>0</v>
      </c>
      <c r="DT43">
        <v>8</v>
      </c>
      <c r="DU43">
        <v>0</v>
      </c>
      <c r="DV43">
        <v>0</v>
      </c>
      <c r="DW43">
        <v>7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</row>
    <row r="44" spans="1:137">
      <c r="A44" t="s">
        <v>373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0</v>
      </c>
      <c r="BR44">
        <v>0</v>
      </c>
      <c r="BS44">
        <v>16</v>
      </c>
      <c r="BT44">
        <v>0</v>
      </c>
      <c r="BU44">
        <v>0</v>
      </c>
      <c r="BV44">
        <v>3</v>
      </c>
      <c r="BW44">
        <v>0</v>
      </c>
      <c r="BX44">
        <v>0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</row>
    <row r="45" spans="1:137">
      <c r="A45" t="s">
        <v>377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</v>
      </c>
      <c r="CY45">
        <v>0</v>
      </c>
      <c r="CZ45">
        <v>0</v>
      </c>
      <c r="DA45">
        <v>11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7</v>
      </c>
      <c r="DU45">
        <v>0</v>
      </c>
      <c r="DV45">
        <v>0</v>
      </c>
      <c r="DW45">
        <v>0</v>
      </c>
      <c r="DX45">
        <v>0</v>
      </c>
      <c r="DY45">
        <v>3</v>
      </c>
      <c r="DZ45">
        <v>16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</row>
    <row r="46" spans="1:137">
      <c r="A46" t="s">
        <v>383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</v>
      </c>
      <c r="AR46">
        <v>8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9</v>
      </c>
      <c r="CQ46">
        <v>0</v>
      </c>
      <c r="CR46">
        <v>9</v>
      </c>
      <c r="CS46">
        <v>0</v>
      </c>
      <c r="CT46">
        <v>0</v>
      </c>
      <c r="CU46">
        <v>0</v>
      </c>
      <c r="CV46">
        <v>0</v>
      </c>
      <c r="CW46">
        <v>6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2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5</v>
      </c>
      <c r="DQ46">
        <v>1</v>
      </c>
      <c r="DR46">
        <v>2</v>
      </c>
      <c r="DS46">
        <v>0</v>
      </c>
      <c r="DT46">
        <v>8</v>
      </c>
      <c r="DU46">
        <v>9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4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</row>
    <row r="47" spans="1:137">
      <c r="A47" t="s">
        <v>394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  <c r="DS47">
        <v>0</v>
      </c>
      <c r="DT47">
        <v>5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137"/>
  <sheetViews>
    <sheetView workbookViewId="0">
      <pane ySplit="1" topLeftCell="A101" activePane="bottomLeft" state="frozen"/>
      <selection pane="bottomLeft" sqref="A1:G137"/>
    </sheetView>
  </sheetViews>
  <sheetFormatPr defaultRowHeight="15"/>
  <cols>
    <col min="1" max="1" width="21.85546875" customWidth="1"/>
    <col min="4" max="4" width="15" customWidth="1"/>
    <col min="5" max="8" width="14.28515625" customWidth="1"/>
    <col min="9" max="9" width="13" customWidth="1"/>
    <col min="10" max="10" width="19.7109375" customWidth="1"/>
    <col min="11" max="11" width="11" customWidth="1"/>
    <col min="12" max="12" width="13.28515625" customWidth="1"/>
    <col min="13" max="20" width="9.42578125" bestFit="1" customWidth="1"/>
    <col min="30" max="30" width="11.85546875" customWidth="1"/>
  </cols>
  <sheetData>
    <row r="1" spans="1:56">
      <c r="A1" t="s">
        <v>412</v>
      </c>
      <c r="B1" t="s">
        <v>413</v>
      </c>
      <c r="C1" t="s">
        <v>414</v>
      </c>
      <c r="D1" t="s">
        <v>416</v>
      </c>
      <c r="E1" t="s">
        <v>415</v>
      </c>
      <c r="G1" t="s">
        <v>442</v>
      </c>
      <c r="K1" t="s">
        <v>52</v>
      </c>
      <c r="L1" t="s">
        <v>53</v>
      </c>
      <c r="M1" t="s">
        <v>109</v>
      </c>
      <c r="N1" t="s">
        <v>120</v>
      </c>
      <c r="O1" t="s">
        <v>126</v>
      </c>
      <c r="P1" t="s">
        <v>131</v>
      </c>
      <c r="Q1" t="s">
        <v>137</v>
      </c>
      <c r="R1" t="s">
        <v>141</v>
      </c>
      <c r="S1" t="s">
        <v>149</v>
      </c>
      <c r="T1" t="s">
        <v>162</v>
      </c>
      <c r="U1" t="s">
        <v>171</v>
      </c>
      <c r="V1" t="s">
        <v>180</v>
      </c>
      <c r="W1" t="s">
        <v>190</v>
      </c>
      <c r="X1" t="s">
        <v>198</v>
      </c>
      <c r="Y1" t="s">
        <v>201</v>
      </c>
      <c r="Z1" t="s">
        <v>215</v>
      </c>
      <c r="AA1" t="s">
        <v>224</v>
      </c>
      <c r="AB1" t="s">
        <v>229</v>
      </c>
      <c r="AC1" t="s">
        <v>235</v>
      </c>
      <c r="AD1" t="s">
        <v>242</v>
      </c>
      <c r="AE1" t="s">
        <v>248</v>
      </c>
      <c r="AF1" t="s">
        <v>260</v>
      </c>
      <c r="AG1" t="s">
        <v>267</v>
      </c>
      <c r="AH1" t="s">
        <v>274</v>
      </c>
      <c r="AI1" t="s">
        <v>282</v>
      </c>
      <c r="AJ1" t="s">
        <v>285</v>
      </c>
      <c r="AK1" t="s">
        <v>289</v>
      </c>
      <c r="AL1" t="s">
        <v>297</v>
      </c>
      <c r="AM1" t="s">
        <v>300</v>
      </c>
      <c r="AN1" t="s">
        <v>306</v>
      </c>
      <c r="AO1" t="s">
        <v>311</v>
      </c>
      <c r="AP1" t="s">
        <v>315</v>
      </c>
      <c r="AQ1" t="s">
        <v>319</v>
      </c>
      <c r="AR1" t="s">
        <v>326</v>
      </c>
      <c r="AS1" t="s">
        <v>332</v>
      </c>
      <c r="AT1" t="s">
        <v>335</v>
      </c>
      <c r="AU1" t="s">
        <v>345</v>
      </c>
      <c r="AV1" t="s">
        <v>353</v>
      </c>
      <c r="AW1" t="s">
        <v>356</v>
      </c>
      <c r="AX1" t="s">
        <v>362</v>
      </c>
      <c r="AY1" t="s">
        <v>364</v>
      </c>
      <c r="AZ1" t="s">
        <v>371</v>
      </c>
      <c r="BA1" t="s">
        <v>373</v>
      </c>
      <c r="BB1" t="s">
        <v>377</v>
      </c>
      <c r="BC1" t="s">
        <v>383</v>
      </c>
      <c r="BD1" t="s">
        <v>394</v>
      </c>
    </row>
    <row r="2" spans="1:56">
      <c r="A2" t="s">
        <v>417</v>
      </c>
      <c r="B2">
        <v>6</v>
      </c>
      <c r="C2">
        <v>2</v>
      </c>
      <c r="D2">
        <v>5</v>
      </c>
      <c r="E2">
        <v>5</v>
      </c>
      <c r="G2">
        <v>45</v>
      </c>
      <c r="J2" t="s">
        <v>425</v>
      </c>
      <c r="K2" s="4">
        <f t="array" ref="K2">SUM((B2:B137)*('Artlista lodrät'!B6:B141))/SUM('Artlista lodrät'!B6:B141)</f>
        <v>4.4705882352941178</v>
      </c>
      <c r="L2" s="4">
        <f t="array" ref="L2">SUM((B2:B137)*('Artlista lodrät'!C6:C141))/SUM('Artlista lodrät'!C6:C141)</f>
        <v>4.8135593220338979</v>
      </c>
      <c r="M2" s="4">
        <f t="array" ref="M2">SUM(($B2:$B137)*('Artlista lodrät'!D6:D141))/SUM('Artlista lodrät'!D6:D141)</f>
        <v>4.7547169811320753</v>
      </c>
      <c r="N2" s="4">
        <f t="array" ref="N2">SUM(($B2:$B137)*('Artlista lodrät'!E6:E141))/SUM('Artlista lodrät'!E6:E141)</f>
        <v>4.5111111111111111</v>
      </c>
      <c r="O2" s="4">
        <f t="array" ref="O2">SUM(($B2:$B137)*('Artlista lodrät'!F6:F141))/SUM('Artlista lodrät'!F6:F141)</f>
        <v>4.5970149253731343</v>
      </c>
      <c r="P2" s="4">
        <f t="array" ref="P2">SUM(($B2:$B137)*('Artlista lodrät'!G6:G141))/SUM('Artlista lodrät'!G6:G141)</f>
        <v>5.2467532467532472</v>
      </c>
      <c r="Q2" s="4">
        <f t="array" ref="Q2">SUM(($B2:$B137)*('Artlista lodrät'!H6:H141))/SUM('Artlista lodrät'!H6:H141)</f>
        <v>4.9038461538461542</v>
      </c>
      <c r="R2" s="4">
        <f t="array" ref="R2">SUM(($B2:$B137)*('Artlista lodrät'!I6:I141))/SUM('Artlista lodrät'!I6:I141)</f>
        <v>5.1940298507462686</v>
      </c>
      <c r="S2" s="4">
        <f t="array" ref="S2">SUM(($B2:$B137)*('Artlista lodrät'!J6:J141))/SUM('Artlista lodrät'!J6:J141)</f>
        <v>5</v>
      </c>
      <c r="T2" s="4">
        <f t="array" ref="T2">SUM(($B2:$B137)*('Artlista lodrät'!K6:K141))/SUM('Artlista lodrät'!K6:K141)</f>
        <v>3.7758620689655173</v>
      </c>
      <c r="U2" s="4">
        <f t="array" ref="U2">SUM(($B2:$B137)*('Artlista lodrät'!L6:L141))/SUM('Artlista lodrät'!L6:L141)</f>
        <v>3.5306122448979593</v>
      </c>
      <c r="V2" s="4">
        <f t="array" ref="V2">SUM(($B2:$B137)*('Artlista lodrät'!M6:M141))/SUM('Artlista lodrät'!M6:M141)</f>
        <v>3.8933333333333335</v>
      </c>
      <c r="W2" s="4">
        <f t="array" ref="W2">SUM(($B2:$B137)*('Artlista lodrät'!N6:N141))/SUM('Artlista lodrät'!N6:N141)</f>
        <v>4.0941176470588232</v>
      </c>
      <c r="X2" s="4">
        <f t="array" ref="X2">SUM(($B2:$B137)*('Artlista lodrät'!O6:O141))/SUM('Artlista lodrät'!O6:O141)</f>
        <v>4.88</v>
      </c>
      <c r="Y2" s="4">
        <f t="array" ref="Y2">SUM(($B2:$B137)*('Artlista lodrät'!P6:P141))/SUM('Artlista lodrät'!P6:P141)</f>
        <v>5.208333333333333</v>
      </c>
      <c r="Z2" s="4">
        <f t="array" ref="Z2">SUM(($B2:$B137)*('Artlista lodrät'!Q6:Q141))/SUM('Artlista lodrät'!Q6:Q141)</f>
        <v>5.1976744186046515</v>
      </c>
      <c r="AA2" s="4">
        <f t="array" ref="AA2">SUM(($B2:$B137)*('Artlista lodrät'!R6:R141))/SUM('Artlista lodrät'!R6:R141)</f>
        <v>5.4363636363636365</v>
      </c>
      <c r="AB2" s="4">
        <f t="array" ref="AB2">SUM(($B2:$B137)*('Artlista lodrät'!S6:S141))/SUM('Artlista lodrät'!S6:S141)</f>
        <v>4.7241379310344831</v>
      </c>
      <c r="AC2" s="4">
        <f t="array" ref="AC2">SUM(($B2:$B137)*('Artlista lodrät'!T6:T141))/SUM('Artlista lodrät'!T6:T141)</f>
        <v>4.328125</v>
      </c>
      <c r="AD2" s="4">
        <f t="array" ref="AD2">SUM(($B2:$B137)*('Artlista lodrät'!U6:U141))/SUM('Artlista lodrät'!U6:U141)</f>
        <v>4.2982456140350873</v>
      </c>
      <c r="AE2" s="4">
        <f t="array" ref="AE2">SUM(($B2:$B137)*('Artlista lodrät'!V6:V141))/SUM('Artlista lodrät'!V6:V141)</f>
        <v>5.1829268292682924</v>
      </c>
      <c r="AF2" s="4">
        <f t="array" ref="AF2">SUM(($B2:$B137)*('Artlista lodrät'!W6:W141))/SUM('Artlista lodrät'!W6:W141)</f>
        <v>5.5063291139240507</v>
      </c>
      <c r="AG2" s="4">
        <f t="array" ref="AG2">SUM(($B2:$B137)*('Artlista lodrät'!X6:X141))/SUM('Artlista lodrät'!X6:X141)</f>
        <v>4.8695652173913047</v>
      </c>
      <c r="AH2" s="4">
        <f t="array" ref="AH2">SUM(($B2:$B137)*('Artlista lodrät'!Y6:Y141))/SUM('Artlista lodrät'!Y6:Y141)</f>
        <v>5.2027972027972025</v>
      </c>
      <c r="AI2" s="4">
        <f t="array" ref="AI2">SUM(($B2:$B137)*('Artlista lodrät'!Z6:Z141))/SUM('Artlista lodrät'!Z6:Z141)</f>
        <v>4.5972222222222223</v>
      </c>
      <c r="AJ2" s="4">
        <f t="array" ref="AJ2">SUM(($B2:$B137)*('Artlista lodrät'!AA6:AA141))/SUM('Artlista lodrät'!AA6:AA141)</f>
        <v>4.5840707964601766</v>
      </c>
      <c r="AK2" s="4">
        <f t="array" ref="AK2">SUM(($B2:$B137)*('Artlista lodrät'!AB6:AB141))/SUM('Artlista lodrät'!AB6:AB141)</f>
        <v>4.7070707070707067</v>
      </c>
      <c r="AL2" s="4">
        <f t="array" ref="AL2">SUM(($B2:$B137)*('Artlista lodrät'!AC6:AC141))/SUM('Artlista lodrät'!AC6:AC141)</f>
        <v>4.7719298245614032</v>
      </c>
      <c r="AM2" s="4">
        <f t="array" ref="AM2">SUM(($B2:$B137)*('Artlista lodrät'!AD6:AD141))/SUM('Artlista lodrät'!AD6:AD141)</f>
        <v>4.8024691358024691</v>
      </c>
      <c r="AN2" s="4">
        <f t="array" ref="AN2">SUM(($B2:$B137)*('Artlista lodrät'!AE6:AE141))/SUM('Artlista lodrät'!AE6:AE141)</f>
        <v>5.1973684210526319</v>
      </c>
      <c r="AO2" s="4">
        <f t="array" ref="AO2">SUM(($B2:$B137)*('Artlista lodrät'!AF6:AF141))/SUM('Artlista lodrät'!AF6:AF141)</f>
        <v>4.7215189873417724</v>
      </c>
      <c r="AP2" s="4">
        <f t="array" ref="AP2">SUM(($B2:$B137)*('Artlista lodrät'!AG6:AG141))/SUM('Artlista lodrät'!AG6:AG141)</f>
        <v>5.0512820512820511</v>
      </c>
      <c r="AQ2" s="4">
        <f t="array" ref="AQ2">SUM(($B2:$B137)*('Artlista lodrät'!AH6:AH141))/SUM('Artlista lodrät'!AH6:AH141)</f>
        <v>4.458333333333333</v>
      </c>
      <c r="AR2" s="4">
        <f t="array" ref="AR2">SUM(($B2:$B137)*('Artlista lodrät'!AI6:AI141))/SUM('Artlista lodrät'!AI6:AI141)</f>
        <v>4.2474226804123711</v>
      </c>
      <c r="AS2" s="4">
        <f t="array" ref="AS2">SUM(($B2:$B137)*('Artlista lodrät'!AJ6:AJ141))/SUM('Artlista lodrät'!AJ6:AJ141)</f>
        <v>4.8611111111111107</v>
      </c>
      <c r="AT2" s="4">
        <f t="array" ref="AT2">SUM(($B2:$B137)*('Artlista lodrät'!AK6:AK141))/SUM('Artlista lodrät'!AK6:AK141)</f>
        <v>4.7094594594594597</v>
      </c>
      <c r="AU2" s="4">
        <f t="array" ref="AU2">SUM(($B2:$B137)*('Artlista lodrät'!AL6:AL141))/SUM('Artlista lodrät'!AL6:AL141)</f>
        <v>5.3617021276595747</v>
      </c>
      <c r="AV2" s="4">
        <f t="array" ref="AV2">SUM(($B2:$B137)*('Artlista lodrät'!AM6:AM141))/SUM('Artlista lodrät'!AM6:AM141)</f>
        <v>4.4637681159420293</v>
      </c>
      <c r="AW2" s="4">
        <f t="array" ref="AW2">SUM(($B2:$B137)*('Artlista lodrät'!AN6:AN141))/SUM('Artlista lodrät'!AN6:AN141)</f>
        <v>4.4629629629629628</v>
      </c>
      <c r="AX2" s="4">
        <f t="array" ref="AX2">SUM(($B2:$B137)*('Artlista lodrät'!AO6:AO141))/SUM('Artlista lodrät'!AO6:AO141)</f>
        <v>5.046153846153846</v>
      </c>
      <c r="AY2" s="4">
        <f t="array" ref="AY2">SUM(($B2:$B137)*('Artlista lodrät'!AP6:AP141))/SUM('Artlista lodrät'!AP6:AP141)</f>
        <v>4.5193798449612403</v>
      </c>
      <c r="AZ2" s="4">
        <f t="array" ref="AZ2">SUM(($B2:$B137)*('Artlista lodrät'!AQ6:AQ141))/SUM('Artlista lodrät'!AQ6:AQ141)</f>
        <v>4.25</v>
      </c>
      <c r="BA2" s="4">
        <f t="array" ref="BA2">SUM(($B2:$B137)*('Artlista lodrät'!AR6:AR141))/SUM('Artlista lodrät'!AR6:AR141)</f>
        <v>4.8</v>
      </c>
      <c r="BB2" s="4">
        <f t="array" ref="BB2">SUM(($B2:$B137)*('Artlista lodrät'!AS6:AS141))/SUM('Artlista lodrät'!AS6:AS141)</f>
        <v>4.7619047619047619</v>
      </c>
      <c r="BC2" s="4">
        <f t="array" ref="BC2">SUM(($B2:$B137)*('Artlista lodrät'!AT6:AT141))/SUM('Artlista lodrät'!AT6:AT141)</f>
        <v>5.0206185567010309</v>
      </c>
      <c r="BD2" s="4">
        <f t="array" ref="BD2">SUM(($B2:$B137)*('Artlista lodrät'!AU6:AU141))/SUM('Artlista lodrät'!AU6:AU141)</f>
        <v>5.3888888888888893</v>
      </c>
    </row>
    <row r="3" spans="1:56">
      <c r="A3" t="s">
        <v>223</v>
      </c>
      <c r="B3">
        <v>5</v>
      </c>
      <c r="C3">
        <v>6</v>
      </c>
      <c r="D3">
        <v>4</v>
      </c>
      <c r="E3">
        <v>4</v>
      </c>
      <c r="G3">
        <v>40</v>
      </c>
      <c r="J3" t="s">
        <v>426</v>
      </c>
      <c r="K3" s="4">
        <f t="array" ref="K3">SUM(($C2:$C137)*('Artlista lodrät'!B6:B141))/SUM('Artlista lodrät'!B6:B141)</f>
        <v>4.2941176470588234</v>
      </c>
      <c r="L3" s="4">
        <f t="array" ref="L3">SUM(($C2:$C137)*('Artlista lodrät'!C6:C141))/SUM('Artlista lodrät'!C6:C141)</f>
        <v>4</v>
      </c>
      <c r="M3" s="4">
        <f t="array" ref="M3">SUM(($C2:$C137)*('Artlista lodrät'!D6:D141))/SUM('Artlista lodrät'!D6:D141)</f>
        <v>4.1792452830188678</v>
      </c>
      <c r="N3" s="4">
        <f t="array" ref="N3">SUM(($C2:$C137)*('Artlista lodrät'!E6:E141))/SUM('Artlista lodrät'!E6:E141)</f>
        <v>3.9222222222222221</v>
      </c>
      <c r="O3" s="4">
        <f t="array" ref="O3">SUM(($C2:$C137)*('Artlista lodrät'!F6:F141))/SUM('Artlista lodrät'!F6:F141)</f>
        <v>4.0149253731343286</v>
      </c>
      <c r="P3" s="4">
        <f t="array" ref="P3">SUM(($C2:$C137)*('Artlista lodrät'!G6:G141))/SUM('Artlista lodrät'!G6:G141)</f>
        <v>4.1558441558441555</v>
      </c>
      <c r="Q3" s="4">
        <f t="array" ref="Q3">SUM(($C2:$C137)*('Artlista lodrät'!H6:H141))/SUM('Artlista lodrät'!H6:H141)</f>
        <v>3.7980769230769229</v>
      </c>
      <c r="R3" s="4">
        <f t="array" ref="R3">SUM(($C2:$C137)*('Artlista lodrät'!I6:I141))/SUM('Artlista lodrät'!I6:I141)</f>
        <v>4.8507462686567164</v>
      </c>
      <c r="S3" s="4">
        <f t="array" ref="S3">SUM(($C2:$C137)*('Artlista lodrät'!J6:J141))/SUM('Artlista lodrät'!J6:J141)</f>
        <v>3.641509433962264</v>
      </c>
      <c r="T3" s="4">
        <f t="array" ref="T3">SUM(($C2:$C137)*('Artlista lodrät'!K6:K141))/SUM('Artlista lodrät'!K6:K141)</f>
        <v>5.1724137931034484</v>
      </c>
      <c r="U3" s="4">
        <f t="array" ref="U3">SUM(($C2:$C137)*('Artlista lodrät'!L6:L141))/SUM('Artlista lodrät'!L6:L141)</f>
        <v>2.0612244897959182</v>
      </c>
      <c r="V3" s="4">
        <f t="array" ref="V3">SUM(($C2:$C137)*('Artlista lodrät'!M6:M141))/SUM('Artlista lodrät'!M6:M141)</f>
        <v>4.0666666666666664</v>
      </c>
      <c r="W3" s="4">
        <f t="array" ref="W3">SUM(($C2:$C137)*('Artlista lodrät'!N6:N141))/SUM('Artlista lodrät'!N6:N141)</f>
        <v>3.8941176470588235</v>
      </c>
      <c r="X3" s="4">
        <f t="array" ref="X3">SUM(($C2:$C137)*('Artlista lodrät'!O6:O141))/SUM('Artlista lodrät'!O6:O141)</f>
        <v>4.12</v>
      </c>
      <c r="Y3" s="4">
        <f t="array" ref="Y3">SUM(($C2:$C137)*('Artlista lodrät'!P6:P141))/SUM('Artlista lodrät'!P6:P141)</f>
        <v>3.1666666666666665</v>
      </c>
      <c r="Z3" s="4">
        <f t="array" ref="Z3">SUM(($C2:$C137)*('Artlista lodrät'!Q6:Q141))/SUM('Artlista lodrät'!Q6:Q141)</f>
        <v>4.1162790697674421</v>
      </c>
      <c r="AA3" s="4">
        <f t="array" ref="AA3">SUM(($C2:$C137)*('Artlista lodrät'!R6:R141))/SUM('Artlista lodrät'!R6:R141)</f>
        <v>3.3090909090909091</v>
      </c>
      <c r="AB3" s="4">
        <f t="array" ref="AB3">SUM(($C2:$C137)*('Artlista lodrät'!S6:S141))/SUM('Artlista lodrät'!S6:S141)</f>
        <v>3.2931034482758621</v>
      </c>
      <c r="AC3" s="4">
        <f t="array" ref="AC3">SUM(($C2:$C137)*('Artlista lodrät'!T6:T141))/SUM('Artlista lodrät'!T6:T141)</f>
        <v>3.46875</v>
      </c>
      <c r="AD3" s="4">
        <f t="array" ref="AD3">SUM(($C2:$C137)*('Artlista lodrät'!U6:U141))/SUM('Artlista lodrät'!U6:U141)</f>
        <v>3.4912280701754388</v>
      </c>
      <c r="AE3" s="4">
        <f t="array" ref="AE3">SUM(($C2:$C137)*('Artlista lodrät'!V6:V141))/SUM('Artlista lodrät'!V6:V141)</f>
        <v>4.1829268292682924</v>
      </c>
      <c r="AF3" s="4">
        <f t="array" ref="AF3">SUM(($C2:$C137)*('Artlista lodrät'!W6:W141))/SUM('Artlista lodrät'!W6:W141)</f>
        <v>5</v>
      </c>
      <c r="AG3" s="4">
        <f t="array" ref="AG3">SUM(($C2:$C137)*('Artlista lodrät'!X6:X141))/SUM('Artlista lodrät'!X6:X141)</f>
        <v>3.1304347826086958</v>
      </c>
      <c r="AH3" s="4">
        <f t="array" ref="AH3">SUM(($C2:$C137)*('Artlista lodrät'!Y6:Y141))/SUM('Artlista lodrät'!Y6:Y141)</f>
        <v>3.9370629370629371</v>
      </c>
      <c r="AI3" s="4">
        <f t="array" ref="AI3">SUM(($C2:$C137)*('Artlista lodrät'!Z6:Z141))/SUM('Artlista lodrät'!Z6:Z141)</f>
        <v>4.2638888888888893</v>
      </c>
      <c r="AJ3" s="4">
        <f t="array" ref="AJ3">SUM(($C2:$C137)*('Artlista lodrät'!AA6:AA141))/SUM('Artlista lodrät'!AA6:AA141)</f>
        <v>4</v>
      </c>
      <c r="AK3" s="4">
        <f t="array" ref="AK3">SUM(($C2:$C137)*('Artlista lodrät'!AB6:AB141))/SUM('Artlista lodrät'!AB6:AB141)</f>
        <v>3.8686868686868685</v>
      </c>
      <c r="AL3" s="4">
        <f t="array" ref="AL3">SUM(($C2:$C137)*('Artlista lodrät'!AC6:AC141))/SUM('Artlista lodrät'!AC6:AC141)</f>
        <v>3.9122807017543861</v>
      </c>
      <c r="AM3" s="4">
        <f t="array" ref="AM3">SUM(($C2:$C137)*('Artlista lodrät'!AD6:AD141))/SUM('Artlista lodrät'!AD6:AD141)</f>
        <v>3.9753086419753085</v>
      </c>
      <c r="AN3" s="4">
        <f t="array" ref="AN3">SUM(($C2:$C137)*('Artlista lodrät'!AE6:AE141))/SUM('Artlista lodrät'!AE6:AE141)</f>
        <v>4.4736842105263159</v>
      </c>
      <c r="AO3" s="4">
        <f t="array" ref="AO3">SUM(($C2:$C137)*('Artlista lodrät'!AF6:AF141))/SUM('Artlista lodrät'!AF6:AF141)</f>
        <v>4.518987341772152</v>
      </c>
      <c r="AP3" s="4">
        <f t="array" ref="AP3">SUM(($C2:$C137)*('Artlista lodrät'!AG6:AG141))/SUM('Artlista lodrät'!AG6:AG141)</f>
        <v>3.7948717948717947</v>
      </c>
      <c r="AQ3" s="4">
        <f t="array" ref="AQ3">SUM(($C2:$C137)*('Artlista lodrät'!AH6:AH141))/SUM('Artlista lodrät'!AH6:AH141)</f>
        <v>4.166666666666667</v>
      </c>
      <c r="AR3" s="4">
        <f t="array" ref="AR3">SUM(($C2:$C137)*('Artlista lodrät'!AI6:AI141))/SUM('Artlista lodrät'!AI6:AI141)</f>
        <v>3.7525773195876289</v>
      </c>
      <c r="AS3" s="4">
        <f t="array" ref="AS3">SUM(($C2:$C137)*('Artlista lodrät'!AJ6:AJ141))/SUM('Artlista lodrät'!AJ6:AJ141)</f>
        <v>3.9722222222222223</v>
      </c>
      <c r="AT3" s="4">
        <f t="array" ref="AT3">SUM(($C2:$C137)*('Artlista lodrät'!AK6:AK141))/SUM('Artlista lodrät'!AK6:AK141)</f>
        <v>4.6148648648648649</v>
      </c>
      <c r="AU3" s="4">
        <f t="array" ref="AU3">SUM(($C2:$C137)*('Artlista lodrät'!AL6:AL141))/SUM('Artlista lodrät'!AL6:AL141)</f>
        <v>5.1276595744680851</v>
      </c>
      <c r="AV3" s="4">
        <f t="array" ref="AV3">SUM(($C2:$C137)*('Artlista lodrät'!AM6:AM141))/SUM('Artlista lodrät'!AM6:AM141)</f>
        <v>3.7971014492753623</v>
      </c>
      <c r="AW3" s="4">
        <f t="array" ref="AW3">SUM(($C2:$C137)*('Artlista lodrät'!AN6:AN141))/SUM('Artlista lodrät'!AN6:AN141)</f>
        <v>3.6111111111111112</v>
      </c>
      <c r="AX3" s="4">
        <f t="array" ref="AX3">SUM(($C2:$C137)*('Artlista lodrät'!AO6:AO141))/SUM('Artlista lodrät'!AO6:AO141)</f>
        <v>3.3230769230769233</v>
      </c>
      <c r="AY3" s="4">
        <f t="array" ref="AY3">SUM(($C2:$C137)*('Artlista lodrät'!AP6:AP141))/SUM('Artlista lodrät'!AP6:AP141)</f>
        <v>4.5038759689922481</v>
      </c>
      <c r="AZ3" s="4">
        <f t="array" ref="AZ3">SUM(($C2:$C137)*('Artlista lodrät'!AQ6:AQ141))/SUM('Artlista lodrät'!AQ6:AQ141)</f>
        <v>3.763157894736842</v>
      </c>
      <c r="BA3" s="4">
        <f t="array" ref="BA3">SUM(($C2:$C137)*('Artlista lodrät'!AR6:AR141))/SUM('Artlista lodrät'!AR6:AR141)</f>
        <v>3.7333333333333334</v>
      </c>
      <c r="BB3" s="4">
        <f t="array" ref="BB3">SUM(($C2:$C137)*('Artlista lodrät'!AS6:AS141))/SUM('Artlista lodrät'!AS6:AS141)</f>
        <v>4.7976190476190474</v>
      </c>
      <c r="BC3" s="4">
        <f t="array" ref="BC3">SUM(($C2:$C137)*('Artlista lodrät'!AT6:AT141))/SUM('Artlista lodrät'!AT6:AT141)</f>
        <v>3.2989690721649483</v>
      </c>
      <c r="BD3" s="4">
        <f t="array" ref="BD3">SUM(($C2:$C137)*('Artlista lodrät'!AU6:AU141))/SUM('Artlista lodrät'!AU6:AU141)</f>
        <v>3.4722222222222223</v>
      </c>
    </row>
    <row r="4" spans="1:56">
      <c r="A4" t="s">
        <v>418</v>
      </c>
      <c r="B4">
        <v>3</v>
      </c>
      <c r="C4">
        <v>5</v>
      </c>
      <c r="D4">
        <v>6</v>
      </c>
      <c r="E4">
        <v>5</v>
      </c>
      <c r="G4">
        <v>65</v>
      </c>
      <c r="J4" t="s">
        <v>427</v>
      </c>
      <c r="K4" s="4">
        <f t="array" ref="K4">SUM(($D2:$D137)*('Artlista lodrät'!B6:B141))/SUM('Artlista lodrät'!B6:B141)</f>
        <v>4.8529411764705879</v>
      </c>
      <c r="L4" s="4">
        <f t="array" ref="L4">SUM(($D2:$D137)*('Artlista lodrät'!C6:C141))/SUM('Artlista lodrät'!C6:C141)</f>
        <v>4.2033898305084749</v>
      </c>
      <c r="M4" s="4">
        <f t="array" ref="M4">SUM(($D2:$D137)*('Artlista lodrät'!D6:D141))/SUM('Artlista lodrät'!D6:D141)</f>
        <v>3.6509433962264151</v>
      </c>
      <c r="N4" s="4">
        <f t="array" ref="N4">SUM(($D2:$D137)*('Artlista lodrät'!E6:E141))/SUM('Artlista lodrät'!E6:E141)</f>
        <v>4.2555555555555555</v>
      </c>
      <c r="O4" s="4">
        <f t="array" ref="O4">SUM(($D2:$D137)*('Artlista lodrät'!F6:F141))/SUM('Artlista lodrät'!F6:F141)</f>
        <v>3.6716417910447761</v>
      </c>
      <c r="P4" s="4">
        <f t="array" ref="P4">SUM(($D2:$D137)*('Artlista lodrät'!G6:G141))/SUM('Artlista lodrät'!G6:G141)</f>
        <v>4.9350649350649354</v>
      </c>
      <c r="Q4" s="4">
        <f t="array" ref="Q4">SUM(($D2:$D137)*('Artlista lodrät'!H6:H141))/SUM('Artlista lodrät'!H6:H141)</f>
        <v>4.9134615384615383</v>
      </c>
      <c r="R4" s="4">
        <f t="array" ref="R4">SUM(($D2:$D137)*('Artlista lodrät'!I6:I141))/SUM('Artlista lodrät'!I6:I141)</f>
        <v>4.1044776119402986</v>
      </c>
      <c r="S4" s="4">
        <f t="array" ref="S4">SUM(($D2:$D137)*('Artlista lodrät'!J6:J141))/SUM('Artlista lodrät'!J6:J141)</f>
        <v>4.0754716981132075</v>
      </c>
      <c r="T4" s="4">
        <f t="array" ref="T4">SUM(($D2:$D137)*('Artlista lodrät'!K6:K141))/SUM('Artlista lodrät'!K6:K141)</f>
        <v>4.5517241379310347</v>
      </c>
      <c r="U4" s="4">
        <f t="array" ref="U4">SUM(($D2:$D137)*('Artlista lodrät'!L6:L141))/SUM('Artlista lodrät'!L6:L141)</f>
        <v>2.2448979591836733</v>
      </c>
      <c r="V4" s="4">
        <f t="array" ref="V4">SUM(($D2:$D137)*('Artlista lodrät'!M6:M141))/SUM('Artlista lodrät'!M6:M141)</f>
        <v>4.4000000000000004</v>
      </c>
      <c r="W4" s="4">
        <f t="array" ref="W4">SUM(($D2:$D137)*('Artlista lodrät'!N6:N141))/SUM('Artlista lodrät'!N6:N141)</f>
        <v>4.1882352941176473</v>
      </c>
      <c r="X4" s="4">
        <f t="array" ref="X4">SUM(($D2:$D137)*('Artlista lodrät'!O6:O141))/SUM('Artlista lodrät'!O6:O141)</f>
        <v>4.18</v>
      </c>
      <c r="Y4" s="4">
        <f t="array" ref="Y4">SUM(($D2:$D137)*('Artlista lodrät'!P6:P141))/SUM('Artlista lodrät'!P6:P141)</f>
        <v>4.0625</v>
      </c>
      <c r="Z4" s="4">
        <f t="array" ref="Z4">SUM(($D2:$D137)*('Artlista lodrät'!Q6:Q141))/SUM('Artlista lodrät'!Q6:Q141)</f>
        <v>4.9767441860465116</v>
      </c>
      <c r="AA4" s="4">
        <f t="array" ref="AA4">SUM(($D2:$D137)*('Artlista lodrät'!R6:R141))/SUM('Artlista lodrät'!R6:R141)</f>
        <v>3.9090909090909092</v>
      </c>
      <c r="AB4" s="4">
        <f t="array" ref="AB4">SUM(($D2:$D137)*('Artlista lodrät'!S6:S141))/SUM('Artlista lodrät'!S6:S141)</f>
        <v>3.7586206896551726</v>
      </c>
      <c r="AC4" s="4">
        <f t="array" ref="AC4">SUM(($D2:$D137)*('Artlista lodrät'!T6:T141))/SUM('Artlista lodrät'!T6:T141)</f>
        <v>3.546875</v>
      </c>
      <c r="AD4" s="4">
        <f t="array" ref="AD4">SUM(($D2:$D137)*('Artlista lodrät'!U6:U141))/SUM('Artlista lodrät'!U6:U141)</f>
        <v>4.2719298245614032</v>
      </c>
      <c r="AE4" s="4">
        <f t="array" ref="AE4">SUM(($D2:$D137)*('Artlista lodrät'!V6:V141))/SUM('Artlista lodrät'!V6:V141)</f>
        <v>4.3414634146341466</v>
      </c>
      <c r="AF4" s="4">
        <f t="array" ref="AF4">SUM(($D2:$D137)*('Artlista lodrät'!W6:W141))/SUM('Artlista lodrät'!W6:W141)</f>
        <v>5.075949367088608</v>
      </c>
      <c r="AG4" s="4">
        <f t="array" ref="AG4">SUM(($D2:$D137)*('Artlista lodrät'!X6:X141))/SUM('Artlista lodrät'!X6:X141)</f>
        <v>3.6956521739130435</v>
      </c>
      <c r="AH4" s="4">
        <f t="array" ref="AH4">SUM(($D2:$D137)*('Artlista lodrät'!Y6:Y141))/SUM('Artlista lodrät'!Y6:Y141)</f>
        <v>4.7972027972027975</v>
      </c>
      <c r="AI4" s="4">
        <f t="array" ref="AI4">SUM(($D2:$D137)*('Artlista lodrät'!Z6:Z141))/SUM('Artlista lodrät'!Z6:Z141)</f>
        <v>3.9166666666666665</v>
      </c>
      <c r="AJ4" s="4">
        <f t="array" ref="AJ4">SUM(($D2:$D137)*('Artlista lodrät'!AA6:AA141))/SUM('Artlista lodrät'!AA6:AA141)</f>
        <v>4.4159292035398234</v>
      </c>
      <c r="AK4" s="4">
        <f t="array" ref="AK4">SUM(($D2:$D137)*('Artlista lodrät'!AB6:AB141))/SUM('Artlista lodrät'!AB6:AB141)</f>
        <v>4.262626262626263</v>
      </c>
      <c r="AL4" s="4">
        <f t="array" ref="AL4">SUM(($D2:$D137)*('Artlista lodrät'!AC6:AC141))/SUM('Artlista lodrät'!AC6:AC141)</f>
        <v>3.8596491228070176</v>
      </c>
      <c r="AM4" s="4">
        <f t="array" ref="AM4">SUM(($D2:$D137)*('Artlista lodrät'!AD6:AD141))/SUM('Artlista lodrät'!AD6:AD141)</f>
        <v>4.5185185185185182</v>
      </c>
      <c r="AN4" s="4">
        <f t="array" ref="AN4">SUM(($D2:$D137)*('Artlista lodrät'!AE6:AE141))/SUM('Artlista lodrät'!AE6:AE141)</f>
        <v>4.2236842105263159</v>
      </c>
      <c r="AO4" s="4">
        <f t="array" ref="AO4">SUM(($D2:$D137)*('Artlista lodrät'!AF6:AF141))/SUM('Artlista lodrät'!AF6:AF141)</f>
        <v>4.962025316455696</v>
      </c>
      <c r="AP4" s="4">
        <f t="array" ref="AP4">SUM(($D2:$D137)*('Artlista lodrät'!AG6:AG141))/SUM('Artlista lodrät'!AG6:AG141)</f>
        <v>3.7948717948717947</v>
      </c>
      <c r="AQ4" s="4">
        <f t="array" ref="AQ4">SUM(($D2:$D137)*('Artlista lodrät'!AH6:AH141))/SUM('Artlista lodrät'!AH6:AH141)</f>
        <v>3.8055555555555554</v>
      </c>
      <c r="AR4" s="4">
        <f t="array" ref="AR4">SUM(($D2:$D137)*('Artlista lodrät'!AI6:AI141))/SUM('Artlista lodrät'!AI6:AI141)</f>
        <v>4.1546391752577323</v>
      </c>
      <c r="AS4" s="4">
        <f t="array" ref="AS4">SUM(($D2:$D137)*('Artlista lodrät'!AJ6:AJ141))/SUM('Artlista lodrät'!AJ6:AJ141)</f>
        <v>3.5833333333333335</v>
      </c>
      <c r="AT4" s="4">
        <f t="array" ref="AT4">SUM(($D2:$D137)*('Artlista lodrät'!AK6:AK141))/SUM('Artlista lodrät'!AK6:AK141)</f>
        <v>4.5743243243243246</v>
      </c>
      <c r="AU4" s="4">
        <f t="array" ref="AU4">SUM(($D2:$D137)*('Artlista lodrät'!AL6:AL141))/SUM('Artlista lodrät'!AL6:AL141)</f>
        <v>5.3404255319148932</v>
      </c>
      <c r="AV4" s="4">
        <f t="array" ref="AV4">SUM(($D2:$D137)*('Artlista lodrät'!AM6:AM141))/SUM('Artlista lodrät'!AM6:AM141)</f>
        <v>4</v>
      </c>
      <c r="AW4" s="4">
        <f t="array" ref="AW4">SUM(($D2:$D137)*('Artlista lodrät'!AN6:AN141))/SUM('Artlista lodrät'!AN6:AN141)</f>
        <v>3.5</v>
      </c>
      <c r="AX4" s="4">
        <f t="array" ref="AX4">SUM(($D2:$D137)*('Artlista lodrät'!AO6:AO141))/SUM('Artlista lodrät'!AO6:AO141)</f>
        <v>4.7384615384615385</v>
      </c>
      <c r="AY4" s="4">
        <f t="array" ref="AY4">SUM(($D2:$D137)*('Artlista lodrät'!AP6:AP141))/SUM('Artlista lodrät'!AP6:AP141)</f>
        <v>4.2403100775193803</v>
      </c>
      <c r="AZ4" s="4">
        <f t="array" ref="AZ4">SUM(($D2:$D137)*('Artlista lodrät'!AQ6:AQ141))/SUM('Artlista lodrät'!AQ6:AQ141)</f>
        <v>3.9210526315789473</v>
      </c>
      <c r="BA4" s="4">
        <f t="array" ref="BA4">SUM(($D2:$D137)*('Artlista lodrät'!AR6:AR141))/SUM('Artlista lodrät'!AR6:AR141)</f>
        <v>3.1666666666666665</v>
      </c>
      <c r="BB4" s="4">
        <f t="array" ref="BB4">SUM(($D2:$D137)*('Artlista lodrät'!AS6:AS141))/SUM('Artlista lodrät'!AS6:AS141)</f>
        <v>4.166666666666667</v>
      </c>
      <c r="BC4" s="4">
        <f t="array" ref="BC4">SUM(($D2:$D137)*('Artlista lodrät'!AT6:AT141))/SUM('Artlista lodrät'!AT6:AT141)</f>
        <v>4.5463917525773194</v>
      </c>
      <c r="BD4" s="4">
        <f t="array" ref="BD4">SUM(($D2:$D137)*('Artlista lodrät'!AU6:AU141))/SUM('Artlista lodrät'!AU6:AU141)</f>
        <v>4.1388888888888893</v>
      </c>
    </row>
    <row r="5" spans="1:56">
      <c r="A5" t="s">
        <v>419</v>
      </c>
      <c r="B5">
        <v>5</v>
      </c>
      <c r="C5">
        <v>4</v>
      </c>
      <c r="D5">
        <v>4</v>
      </c>
      <c r="E5">
        <v>5</v>
      </c>
      <c r="G5">
        <v>35</v>
      </c>
      <c r="J5" t="s">
        <v>428</v>
      </c>
      <c r="K5" s="4" cm="1">
        <f t="array" ref="K5">SUM(($E2:$E137)*('Artlista lodrät'!B6:B141))/SUM('Artlista lodrät'!B6:B141)</f>
        <v>3.6862745098039214</v>
      </c>
      <c r="L5" s="4">
        <f t="array" ref="L5">SUM(($E2:$E137)*('Artlista lodrät'!C6:C141))/SUM('Artlista lodrät'!C6:C141)</f>
        <v>3.5254237288135593</v>
      </c>
      <c r="M5" s="4">
        <f t="array" ref="M5">SUM(($E2:$E137)*('Artlista lodrät'!D6:D141))/SUM('Artlista lodrät'!D6:D141)</f>
        <v>3.4622641509433962</v>
      </c>
      <c r="N5" s="4">
        <f t="array" ref="N5">SUM(($E2:$E137)*('Artlista lodrät'!E6:E141))/SUM('Artlista lodrät'!E6:E141)</f>
        <v>3.6666666666666665</v>
      </c>
      <c r="O5" s="4">
        <f t="array" ref="O5">SUM(($E2:$E137)*('Artlista lodrät'!F6:F141))/SUM('Artlista lodrät'!F6:F141)</f>
        <v>4.1641791044776122</v>
      </c>
      <c r="P5" s="4">
        <f t="array" ref="P5">SUM(($E2:$E137)*('Artlista lodrät'!G6:G141))/SUM('Artlista lodrät'!G6:G141)</f>
        <v>4.2597402597402594</v>
      </c>
      <c r="Q5" s="4">
        <f t="array" ref="Q5">SUM(($E2:$E137)*('Artlista lodrät'!H6:H141))/SUM('Artlista lodrät'!H6:H141)</f>
        <v>4.7980769230769234</v>
      </c>
      <c r="R5" s="4">
        <f t="array" ref="R5">SUM(($E2:$E137)*('Artlista lodrät'!I6:I141))/SUM('Artlista lodrät'!I6:I141)</f>
        <v>4.7014925373134329</v>
      </c>
      <c r="S5" s="4">
        <f t="array" ref="S5">SUM(($E2:$E137)*('Artlista lodrät'!J6:J141))/SUM('Artlista lodrät'!J6:J141)</f>
        <v>4.132075471698113</v>
      </c>
      <c r="T5" s="4">
        <f t="array" ref="T5">SUM(($E2:$E137)*('Artlista lodrät'!K6:K141))/SUM('Artlista lodrät'!K6:K141)</f>
        <v>4.6206896551724137</v>
      </c>
      <c r="U5" s="4">
        <f t="array" ref="U5">SUM(($E2:$E137)*('Artlista lodrät'!L6:L141))/SUM('Artlista lodrät'!L6:L141)</f>
        <v>2.4285714285714284</v>
      </c>
      <c r="V5" s="4">
        <f t="array" ref="V5">SUM(($E2:$E137)*('Artlista lodrät'!M6:M141))/SUM('Artlista lodrät'!M6:M141)</f>
        <v>4.4933333333333332</v>
      </c>
      <c r="W5" s="4">
        <f t="array" ref="W5">SUM(($E2:$E137)*('Artlista lodrät'!N6:N141))/SUM('Artlista lodrät'!N6:N141)</f>
        <v>4.1764705882352944</v>
      </c>
      <c r="X5" s="4">
        <f t="array" ref="X5">SUM(($E2:$E137)*('Artlista lodrät'!O6:O141))/SUM('Artlista lodrät'!O6:O141)</f>
        <v>4.4800000000000004</v>
      </c>
      <c r="Y5" s="4">
        <f t="array" ref="Y5">SUM(($E2:$E137)*('Artlista lodrät'!P6:P141))/SUM('Artlista lodrät'!P6:P141)</f>
        <v>4.395833333333333</v>
      </c>
      <c r="Z5" s="4">
        <f t="array" ref="Z5">SUM(($E2:$E137)*('Artlista lodrät'!Q6:Q141))/SUM('Artlista lodrät'!Q6:Q141)</f>
        <v>4.1511627906976747</v>
      </c>
      <c r="AA5" s="4">
        <f t="array" ref="AA5">SUM(($E2:$E137)*('Artlista lodrät'!R6:R141))/SUM('Artlista lodrät'!R6:R141)</f>
        <v>3.4909090909090907</v>
      </c>
      <c r="AB5" s="4">
        <f t="array" ref="AB5">SUM(($E2:$E137)*('Artlista lodrät'!S6:S141))/SUM('Artlista lodrät'!S6:S141)</f>
        <v>3.3620689655172415</v>
      </c>
      <c r="AC5" s="4">
        <f t="array" ref="AC5">SUM(($E2:$E137)*('Artlista lodrät'!T6:T141))/SUM('Artlista lodrät'!T6:T141)</f>
        <v>3.578125</v>
      </c>
      <c r="AD5" s="4">
        <f t="array" ref="AD5">SUM(($E2:$E137)*('Artlista lodrät'!U6:U141))/SUM('Artlista lodrät'!U6:U141)</f>
        <v>3.6754385964912282</v>
      </c>
      <c r="AE5" s="4">
        <f t="array" ref="AE5">SUM(($E2:$E137)*('Artlista lodrät'!V6:V141))/SUM('Artlista lodrät'!V6:V141)</f>
        <v>4.1097560975609753</v>
      </c>
      <c r="AF5" s="4">
        <f t="array" ref="AF5">SUM(($E2:$E137)*('Artlista lodrät'!W6:W141))/SUM('Artlista lodrät'!W6:W141)</f>
        <v>4.2658227848101262</v>
      </c>
      <c r="AG5" s="4">
        <f t="array" ref="AG5">SUM(($E2:$E137)*('Artlista lodrät'!X6:X141))/SUM('Artlista lodrät'!X6:X141)</f>
        <v>3.3913043478260869</v>
      </c>
      <c r="AH5" s="4">
        <f t="array" ref="AH5">SUM(($E2:$E137)*('Artlista lodrät'!Y6:Y141))/SUM('Artlista lodrät'!Y6:Y141)</f>
        <v>4.0559440559440558</v>
      </c>
      <c r="AI5" s="4">
        <f t="array" ref="AI5">SUM(($E2:$E137)*('Artlista lodrät'!Z6:Z141))/SUM('Artlista lodrät'!Z6:Z141)</f>
        <v>4.0972222222222223</v>
      </c>
      <c r="AJ5" s="4">
        <f t="array" ref="AJ5">SUM(($E2:$E137)*('Artlista lodrät'!AA6:AA141))/SUM('Artlista lodrät'!AA6:AA141)</f>
        <v>4.1858407079646014</v>
      </c>
      <c r="AK5" s="4">
        <f t="array" ref="AK5">SUM(($E2:$E137)*('Artlista lodrät'!AB6:AB141))/SUM('Artlista lodrät'!AB6:AB141)</f>
        <v>4.5555555555555554</v>
      </c>
      <c r="AL5" s="4">
        <f t="array" ref="AL5">SUM(($E2:$E137)*('Artlista lodrät'!AC6:AC141))/SUM('Artlista lodrät'!AC6:AC141)</f>
        <v>3.9298245614035086</v>
      </c>
      <c r="AM5" s="4">
        <f t="array" ref="AM5">SUM(($E2:$E137)*('Artlista lodrät'!AD6:AD141))/SUM('Artlista lodrät'!AD6:AD141)</f>
        <v>4.2716049382716053</v>
      </c>
      <c r="AN5" s="4">
        <f t="array" ref="AN5">SUM(($E2:$E137)*('Artlista lodrät'!AE6:AE141))/SUM('Artlista lodrät'!AE6:AE141)</f>
        <v>5.0789473684210522</v>
      </c>
      <c r="AO5" s="4">
        <f t="array" ref="AO5">SUM(($E2:$E137)*('Artlista lodrät'!AF6:AF141))/SUM('Artlista lodrät'!AF6:AF141)</f>
        <v>4.6329113924050631</v>
      </c>
      <c r="AP5" s="4">
        <f t="array" ref="AP5">SUM(($E2:$E137)*('Artlista lodrät'!AG6:AG141))/SUM('Artlista lodrät'!AG6:AG141)</f>
        <v>3.6923076923076925</v>
      </c>
      <c r="AQ5" s="4">
        <f t="array" ref="AQ5">SUM(($E2:$E137)*('Artlista lodrät'!AH6:AH141))/SUM('Artlista lodrät'!AH6:AH141)</f>
        <v>3.875</v>
      </c>
      <c r="AR5" s="4">
        <f t="array" ref="AR5">SUM(($E2:$E137)*('Artlista lodrät'!AI6:AI141))/SUM('Artlista lodrät'!AI6:AI141)</f>
        <v>4.1030927835051543</v>
      </c>
      <c r="AS5" s="4">
        <f t="array" ref="AS5">SUM(($E2:$E137)*('Artlista lodrät'!AJ6:AJ141))/SUM('Artlista lodrät'!AJ6:AJ141)</f>
        <v>3.2222222222222223</v>
      </c>
      <c r="AT5" s="4">
        <f t="array" ref="AT5">SUM(($E2:$E137)*('Artlista lodrät'!AK6:AK141))/SUM('Artlista lodrät'!AK6:AK141)</f>
        <v>3.6418918918918921</v>
      </c>
      <c r="AU5" s="4">
        <f t="array" ref="AU5">SUM(($E2:$E137)*('Artlista lodrät'!AL6:AL141))/SUM('Artlista lodrät'!AL6:AL141)</f>
        <v>3.2127659574468086</v>
      </c>
      <c r="AV5" s="4">
        <f t="array" ref="AV5">SUM(($E2:$E137)*('Artlista lodrät'!AM6:AM141))/SUM('Artlista lodrät'!AM6:AM141)</f>
        <v>3.2898550724637681</v>
      </c>
      <c r="AW5" s="4">
        <f t="array" ref="AW5">SUM(($E2:$E137)*('Artlista lodrät'!AN6:AN141))/SUM('Artlista lodrät'!AN6:AN141)</f>
        <v>4.0925925925925926</v>
      </c>
      <c r="AX5" s="4">
        <f t="array" ref="AX5">SUM(($E2:$E137)*('Artlista lodrät'!AO6:AO141))/SUM('Artlista lodrät'!AO6:AO141)</f>
        <v>4.1384615384615389</v>
      </c>
      <c r="AY5" s="4">
        <f t="array" ref="AY5">SUM(($E2:$E137)*('Artlista lodrät'!AP6:AP141))/SUM('Artlista lodrät'!AP6:AP141)</f>
        <v>3.7906976744186047</v>
      </c>
      <c r="AZ5" s="4">
        <f t="array" ref="AZ5">SUM(($E2:$E137)*('Artlista lodrät'!AQ6:AQ141))/SUM('Artlista lodrät'!AQ6:AQ141)</f>
        <v>3.9342105263157894</v>
      </c>
      <c r="BA5" s="4">
        <f t="array" ref="BA5">SUM(($E2:$E137)*('Artlista lodrät'!AR6:AR141))/SUM('Artlista lodrät'!AR6:AR141)</f>
        <v>3.1</v>
      </c>
      <c r="BB5" s="4">
        <f t="array" ref="BB5">SUM(($E2:$E137)*('Artlista lodrät'!AS6:AS141))/SUM('Artlista lodrät'!AS6:AS141)</f>
        <v>3.1785714285714284</v>
      </c>
      <c r="BC5" s="4">
        <f t="array" ref="BC5">SUM(($E2:$E137)*('Artlista lodrät'!AT6:AT141))/SUM('Artlista lodrät'!AT6:AT141)</f>
        <v>3.195876288659794</v>
      </c>
      <c r="BD5" s="4">
        <f t="array" ref="BD5">SUM(($E2:$E137)*('Artlista lodrät'!AU6:AU141))/SUM('Artlista lodrät'!AU6:AU141)</f>
        <v>3.4166666666666665</v>
      </c>
    </row>
    <row r="6" spans="1:56">
      <c r="A6" t="s">
        <v>57</v>
      </c>
      <c r="B6" s="5">
        <v>6</v>
      </c>
      <c r="C6">
        <v>7</v>
      </c>
      <c r="D6">
        <v>6</v>
      </c>
      <c r="E6">
        <v>5</v>
      </c>
      <c r="G6">
        <v>47.5</v>
      </c>
    </row>
    <row r="7" spans="1:56">
      <c r="A7" t="s">
        <v>288</v>
      </c>
      <c r="B7">
        <v>4</v>
      </c>
      <c r="C7">
        <v>4</v>
      </c>
      <c r="D7">
        <v>3</v>
      </c>
      <c r="E7">
        <v>2</v>
      </c>
      <c r="G7">
        <v>15</v>
      </c>
      <c r="J7" t="s">
        <v>443</v>
      </c>
      <c r="K7" s="4">
        <f t="array" ref="K7">SUM(($G2:$G137)*('Artlista lodrät'!B6:B141))/SUM('Artlista lodrät'!B6:B141)</f>
        <v>31.617647058823529</v>
      </c>
      <c r="L7" s="4">
        <f t="array" ref="L7">SUM(($G2:$G137)*('Artlista lodrät'!C6:C141))/SUM('Artlista lodrät'!C6:C141)</f>
        <v>99.576271186440678</v>
      </c>
      <c r="M7" s="4">
        <f t="array" ref="M7">SUM(($G2:$G137)*('Artlista lodrät'!D6:D141))/SUM('Artlista lodrät'!D6:D141)</f>
        <v>115.94339622641509</v>
      </c>
      <c r="N7" s="4">
        <f t="array" ref="N7">SUM(($G2:$G137)*('Artlista lodrät'!E6:E141))/SUM('Artlista lodrät'!E6:E141)</f>
        <v>32.766666666666666</v>
      </c>
      <c r="O7" s="4">
        <f t="array" ref="O7">SUM(($G2:$G137)*('Artlista lodrät'!F6:F141))/SUM('Artlista lodrät'!F6:F141)</f>
        <v>136.75373134328359</v>
      </c>
      <c r="P7" s="4">
        <f t="array" ref="P7">SUM(($G2:$G137)*('Artlista lodrät'!G6:G141))/SUM('Artlista lodrät'!G6:G141)</f>
        <v>45.357142857142854</v>
      </c>
      <c r="Q7" s="4">
        <f t="array" ref="Q7">SUM(($G2:$G137)*('Artlista lodrät'!H6:H141))/SUM('Artlista lodrät'!H6:H141)</f>
        <v>41.27403846153846</v>
      </c>
      <c r="R7" s="4">
        <f t="array" ref="R7">SUM(($G2:$G137)*('Artlista lodrät'!I6:I141))/SUM('Artlista lodrät'!I6:I141)</f>
        <v>60.820895522388057</v>
      </c>
      <c r="S7" s="4">
        <f t="array" ref="S7">SUM(($G2:$G137)*('Artlista lodrät'!J6:J141))/SUM('Artlista lodrät'!J6:J141)</f>
        <v>62.594339622641506</v>
      </c>
      <c r="T7" s="4">
        <f t="array" ref="T7">SUM(($G2:$G137)*('Artlista lodrät'!K6:K141))/SUM('Artlista lodrät'!K6:K141)</f>
        <v>33.362068965517238</v>
      </c>
      <c r="U7" s="4">
        <f t="array" ref="U7">SUM(($G2:$G137)*('Artlista lodrät'!L6:L141))/SUM('Artlista lodrät'!L6:L141)</f>
        <v>63.367346938775512</v>
      </c>
      <c r="V7" s="4">
        <f t="array" ref="V7">SUM(($G2:$G137)*('Artlista lodrät'!M6:M141))/SUM('Artlista lodrät'!M6:M141)</f>
        <v>45.93333333333333</v>
      </c>
      <c r="W7" s="4">
        <f t="array" ref="W7">SUM(($G2:$G137)*('Artlista lodrät'!N6:N141))/SUM('Artlista lodrät'!N6:N141)</f>
        <v>36.264705882352942</v>
      </c>
      <c r="X7" s="4">
        <f t="array" ref="X7">SUM(($G2:$G137)*('Artlista lodrät'!O6:O141))/SUM('Artlista lodrät'!O6:O141)</f>
        <v>70.7</v>
      </c>
      <c r="Y7" s="4">
        <f t="array" ref="Y7">SUM(($G2:$G137)*('Artlista lodrät'!P6:P141))/SUM('Artlista lodrät'!P6:P141)</f>
        <v>58.333333333333336</v>
      </c>
      <c r="Z7" s="4">
        <f t="array" ref="Z7">SUM(($G2:$G137)*('Artlista lodrät'!Q6:Q141))/SUM('Artlista lodrät'!Q6:Q141)</f>
        <v>40.191860465116278</v>
      </c>
      <c r="AA7" s="4">
        <f t="array" ref="AA7">SUM(($G2:$G137)*('Artlista lodrät'!R6:R141))/SUM('Artlista lodrät'!R6:R141)</f>
        <v>123.72727272727273</v>
      </c>
      <c r="AB7" s="4">
        <f t="array" ref="AB7">SUM(($G2:$G137)*('Artlista lodrät'!S6:S141))/SUM('Artlista lodrät'!S6:S141)</f>
        <v>48.706896551724135</v>
      </c>
      <c r="AC7" s="4">
        <f t="array" ref="AC7">SUM(($G2:$G137)*('Artlista lodrät'!T6:T141))/SUM('Artlista lodrät'!T6:T141)</f>
        <v>42.65625</v>
      </c>
      <c r="AD7" s="4">
        <f t="array" ref="AD7">SUM(($G2:$G137)*('Artlista lodrät'!U6:U141))/SUM('Artlista lodrät'!U6:U141)</f>
        <v>42.061403508771932</v>
      </c>
      <c r="AE7" s="4">
        <f t="array" ref="AE7">SUM(($G2:$G137)*('Artlista lodrät'!V6:V141))/SUM('Artlista lodrät'!V6:V141)</f>
        <v>58.871951219512198</v>
      </c>
      <c r="AF7" s="4">
        <f t="array" ref="AF7">SUM(($G2:$G137)*('Artlista lodrät'!W6:W141))/SUM('Artlista lodrät'!W6:W141)</f>
        <v>165.66455696202533</v>
      </c>
      <c r="AG7" s="4">
        <f t="array" ref="AG7">SUM(($G2:$G137)*('Artlista lodrät'!X6:X141))/SUM('Artlista lodrät'!X6:X141)</f>
        <v>54.565217391304351</v>
      </c>
      <c r="AH7" s="4">
        <f t="array" ref="AH7">SUM(($G2:$G137)*('Artlista lodrät'!Y6:Y141))/SUM('Artlista lodrät'!Y6:Y141)</f>
        <v>38.986013986013987</v>
      </c>
      <c r="AI7" s="4">
        <f t="array" ref="AI7">SUM(($G2:$G137)*('Artlista lodrät'!Z6:Z141))/SUM('Artlista lodrät'!Z6:Z141)</f>
        <v>169.75694444444446</v>
      </c>
      <c r="AJ7" s="4">
        <f t="array" ref="AJ7">SUM(($G2:$G137)*('Artlista lodrät'!AA6:AA141))/SUM('Artlista lodrät'!AA6:AA141)</f>
        <v>110.88495575221239</v>
      </c>
      <c r="AK7" s="4">
        <f t="array" ref="AK7">SUM(($G2:$G137)*('Artlista lodrät'!AB6:AB141))/SUM('Artlista lodrät'!AB6:AB141)</f>
        <v>61.919191919191917</v>
      </c>
      <c r="AL7" s="4">
        <f t="array" ref="AL7">SUM(($G2:$G137)*('Artlista lodrät'!AC6:AC141))/SUM('Artlista lodrät'!AC6:AC141)</f>
        <v>64.692982456140356</v>
      </c>
      <c r="AM7" s="4">
        <f t="array" ref="AM7">SUM(($G2:$G137)*('Artlista lodrät'!AD6:AD141))/SUM('Artlista lodrät'!AD6:AD141)</f>
        <v>42.901234567901234</v>
      </c>
      <c r="AN7" s="4">
        <f t="array" ref="AN7">SUM(($G2:$G137)*('Artlista lodrät'!AE6:AE141))/SUM('Artlista lodrät'!AE6:AE141)</f>
        <v>164.44078947368422</v>
      </c>
      <c r="AO7" s="4">
        <f t="array" ref="AO7">SUM(($G2:$G137)*('Artlista lodrät'!AF6:AF141))/SUM('Artlista lodrät'!AF6:AF141)</f>
        <v>47.056962025316459</v>
      </c>
      <c r="AP7" s="4">
        <f t="array" ref="AP7">SUM(($G2:$G137)*('Artlista lodrät'!AG6:AG141))/SUM('Artlista lodrät'!AG6:AG141)</f>
        <v>65.320512820512818</v>
      </c>
      <c r="AQ7" s="4">
        <f t="array" ref="AQ7">SUM(($G2:$G137)*('Artlista lodrät'!AH6:AH141))/SUM('Artlista lodrät'!AH6:AH141)</f>
        <v>569.34027777777783</v>
      </c>
      <c r="AR7" s="4">
        <f t="array" ref="AR7">SUM(($G2:$G137)*('Artlista lodrät'!AI6:AI141))/SUM('Artlista lodrät'!AI6:AI141)</f>
        <v>37.680412371134018</v>
      </c>
      <c r="AS7" s="4">
        <f t="array" ref="AS7">SUM(($G2:$G137)*('Artlista lodrät'!AJ6:AJ141))/SUM('Artlista lodrät'!AJ6:AJ141)</f>
        <v>456.04166666666669</v>
      </c>
      <c r="AT7" s="4">
        <f t="array" ref="AT7">SUM(($G2:$G137)*('Artlista lodrät'!AK6:AK141))/SUM('Artlista lodrät'!AK6:AK141)</f>
        <v>91.672297297297291</v>
      </c>
      <c r="AU7" s="4">
        <f t="array" ref="AU7">SUM(($G2:$G137)*('Artlista lodrät'!AL6:AL141))/SUM('Artlista lodrät'!AL6:AL141)</f>
        <v>89.468085106382972</v>
      </c>
      <c r="AV7" s="4">
        <f t="array" ref="AV7">SUM(($G2:$G137)*('Artlista lodrät'!AM6:AM141))/SUM('Artlista lodrät'!AM6:AM141)</f>
        <v>41.485507246376812</v>
      </c>
      <c r="AW7" s="4">
        <f t="array" ref="AW7">SUM(($G2:$G137)*('Artlista lodrät'!AN6:AN141))/SUM('Artlista lodrät'!AN6:AN141)</f>
        <v>89.074074074074076</v>
      </c>
      <c r="AX7" s="4">
        <f t="array" ref="AX7">SUM(($G2:$G137)*('Artlista lodrät'!AO6:AO141))/SUM('Artlista lodrät'!AO6:AO141)</f>
        <v>50.307692307692307</v>
      </c>
      <c r="AY7" s="4">
        <f t="array" ref="AY7">SUM(($G2:$G137)*('Artlista lodrät'!AP6:AP141))/SUM('Artlista lodrät'!AP6:AP141)</f>
        <v>85.775193798449607</v>
      </c>
      <c r="AZ7" s="4">
        <f t="array" ref="AZ7">SUM(($G2:$G137)*('Artlista lodrät'!AQ6:AQ141))/SUM('Artlista lodrät'!AQ6:AQ141)</f>
        <v>59.473684210526315</v>
      </c>
      <c r="BA7" s="4">
        <f t="array" ref="BA7">SUM(($G2:$G137)*('Artlista lodrät'!AR6:AR141))/SUM('Artlista lodrät'!AR6:AR141)</f>
        <v>162.04166666666666</v>
      </c>
      <c r="BB7" s="4">
        <f t="array" ref="BB7">SUM(($G2:$G137)*('Artlista lodrät'!AS6:AS141))/SUM('Artlista lodrät'!AS6:AS141)</f>
        <v>35.833333333333336</v>
      </c>
      <c r="BC7" s="4">
        <f t="array" ref="BC7">SUM(($G2:$G137)*('Artlista lodrät'!AT6:AT141))/SUM('Artlista lodrät'!AT6:AT141)</f>
        <v>35.257731958762889</v>
      </c>
      <c r="BD7" s="4">
        <f t="array" ref="BD7">SUM(($G2:$G137)*('Artlista lodrät'!AU6:AU141))/SUM('Artlista lodrät'!AU6:AU141)</f>
        <v>60.833333333333336</v>
      </c>
    </row>
    <row r="8" spans="1:56">
      <c r="A8" t="s">
        <v>399</v>
      </c>
      <c r="B8" s="2">
        <v>0</v>
      </c>
      <c r="C8" s="2">
        <v>0</v>
      </c>
      <c r="D8" s="2">
        <v>0</v>
      </c>
      <c r="E8" s="2">
        <v>0</v>
      </c>
      <c r="F8" s="2"/>
      <c r="G8">
        <v>25</v>
      </c>
      <c r="H8" s="2"/>
      <c r="I8" s="2"/>
    </row>
    <row r="9" spans="1:56">
      <c r="A9" t="s">
        <v>264</v>
      </c>
      <c r="B9">
        <v>5</v>
      </c>
      <c r="C9">
        <v>8</v>
      </c>
      <c r="D9">
        <v>5</v>
      </c>
      <c r="E9">
        <v>4</v>
      </c>
      <c r="G9">
        <v>1500</v>
      </c>
    </row>
    <row r="10" spans="1:56">
      <c r="A10" t="s">
        <v>58</v>
      </c>
      <c r="B10" s="6">
        <v>6</v>
      </c>
      <c r="C10" s="6">
        <v>7</v>
      </c>
      <c r="D10" s="6">
        <v>5</v>
      </c>
      <c r="E10" s="7">
        <v>7</v>
      </c>
      <c r="F10" s="7"/>
      <c r="G10">
        <v>85</v>
      </c>
      <c r="H10" s="7"/>
    </row>
    <row r="11" spans="1:56">
      <c r="A11" t="s">
        <v>59</v>
      </c>
      <c r="B11" s="6">
        <v>4</v>
      </c>
      <c r="C11" s="6">
        <v>5</v>
      </c>
      <c r="D11" s="6">
        <v>4</v>
      </c>
      <c r="E11" s="7">
        <v>6</v>
      </c>
      <c r="F11" s="7"/>
      <c r="G11">
        <v>19</v>
      </c>
      <c r="H11" s="7"/>
    </row>
    <row r="12" spans="1:56">
      <c r="A12" t="s">
        <v>296</v>
      </c>
      <c r="B12" s="6">
        <v>5</v>
      </c>
      <c r="C12" s="6">
        <v>7</v>
      </c>
      <c r="D12" s="6">
        <v>4</v>
      </c>
      <c r="E12" s="7">
        <v>7</v>
      </c>
      <c r="F12" s="7"/>
      <c r="G12">
        <v>140</v>
      </c>
      <c r="H12" s="7"/>
    </row>
    <row r="13" spans="1:56">
      <c r="A13" t="s">
        <v>60</v>
      </c>
      <c r="B13" s="6">
        <v>5</v>
      </c>
      <c r="C13" s="6">
        <v>4</v>
      </c>
      <c r="D13" s="6">
        <v>5</v>
      </c>
      <c r="E13" s="7">
        <v>4</v>
      </c>
      <c r="F13" s="7"/>
      <c r="G13">
        <v>25</v>
      </c>
      <c r="H13" s="7"/>
      <c r="T13" t="s">
        <v>444</v>
      </c>
      <c r="W13" t="s">
        <v>430</v>
      </c>
      <c r="X13" t="s">
        <v>429</v>
      </c>
      <c r="Y13" t="s">
        <v>431</v>
      </c>
      <c r="Z13" t="s">
        <v>432</v>
      </c>
      <c r="AA13" t="s">
        <v>433</v>
      </c>
      <c r="AB13" t="s">
        <v>434</v>
      </c>
      <c r="AC13" t="s">
        <v>435</v>
      </c>
      <c r="AD13" t="s">
        <v>436</v>
      </c>
    </row>
    <row r="14" spans="1:56">
      <c r="A14" t="s">
        <v>61</v>
      </c>
      <c r="B14" s="6">
        <v>5</v>
      </c>
      <c r="C14" s="6">
        <v>5</v>
      </c>
      <c r="D14" s="6">
        <v>6</v>
      </c>
      <c r="E14" s="7">
        <v>7</v>
      </c>
      <c r="F14" s="7"/>
      <c r="G14">
        <v>100</v>
      </c>
      <c r="H14" s="7"/>
      <c r="L14" s="4"/>
      <c r="T14" t="s">
        <v>411</v>
      </c>
      <c r="U14" t="s">
        <v>410</v>
      </c>
      <c r="W14" s="4">
        <v>4.4411764705882355</v>
      </c>
      <c r="X14" s="4">
        <v>4.9830508474576272</v>
      </c>
      <c r="Y14" s="4">
        <v>4.3235294117647056</v>
      </c>
      <c r="Z14" s="4">
        <v>4.2542372881355934</v>
      </c>
      <c r="AA14" s="4">
        <v>4.882352941176471</v>
      </c>
      <c r="AB14" s="4">
        <v>4.9661016949152543</v>
      </c>
      <c r="AC14" s="4">
        <v>3.7745098039215685</v>
      </c>
      <c r="AD14" s="4">
        <v>4.2033898305084749</v>
      </c>
    </row>
    <row r="15" spans="1:56">
      <c r="A15" t="s">
        <v>420</v>
      </c>
      <c r="B15" s="6">
        <v>7</v>
      </c>
      <c r="C15" s="6">
        <v>3</v>
      </c>
      <c r="D15" s="6">
        <v>7</v>
      </c>
      <c r="E15" s="7">
        <v>3</v>
      </c>
      <c r="F15" s="7"/>
      <c r="G15">
        <v>32.5</v>
      </c>
      <c r="H15" s="7"/>
      <c r="K15" t="s">
        <v>437</v>
      </c>
      <c r="L15" t="s">
        <v>440</v>
      </c>
      <c r="M15" t="s">
        <v>439</v>
      </c>
      <c r="N15" t="s">
        <v>438</v>
      </c>
      <c r="O15" t="s">
        <v>441</v>
      </c>
      <c r="T15" s="4">
        <v>31.617647058823529</v>
      </c>
      <c r="U15" s="4">
        <v>99.576271186440678</v>
      </c>
      <c r="W15" s="4">
        <v>4.5111111111111111</v>
      </c>
      <c r="X15" s="4">
        <v>4.7735849056603774</v>
      </c>
      <c r="Y15" s="4">
        <v>3.9222222222222221</v>
      </c>
      <c r="Z15" s="4">
        <v>4.2075471698113205</v>
      </c>
      <c r="AA15" s="4">
        <v>4.2555555555555555</v>
      </c>
      <c r="AB15" s="4">
        <v>3.9811320754716979</v>
      </c>
      <c r="AC15" s="4">
        <v>3.6666666666666665</v>
      </c>
      <c r="AD15" s="4">
        <v>3.7830188679245285</v>
      </c>
    </row>
    <row r="16" spans="1:56">
      <c r="A16" t="s">
        <v>273</v>
      </c>
      <c r="B16" s="6">
        <v>7</v>
      </c>
      <c r="C16" s="6">
        <v>5</v>
      </c>
      <c r="D16" s="6">
        <v>6</v>
      </c>
      <c r="E16" s="7">
        <v>5</v>
      </c>
      <c r="F16" s="7"/>
      <c r="G16">
        <v>10</v>
      </c>
      <c r="H16" s="7"/>
      <c r="J16" t="s">
        <v>411</v>
      </c>
      <c r="K16" s="4">
        <f>AVERAGE(K2,N2,P2,Q2,T2,V2,W2,Z2,AA2,AD2,AF2,AH2,AJ2,AK2,AM2,AO2,AR2,AT2,AU2,AX2,AY2,BB2,BC2)</f>
        <v>4.7399475080875799</v>
      </c>
      <c r="L16" s="4">
        <f>AVERAGE(K3,N3,P3,Q3,T3,V3,W3,Z3,AA3,AD3,AF3,AH3,AJ3,AK3,AM3,AO3,AR3,AT3,AU3,AX3,AY3,BB3,BC3)</f>
        <v>4.127771550623299</v>
      </c>
      <c r="M16" s="4">
        <f>AVERAGE(K4,N4,P4,Q4,T4,V4,W4,Z4,AA4,AD4,AF4,AH4,AJ4,AK4,AM4,AO4,AR4,AT4,AU4,AX4,AY4,BB4,BC4)</f>
        <v>4.5673138299762472</v>
      </c>
      <c r="N16" s="4">
        <f>AVERAGE(K5,N5,P5,Q5,T5,V5,W5,Z5,AA5,AD5,AF5,AH5,AJ5,AK5,AM5,AO5,AR5,AT5,AU5,AX5,AY5,BB5,BC5)</f>
        <v>4.0107738874796972</v>
      </c>
      <c r="O16" s="4">
        <f>AVERAGE(K7,N7,P7,Q7,T7,V7,W7,Z7,AA7,AD7,AF7,AH7,AJ7,AK7,AM7,AO7,AR7,AT7,AU7,AX7,AY7,BB7,BC7)</f>
        <v>59.389730491836943</v>
      </c>
      <c r="T16" s="4">
        <v>32.766666666666666</v>
      </c>
      <c r="U16" s="4">
        <v>115.94339622641509</v>
      </c>
      <c r="W16" s="4">
        <v>5.2467532467532472</v>
      </c>
      <c r="X16" s="4">
        <v>4.5970149253731343</v>
      </c>
      <c r="Y16" s="4">
        <v>4.220779220779221</v>
      </c>
      <c r="Z16" s="4">
        <v>4.0149253731343286</v>
      </c>
      <c r="AA16" s="4">
        <v>4.9090909090909092</v>
      </c>
      <c r="AB16" s="4">
        <v>4.08955223880597</v>
      </c>
      <c r="AC16" s="4">
        <v>4.3246753246753249</v>
      </c>
      <c r="AD16" s="4">
        <v>4.5820895522388057</v>
      </c>
    </row>
    <row r="17" spans="1:30">
      <c r="A17" t="s">
        <v>63</v>
      </c>
      <c r="B17" s="6">
        <v>6</v>
      </c>
      <c r="C17" s="6">
        <v>3</v>
      </c>
      <c r="D17" s="6">
        <v>6</v>
      </c>
      <c r="E17" s="7">
        <v>7</v>
      </c>
      <c r="F17" s="7"/>
      <c r="G17">
        <v>100</v>
      </c>
      <c r="H17" s="7"/>
      <c r="J17" t="s">
        <v>410</v>
      </c>
      <c r="K17" s="4">
        <f>AVERAGE(L2,M2,O2,R2,S2,U2,X2,Y2,AB2,AC2,AE2,AG2,AI2,AL2,AN2,AP2,AQ2,AS2,AV2,AW2,AZ2,BA2,BD2)</f>
        <v>4.7559081985464067</v>
      </c>
      <c r="L17" s="4">
        <f>AVERAGE(L3,M3,O3,R3,S3,U3,X3,Y3,AB3,AC3,AE3,AG3,AI3,AL3,AN3,AP3,AQ3,AS3,AV3,AW3,AZ3,BA3,BD3)</f>
        <v>3.785655350912903</v>
      </c>
      <c r="M17" s="4">
        <f>AVERAGE(L4,M4,O4,R4,S4,U4,X4,Y4,AB4,AC4,AE4,AG4,AI4,AL4,AN4,AP4,AQ4,AS4,AV4,AW4,AZ4,BA4,BD4)</f>
        <v>3.8020131493962781</v>
      </c>
      <c r="N17" s="4">
        <f>AVERAGE(L5,M5,O5,R5,S5,U5,X5,Y5,AB5,AC5,AE5,AG5,AI5,AL5,AN5,AP5,AQ5,AS5,AS5,AS5,AV5,AW5,AZ5,BA5,BD5)</f>
        <v>3.7561755014046061</v>
      </c>
      <c r="O17" s="4">
        <f>AVERAGE(L7,M7,O7,R7,S7,U7,X7,Y7,AB7,AC7,AE7,AG7,AI7,AL7,AN7,AP7,AQ7,AS7,AV7,AW7,AZ7,BA7,BD7)</f>
        <v>120.66917689156617</v>
      </c>
      <c r="T17" s="4">
        <v>45.357142857142854</v>
      </c>
      <c r="U17" s="4">
        <v>136.75373134328359</v>
      </c>
      <c r="W17" s="4">
        <v>4.9038461538461542</v>
      </c>
      <c r="X17" s="4">
        <v>5.1940298507462686</v>
      </c>
      <c r="Y17" s="4">
        <v>3.7980769230769229</v>
      </c>
      <c r="Z17" s="4">
        <v>4.8507462686567164</v>
      </c>
      <c r="AA17" s="4">
        <v>4.8076923076923075</v>
      </c>
      <c r="AB17" s="4">
        <v>4.5820895522388057</v>
      </c>
      <c r="AC17" s="4">
        <v>4.7980769230769234</v>
      </c>
      <c r="AD17" s="4">
        <v>5.1791044776119399</v>
      </c>
    </row>
    <row r="18" spans="1:30">
      <c r="A18" t="s">
        <v>367</v>
      </c>
      <c r="B18" s="6">
        <v>5</v>
      </c>
      <c r="C18" s="6">
        <v>4</v>
      </c>
      <c r="D18" s="6">
        <v>4</v>
      </c>
      <c r="E18" s="7">
        <v>4</v>
      </c>
      <c r="F18" s="7"/>
      <c r="G18">
        <v>1650</v>
      </c>
      <c r="H18" s="7"/>
      <c r="T18" s="4">
        <v>41.27403846153846</v>
      </c>
      <c r="U18" s="4">
        <v>60.820895522388057</v>
      </c>
      <c r="W18" s="4">
        <v>3.8448275862068964</v>
      </c>
      <c r="X18" s="4">
        <v>4.9622641509433958</v>
      </c>
      <c r="Y18" s="4">
        <v>5.2758620689655169</v>
      </c>
      <c r="Z18" s="4">
        <v>3.6603773584905661</v>
      </c>
      <c r="AA18" s="4">
        <v>4.6551724137931032</v>
      </c>
      <c r="AB18" s="4">
        <v>4.6037735849056602</v>
      </c>
      <c r="AC18" s="4">
        <v>4.6896551724137927</v>
      </c>
      <c r="AD18" s="4">
        <v>4.7358490566037732</v>
      </c>
    </row>
    <row r="19" spans="1:30">
      <c r="A19" t="s">
        <v>368</v>
      </c>
      <c r="B19" s="6">
        <v>5</v>
      </c>
      <c r="C19" s="6">
        <v>7</v>
      </c>
      <c r="D19" s="6">
        <v>2</v>
      </c>
      <c r="E19" s="7">
        <v>5</v>
      </c>
      <c r="F19" s="7"/>
      <c r="G19">
        <v>1400</v>
      </c>
      <c r="H19" s="7"/>
      <c r="T19" s="4">
        <v>33.362068965517238</v>
      </c>
      <c r="U19" s="4">
        <v>62.594339622641506</v>
      </c>
      <c r="W19" s="4">
        <v>3.9733333333333332</v>
      </c>
      <c r="X19" s="4">
        <v>3.5306122448979593</v>
      </c>
      <c r="Y19" s="4">
        <v>4.1333333333333337</v>
      </c>
      <c r="Z19" s="4">
        <v>2.0612244897959182</v>
      </c>
      <c r="AA19" s="4">
        <v>4.4666666666666668</v>
      </c>
      <c r="AB19" s="4">
        <v>2.8979591836734695</v>
      </c>
      <c r="AC19" s="4">
        <v>4.5199999999999996</v>
      </c>
      <c r="AD19" s="4">
        <v>3.0816326530612246</v>
      </c>
    </row>
    <row r="20" spans="1:30">
      <c r="A20" t="s">
        <v>340</v>
      </c>
      <c r="B20" s="6">
        <v>5</v>
      </c>
      <c r="C20" s="6">
        <v>5</v>
      </c>
      <c r="D20" s="8">
        <v>5</v>
      </c>
      <c r="E20" s="7">
        <v>2</v>
      </c>
      <c r="F20" s="7"/>
      <c r="G20">
        <v>25</v>
      </c>
      <c r="H20" s="7"/>
      <c r="T20" s="4">
        <v>45.93333333333333</v>
      </c>
      <c r="U20" s="4">
        <v>63.367346938775512</v>
      </c>
      <c r="W20" s="4">
        <v>4.0941176470588232</v>
      </c>
      <c r="X20" s="4">
        <v>4.88</v>
      </c>
      <c r="Y20" s="4">
        <v>3.8941176470588235</v>
      </c>
      <c r="Z20" s="4">
        <v>4.12</v>
      </c>
      <c r="AA20" s="4">
        <v>4.1529411764705886</v>
      </c>
      <c r="AB20" s="4">
        <v>4.82</v>
      </c>
      <c r="AC20" s="4">
        <v>4.1764705882352944</v>
      </c>
      <c r="AD20" s="4">
        <v>5.12</v>
      </c>
    </row>
    <row r="21" spans="1:30">
      <c r="A21" t="s">
        <v>331</v>
      </c>
      <c r="B21" s="6">
        <v>6</v>
      </c>
      <c r="C21" s="6">
        <v>5</v>
      </c>
      <c r="D21" s="6">
        <v>6</v>
      </c>
      <c r="E21" s="7">
        <v>6</v>
      </c>
      <c r="F21" s="7"/>
      <c r="G21">
        <v>80</v>
      </c>
      <c r="H21" s="7"/>
      <c r="T21" s="4">
        <v>36.264705882352942</v>
      </c>
      <c r="U21" s="4">
        <v>70.7</v>
      </c>
      <c r="W21" s="4">
        <v>5.1744186046511631</v>
      </c>
      <c r="X21" s="4">
        <v>5.208333333333333</v>
      </c>
      <c r="Y21" s="4">
        <v>4.1162790697674421</v>
      </c>
      <c r="Z21" s="4">
        <v>3.1666666666666665</v>
      </c>
      <c r="AA21" s="4">
        <v>4.9069767441860463</v>
      </c>
      <c r="AB21" s="4">
        <v>4.5625</v>
      </c>
      <c r="AC21" s="4">
        <v>4.1279069767441863</v>
      </c>
      <c r="AD21" s="4">
        <v>4.895833333333333</v>
      </c>
    </row>
    <row r="22" spans="1:30">
      <c r="A22" t="s">
        <v>65</v>
      </c>
      <c r="B22" s="6">
        <v>4</v>
      </c>
      <c r="C22" s="6">
        <v>3</v>
      </c>
      <c r="D22" s="6">
        <v>3</v>
      </c>
      <c r="E22" s="7">
        <v>5</v>
      </c>
      <c r="F22" s="7"/>
      <c r="G22">
        <v>105</v>
      </c>
      <c r="H22" s="7"/>
      <c r="T22" s="4">
        <v>39.843023255813954</v>
      </c>
      <c r="U22" s="4">
        <v>58.333333333333336</v>
      </c>
      <c r="W22" s="4">
        <v>5.4</v>
      </c>
      <c r="X22" s="4">
        <v>4.7241379310344831</v>
      </c>
      <c r="Y22" s="4">
        <v>3.2181818181818183</v>
      </c>
      <c r="Z22" s="4">
        <v>3.2413793103448274</v>
      </c>
      <c r="AA22" s="4">
        <v>3.8</v>
      </c>
      <c r="AB22" s="4">
        <v>4.3103448275862073</v>
      </c>
      <c r="AC22" s="4">
        <v>3.5454545454545454</v>
      </c>
      <c r="AD22" s="4">
        <v>3.9655172413793105</v>
      </c>
    </row>
    <row r="23" spans="1:30">
      <c r="A23" t="s">
        <v>351</v>
      </c>
      <c r="B23" s="6">
        <v>5</v>
      </c>
      <c r="C23" s="6">
        <v>3</v>
      </c>
      <c r="D23" s="6">
        <v>5</v>
      </c>
      <c r="E23" s="7">
        <v>6</v>
      </c>
      <c r="F23" s="7"/>
      <c r="G23">
        <v>100</v>
      </c>
      <c r="H23" s="7"/>
      <c r="T23" s="4">
        <v>123.18181818181819</v>
      </c>
      <c r="U23" s="4">
        <v>48.706896551724135</v>
      </c>
      <c r="W23" s="4">
        <v>4.1754385964912277</v>
      </c>
      <c r="X23" s="4">
        <v>4.328125</v>
      </c>
      <c r="Y23" s="4">
        <v>3.3508771929824563</v>
      </c>
      <c r="Z23" s="4">
        <v>3.40625</v>
      </c>
      <c r="AA23" s="4">
        <v>3.9035087719298245</v>
      </c>
      <c r="AB23" s="4">
        <v>3.984375</v>
      </c>
      <c r="AC23" s="4">
        <v>3.692982456140351</v>
      </c>
      <c r="AD23" s="4">
        <v>4.078125</v>
      </c>
    </row>
    <row r="24" spans="1:30">
      <c r="A24" t="s">
        <v>66</v>
      </c>
      <c r="B24" s="6">
        <v>5</v>
      </c>
      <c r="C24" s="6">
        <v>4</v>
      </c>
      <c r="D24" s="6">
        <v>2</v>
      </c>
      <c r="E24" s="7">
        <v>2</v>
      </c>
      <c r="F24" s="7"/>
      <c r="G24">
        <v>42.5</v>
      </c>
      <c r="H24" s="7"/>
      <c r="T24" s="4">
        <v>40.219298245614034</v>
      </c>
      <c r="U24" s="4">
        <v>42.65625</v>
      </c>
      <c r="W24" s="4">
        <v>5.3544303797468356</v>
      </c>
      <c r="X24" s="4">
        <v>5.0853658536585362</v>
      </c>
      <c r="Y24" s="4">
        <v>4.7721518987341769</v>
      </c>
      <c r="Z24" s="4">
        <v>4.0731707317073171</v>
      </c>
      <c r="AA24" s="4">
        <v>4.9113924050632916</v>
      </c>
      <c r="AB24" s="4">
        <v>4.5609756097560972</v>
      </c>
      <c r="AC24" s="4">
        <v>4.037974683544304</v>
      </c>
      <c r="AD24" s="4">
        <v>4.3414634146341466</v>
      </c>
    </row>
    <row r="25" spans="1:30">
      <c r="A25" t="s">
        <v>305</v>
      </c>
      <c r="B25" s="6">
        <v>6</v>
      </c>
      <c r="C25" s="6">
        <v>3</v>
      </c>
      <c r="D25" s="6">
        <v>4</v>
      </c>
      <c r="E25" s="7">
        <v>4</v>
      </c>
      <c r="F25" s="7"/>
      <c r="G25">
        <v>45</v>
      </c>
      <c r="H25" s="7"/>
      <c r="T25" s="4">
        <v>165.66455696202533</v>
      </c>
      <c r="U25" s="4">
        <v>58.506097560975611</v>
      </c>
      <c r="W25" s="4">
        <v>5.1188811188811192</v>
      </c>
      <c r="X25" s="4">
        <v>4.8695652173913047</v>
      </c>
      <c r="Y25" s="4">
        <v>3.8321678321678321</v>
      </c>
      <c r="Z25" s="4">
        <v>3.1304347826086958</v>
      </c>
      <c r="AA25" s="4">
        <v>4.615384615384615</v>
      </c>
      <c r="AB25" s="4">
        <v>4.3913043478260869</v>
      </c>
      <c r="AC25" s="4">
        <v>3.9370629370629371</v>
      </c>
      <c r="AD25" s="4">
        <v>4.0869565217391308</v>
      </c>
    </row>
    <row r="26" spans="1:30">
      <c r="A26" t="s">
        <v>67</v>
      </c>
      <c r="B26" s="6">
        <v>5</v>
      </c>
      <c r="C26" s="6">
        <v>3</v>
      </c>
      <c r="D26" s="6">
        <v>6</v>
      </c>
      <c r="E26" s="7">
        <v>5</v>
      </c>
      <c r="F26" s="7"/>
      <c r="G26">
        <v>65</v>
      </c>
      <c r="H26" s="7"/>
      <c r="T26" s="4">
        <v>38.776223776223773</v>
      </c>
      <c r="U26" s="4">
        <v>54.565217391304351</v>
      </c>
      <c r="W26" s="4">
        <v>4.6371681415929205</v>
      </c>
      <c r="X26" s="4">
        <v>4.5972222222222223</v>
      </c>
      <c r="Y26" s="4">
        <v>4.0796460176991154</v>
      </c>
      <c r="Z26" s="4">
        <v>4.2638888888888893</v>
      </c>
      <c r="AA26" s="4">
        <v>4.4513274336283182</v>
      </c>
      <c r="AB26" s="4">
        <v>4.3611111111111107</v>
      </c>
      <c r="AC26" s="4">
        <v>4.2389380530973453</v>
      </c>
      <c r="AD26" s="4">
        <v>4.541666666666667</v>
      </c>
    </row>
    <row r="27" spans="1:30">
      <c r="A27" t="s">
        <v>381</v>
      </c>
      <c r="B27" s="6">
        <v>6</v>
      </c>
      <c r="C27" s="6">
        <v>4</v>
      </c>
      <c r="D27" s="6">
        <v>6</v>
      </c>
      <c r="E27" s="7">
        <v>7</v>
      </c>
      <c r="F27" s="7"/>
      <c r="G27">
        <v>55</v>
      </c>
      <c r="H27" s="7"/>
      <c r="T27" s="4">
        <v>110.88495575221239</v>
      </c>
      <c r="U27" s="4">
        <v>169.75694444444446</v>
      </c>
      <c r="W27" s="4">
        <v>4.7070707070707067</v>
      </c>
      <c r="X27" s="4">
        <v>4.7719298245614032</v>
      </c>
      <c r="Y27" s="4">
        <v>3.8686868686868685</v>
      </c>
      <c r="Z27" s="4">
        <v>3.9122807017543861</v>
      </c>
      <c r="AA27" s="4">
        <v>4.2323232323232327</v>
      </c>
      <c r="AB27" s="4">
        <v>4.4210526315789478</v>
      </c>
      <c r="AC27" s="4">
        <v>4.5555555555555554</v>
      </c>
      <c r="AD27" s="4">
        <v>4.4912280701754383</v>
      </c>
    </row>
    <row r="28" spans="1:30">
      <c r="A28" t="s">
        <v>68</v>
      </c>
      <c r="B28" s="6">
        <v>6</v>
      </c>
      <c r="C28" s="6">
        <v>3</v>
      </c>
      <c r="D28" s="6">
        <v>5</v>
      </c>
      <c r="E28" s="7">
        <v>4</v>
      </c>
      <c r="F28" s="7"/>
      <c r="G28">
        <v>30</v>
      </c>
      <c r="H28" s="7"/>
      <c r="T28" s="4">
        <v>61.919191919191917</v>
      </c>
      <c r="U28" s="4">
        <v>64.692982456140356</v>
      </c>
      <c r="W28" s="4">
        <v>4.8271604938271606</v>
      </c>
      <c r="X28" s="4">
        <v>5.1973684210526319</v>
      </c>
      <c r="Y28" s="4">
        <v>4.0123456790123457</v>
      </c>
      <c r="Z28" s="4">
        <v>4.4736842105263159</v>
      </c>
      <c r="AA28" s="4">
        <v>4.5679012345679011</v>
      </c>
      <c r="AB28" s="4">
        <v>4.6447368421052628</v>
      </c>
      <c r="AC28" s="4">
        <v>4.283950617283951</v>
      </c>
      <c r="AD28" s="4">
        <v>5.5</v>
      </c>
    </row>
    <row r="29" spans="1:30">
      <c r="A29" t="s">
        <v>421</v>
      </c>
      <c r="B29" s="6">
        <v>4</v>
      </c>
      <c r="C29" s="6">
        <v>5</v>
      </c>
      <c r="D29" s="6">
        <v>3</v>
      </c>
      <c r="E29" s="7">
        <v>4</v>
      </c>
      <c r="F29" s="7"/>
      <c r="G29">
        <v>25</v>
      </c>
      <c r="H29" s="7"/>
      <c r="T29" s="4">
        <v>42.901234567901234</v>
      </c>
      <c r="U29" s="4">
        <v>164.44078947368422</v>
      </c>
      <c r="W29" s="4">
        <v>4.7215189873417724</v>
      </c>
      <c r="X29" s="4">
        <v>5.0512820512820511</v>
      </c>
      <c r="Y29" s="4">
        <v>4.518987341772152</v>
      </c>
      <c r="Z29" s="4">
        <v>3.7948717948717947</v>
      </c>
      <c r="AA29" s="4">
        <v>4.9367088607594933</v>
      </c>
      <c r="AB29" s="4">
        <v>4.615384615384615</v>
      </c>
      <c r="AC29" s="4">
        <v>4.6329113924050631</v>
      </c>
      <c r="AD29" s="4">
        <v>4.5128205128205128</v>
      </c>
    </row>
    <row r="30" spans="1:30">
      <c r="A30" t="s">
        <v>348</v>
      </c>
      <c r="B30" s="6">
        <v>5</v>
      </c>
      <c r="C30" s="6">
        <v>7</v>
      </c>
      <c r="D30" s="6">
        <v>4</v>
      </c>
      <c r="E30" s="7">
        <v>3</v>
      </c>
      <c r="F30" s="7"/>
      <c r="G30">
        <v>30</v>
      </c>
      <c r="H30" s="7"/>
      <c r="T30" s="4">
        <v>47.056962025316459</v>
      </c>
      <c r="U30" s="4">
        <v>65.320512820512818</v>
      </c>
      <c r="W30" s="4">
        <v>4.2474226804123711</v>
      </c>
      <c r="X30" s="4">
        <v>4.458333333333333</v>
      </c>
      <c r="Y30" s="4">
        <v>3.7525773195876289</v>
      </c>
      <c r="Z30" s="4">
        <v>4.166666666666667</v>
      </c>
      <c r="AA30" s="4">
        <v>4.1546391752577323</v>
      </c>
      <c r="AB30" s="4">
        <v>4.166666666666667</v>
      </c>
      <c r="AC30" s="4">
        <v>4.1030927835051543</v>
      </c>
      <c r="AD30" s="4">
        <v>4.2361111111111107</v>
      </c>
    </row>
    <row r="31" spans="1:30">
      <c r="A31" t="s">
        <v>69</v>
      </c>
      <c r="B31" s="6">
        <v>5</v>
      </c>
      <c r="C31" s="6">
        <v>5</v>
      </c>
      <c r="D31" s="6">
        <v>3</v>
      </c>
      <c r="E31" s="7">
        <v>4</v>
      </c>
      <c r="F31" s="7"/>
      <c r="G31">
        <v>42.5</v>
      </c>
      <c r="H31" s="7"/>
      <c r="T31" s="4">
        <v>37.680412371134018</v>
      </c>
      <c r="U31" s="4">
        <v>569.34027777777783</v>
      </c>
      <c r="W31" s="4">
        <v>4.7905405405405403</v>
      </c>
      <c r="X31" s="4">
        <v>4.833333333333333</v>
      </c>
      <c r="Y31" s="4">
        <v>4.6351351351351351</v>
      </c>
      <c r="Z31" s="4">
        <v>3.9722222222222223</v>
      </c>
      <c r="AA31" s="4">
        <v>4.7094594594594597</v>
      </c>
      <c r="AB31" s="4">
        <v>4.333333333333333</v>
      </c>
      <c r="AC31" s="4">
        <v>3.6148648648648649</v>
      </c>
      <c r="AD31" s="4">
        <v>4</v>
      </c>
    </row>
    <row r="32" spans="1:30">
      <c r="A32" t="s">
        <v>214</v>
      </c>
      <c r="B32" s="6">
        <v>7</v>
      </c>
      <c r="C32" s="6">
        <v>3</v>
      </c>
      <c r="D32" s="6">
        <v>6</v>
      </c>
      <c r="E32" s="7">
        <v>6</v>
      </c>
      <c r="F32" s="7"/>
      <c r="G32">
        <v>50</v>
      </c>
      <c r="H32" s="7"/>
      <c r="T32" s="4">
        <v>91.672297297297291</v>
      </c>
      <c r="U32" s="4">
        <v>456.04166666666669</v>
      </c>
      <c r="W32" s="4">
        <v>5.3617021276595747</v>
      </c>
      <c r="X32" s="4">
        <v>4.4637681159420293</v>
      </c>
      <c r="Y32" s="4">
        <v>5.1276595744680851</v>
      </c>
      <c r="Z32" s="4">
        <v>3.7971014492753623</v>
      </c>
      <c r="AA32" s="4">
        <v>5.3404255319148932</v>
      </c>
      <c r="AB32" s="4">
        <v>4.4057971014492754</v>
      </c>
      <c r="AC32" s="4">
        <v>3.2127659574468086</v>
      </c>
      <c r="AD32" s="4">
        <v>3.6956521739130435</v>
      </c>
    </row>
    <row r="33" spans="1:30">
      <c r="A33" t="s">
        <v>70</v>
      </c>
      <c r="B33" s="6">
        <v>5</v>
      </c>
      <c r="C33" s="6">
        <v>4</v>
      </c>
      <c r="D33" s="6">
        <v>6</v>
      </c>
      <c r="E33" s="7">
        <v>5</v>
      </c>
      <c r="F33" s="7"/>
      <c r="G33">
        <v>55</v>
      </c>
      <c r="H33" s="7"/>
      <c r="T33" s="4">
        <v>89.468085106382972</v>
      </c>
      <c r="U33" s="4">
        <v>41.485507246376812</v>
      </c>
      <c r="W33" s="4">
        <v>5.046153846153846</v>
      </c>
      <c r="X33" s="4">
        <v>4.4629629629629628</v>
      </c>
      <c r="Y33" s="4">
        <v>3.3384615384615386</v>
      </c>
      <c r="Z33" s="4">
        <v>3.6111111111111112</v>
      </c>
      <c r="AA33" s="4">
        <v>4.7384615384615385</v>
      </c>
      <c r="AB33" s="4">
        <v>4.0925925925925926</v>
      </c>
      <c r="AC33" s="4">
        <v>4.1538461538461542</v>
      </c>
      <c r="AD33" s="4">
        <v>4.6851851851851851</v>
      </c>
    </row>
    <row r="34" spans="1:30">
      <c r="A34" t="s">
        <v>71</v>
      </c>
      <c r="B34" s="6">
        <v>0</v>
      </c>
      <c r="C34" s="6">
        <v>0</v>
      </c>
      <c r="D34" s="6">
        <v>0</v>
      </c>
      <c r="E34" s="7">
        <v>0</v>
      </c>
      <c r="F34" s="7"/>
      <c r="G34">
        <v>0</v>
      </c>
      <c r="H34" s="7"/>
      <c r="T34" s="4">
        <v>50.307692307692307</v>
      </c>
      <c r="U34" s="4">
        <v>89.074074074074076</v>
      </c>
      <c r="W34" s="4">
        <v>4.4496124031007751</v>
      </c>
      <c r="X34" s="4">
        <v>4.25</v>
      </c>
      <c r="Y34" s="4">
        <v>4.4883720930232558</v>
      </c>
      <c r="Z34" s="4">
        <v>3.763157894736842</v>
      </c>
      <c r="AA34" s="4">
        <v>4.2868217054263562</v>
      </c>
      <c r="AB34" s="4">
        <v>4.3421052631578947</v>
      </c>
      <c r="AC34" s="4">
        <v>3.8992248062015502</v>
      </c>
      <c r="AD34" s="4">
        <v>4.3552631578947372</v>
      </c>
    </row>
    <row r="35" spans="1:30">
      <c r="A35" t="s">
        <v>188</v>
      </c>
      <c r="B35" s="6">
        <v>5</v>
      </c>
      <c r="C35" s="6">
        <v>6</v>
      </c>
      <c r="D35" s="6">
        <v>6</v>
      </c>
      <c r="E35" s="7">
        <v>5</v>
      </c>
      <c r="F35" s="7"/>
      <c r="G35">
        <v>20</v>
      </c>
      <c r="H35" s="7"/>
      <c r="T35" s="4">
        <v>85.891472868217051</v>
      </c>
      <c r="U35" s="4">
        <v>59.473684210526315</v>
      </c>
      <c r="W35" s="4">
        <v>4.7023809523809526</v>
      </c>
      <c r="X35" s="4">
        <v>4.9000000000000004</v>
      </c>
      <c r="Y35" s="4">
        <v>4.7976190476190474</v>
      </c>
      <c r="Z35" s="4">
        <v>3.85</v>
      </c>
      <c r="AA35" s="4">
        <v>3.9880952380952381</v>
      </c>
      <c r="AB35" s="4">
        <v>3.85</v>
      </c>
      <c r="AC35" s="4">
        <v>3.1190476190476191</v>
      </c>
      <c r="AD35" s="4">
        <v>3.7666666666666666</v>
      </c>
    </row>
    <row r="36" spans="1:30">
      <c r="A36" t="s">
        <v>422</v>
      </c>
      <c r="B36" s="6">
        <v>5</v>
      </c>
      <c r="C36" s="6">
        <v>4</v>
      </c>
      <c r="D36" s="6">
        <v>3</v>
      </c>
      <c r="E36" s="7">
        <v>7</v>
      </c>
      <c r="F36" s="7"/>
      <c r="G36">
        <v>115</v>
      </c>
      <c r="H36" s="7"/>
      <c r="T36" s="4">
        <v>34.94047619047619</v>
      </c>
      <c r="U36" s="4">
        <v>162.04166666666666</v>
      </c>
      <c r="W36" s="4">
        <v>4.9690721649484537</v>
      </c>
      <c r="X36" s="4">
        <v>5.3888888888888893</v>
      </c>
      <c r="Y36" s="4">
        <v>3.2989690721649483</v>
      </c>
      <c r="Z36" s="4">
        <v>3.4722222222222223</v>
      </c>
      <c r="AA36" s="4">
        <v>4.391752577319588</v>
      </c>
      <c r="AB36" s="4">
        <v>4.916666666666667</v>
      </c>
      <c r="AC36" s="4">
        <v>3.1443298969072164</v>
      </c>
      <c r="AD36" s="4">
        <v>4.1944444444444446</v>
      </c>
    </row>
    <row r="37" spans="1:30">
      <c r="A37" t="s">
        <v>256</v>
      </c>
      <c r="B37" s="6">
        <v>6</v>
      </c>
      <c r="C37" s="6">
        <v>5</v>
      </c>
      <c r="D37" s="6">
        <v>5</v>
      </c>
      <c r="E37" s="7">
        <v>7</v>
      </c>
      <c r="F37" s="7"/>
      <c r="G37">
        <v>95</v>
      </c>
      <c r="H37" s="7"/>
      <c r="T37" s="4">
        <v>34.484536082474229</v>
      </c>
      <c r="U37" s="4">
        <v>60.833333333333336</v>
      </c>
    </row>
    <row r="38" spans="1:30">
      <c r="A38" t="s">
        <v>281</v>
      </c>
      <c r="B38" s="6">
        <v>6</v>
      </c>
      <c r="C38" s="6">
        <v>7</v>
      </c>
      <c r="D38" s="6">
        <v>4</v>
      </c>
      <c r="E38" s="7">
        <v>5</v>
      </c>
      <c r="F38" s="7"/>
      <c r="G38">
        <v>150</v>
      </c>
      <c r="H38" s="7"/>
    </row>
    <row r="39" spans="1:30">
      <c r="A39" t="s">
        <v>318</v>
      </c>
      <c r="B39" s="6">
        <v>7</v>
      </c>
      <c r="C39" s="6">
        <v>3</v>
      </c>
      <c r="D39" s="6">
        <v>6</v>
      </c>
      <c r="E39" s="7">
        <v>7</v>
      </c>
      <c r="F39" s="7"/>
      <c r="G39">
        <v>90</v>
      </c>
      <c r="H39" s="7"/>
      <c r="S39" t="s">
        <v>398</v>
      </c>
      <c r="T39" s="4">
        <f>AVERAGE(T15:T37)</f>
        <v>59.194253918920275</v>
      </c>
      <c r="U39" s="4">
        <f>AVERAGE(U15:U37)</f>
        <v>120.65327021076023</v>
      </c>
    </row>
    <row r="40" spans="1:30">
      <c r="A40" t="s">
        <v>168</v>
      </c>
      <c r="B40" s="6">
        <v>2</v>
      </c>
      <c r="C40" s="6">
        <v>5</v>
      </c>
      <c r="D40" s="6">
        <v>4</v>
      </c>
      <c r="E40" s="7">
        <v>4</v>
      </c>
      <c r="F40" s="7"/>
      <c r="G40">
        <v>17.5</v>
      </c>
      <c r="H40" s="7"/>
    </row>
    <row r="41" spans="1:30">
      <c r="A41" t="s">
        <v>72</v>
      </c>
      <c r="B41" s="6">
        <v>5</v>
      </c>
      <c r="C41" s="6">
        <v>4</v>
      </c>
      <c r="D41" s="6">
        <v>5</v>
      </c>
      <c r="E41" s="7">
        <v>7</v>
      </c>
      <c r="F41" s="7"/>
      <c r="G41">
        <v>70</v>
      </c>
      <c r="H41" s="7"/>
    </row>
    <row r="42" spans="1:30">
      <c r="A42" t="s">
        <v>342</v>
      </c>
      <c r="B42" s="6">
        <v>5</v>
      </c>
      <c r="C42" s="6">
        <v>6</v>
      </c>
      <c r="D42" s="6">
        <v>4</v>
      </c>
      <c r="E42" s="7">
        <v>2</v>
      </c>
      <c r="F42" s="7"/>
      <c r="G42">
        <v>27.5</v>
      </c>
      <c r="H42" s="7"/>
    </row>
    <row r="43" spans="1:30">
      <c r="A43" t="s">
        <v>246</v>
      </c>
      <c r="B43" s="6">
        <v>7</v>
      </c>
      <c r="C43" s="6">
        <v>2</v>
      </c>
      <c r="D43" s="6">
        <v>7</v>
      </c>
      <c r="E43" s="7">
        <v>5</v>
      </c>
      <c r="F43" s="7"/>
      <c r="G43">
        <v>55</v>
      </c>
      <c r="H43" s="7"/>
    </row>
    <row r="44" spans="1:30">
      <c r="A44" t="s">
        <v>73</v>
      </c>
      <c r="B44" s="6">
        <v>4</v>
      </c>
      <c r="C44" s="6">
        <v>4</v>
      </c>
      <c r="D44" s="6">
        <v>3</v>
      </c>
      <c r="E44" s="7">
        <v>5</v>
      </c>
      <c r="F44" s="7"/>
      <c r="G44">
        <v>50</v>
      </c>
      <c r="H44" s="7"/>
    </row>
    <row r="45" spans="1:30">
      <c r="A45" t="s">
        <v>393</v>
      </c>
      <c r="B45" s="6">
        <v>7</v>
      </c>
      <c r="C45" s="6">
        <v>2</v>
      </c>
      <c r="D45" s="6">
        <v>6</v>
      </c>
      <c r="E45" s="7">
        <v>3</v>
      </c>
      <c r="F45" s="7"/>
      <c r="G45">
        <v>20</v>
      </c>
      <c r="H45" s="7"/>
    </row>
    <row r="46" spans="1:30">
      <c r="A46" t="s">
        <v>402</v>
      </c>
      <c r="B46" s="6">
        <v>7</v>
      </c>
      <c r="C46" s="6">
        <v>5</v>
      </c>
      <c r="D46" s="6">
        <v>6</v>
      </c>
      <c r="E46" s="7">
        <v>6</v>
      </c>
      <c r="F46" s="7"/>
      <c r="G46">
        <v>75</v>
      </c>
      <c r="H46" s="7"/>
    </row>
    <row r="47" spans="1:30">
      <c r="A47" t="s">
        <v>74</v>
      </c>
      <c r="B47" s="6">
        <v>7</v>
      </c>
      <c r="C47" s="6">
        <v>2</v>
      </c>
      <c r="D47" s="6">
        <v>5</v>
      </c>
      <c r="E47" s="7">
        <v>3</v>
      </c>
      <c r="F47" s="7"/>
      <c r="G47">
        <v>25</v>
      </c>
      <c r="H47" s="7"/>
    </row>
    <row r="48" spans="1:30">
      <c r="A48" t="s">
        <v>75</v>
      </c>
      <c r="B48" s="6">
        <v>6</v>
      </c>
      <c r="C48" s="6">
        <v>2</v>
      </c>
      <c r="D48" s="6">
        <v>5</v>
      </c>
      <c r="E48" s="7">
        <v>3</v>
      </c>
      <c r="F48" s="7"/>
      <c r="G48">
        <v>35</v>
      </c>
      <c r="H48" s="7"/>
    </row>
    <row r="49" spans="1:8">
      <c r="A49" t="s">
        <v>76</v>
      </c>
      <c r="B49" s="6">
        <v>5</v>
      </c>
      <c r="C49" s="6">
        <v>2</v>
      </c>
      <c r="D49" s="6">
        <v>5</v>
      </c>
      <c r="E49" s="7">
        <v>3</v>
      </c>
      <c r="F49" s="7"/>
      <c r="G49">
        <v>27.5</v>
      </c>
      <c r="H49" s="7"/>
    </row>
    <row r="50" spans="1:8">
      <c r="A50" t="s">
        <v>77</v>
      </c>
      <c r="B50" s="6">
        <v>0</v>
      </c>
      <c r="C50" s="6">
        <v>0</v>
      </c>
      <c r="D50" s="6">
        <v>0</v>
      </c>
      <c r="E50" s="7">
        <v>0</v>
      </c>
      <c r="F50" s="7"/>
      <c r="G50">
        <v>65</v>
      </c>
      <c r="H50" s="7"/>
    </row>
    <row r="51" spans="1:8">
      <c r="A51" t="s">
        <v>78</v>
      </c>
      <c r="B51" s="6">
        <v>5</v>
      </c>
      <c r="C51" s="6">
        <v>5</v>
      </c>
      <c r="D51" s="6">
        <v>5</v>
      </c>
      <c r="E51" s="7">
        <v>4</v>
      </c>
      <c r="F51" s="7"/>
      <c r="G51">
        <v>52.5</v>
      </c>
      <c r="H51" s="7"/>
    </row>
    <row r="52" spans="1:8">
      <c r="A52" t="s">
        <v>79</v>
      </c>
      <c r="B52" s="6">
        <v>5</v>
      </c>
      <c r="C52" s="6">
        <v>8</v>
      </c>
      <c r="D52" s="6">
        <v>5</v>
      </c>
      <c r="E52" s="7">
        <v>8</v>
      </c>
      <c r="F52" s="7"/>
      <c r="G52">
        <v>100</v>
      </c>
      <c r="H52" s="7"/>
    </row>
    <row r="53" spans="1:8">
      <c r="A53" t="s">
        <v>80</v>
      </c>
      <c r="B53" s="6">
        <v>4</v>
      </c>
      <c r="C53" s="6">
        <v>4</v>
      </c>
      <c r="D53" s="6">
        <v>5</v>
      </c>
      <c r="E53" s="7">
        <v>4</v>
      </c>
      <c r="F53" s="7"/>
      <c r="G53">
        <v>12.5</v>
      </c>
      <c r="H53" s="7"/>
    </row>
    <row r="54" spans="1:8">
      <c r="A54" t="s">
        <v>81</v>
      </c>
      <c r="B54" s="6">
        <v>5</v>
      </c>
      <c r="C54" s="6">
        <v>3</v>
      </c>
      <c r="D54" s="6">
        <v>5</v>
      </c>
      <c r="E54" s="7">
        <v>5</v>
      </c>
      <c r="F54" s="7"/>
      <c r="G54">
        <v>65</v>
      </c>
      <c r="H54" s="7"/>
    </row>
    <row r="55" spans="1:8">
      <c r="A55" t="s">
        <v>295</v>
      </c>
      <c r="B55" s="6">
        <v>5</v>
      </c>
      <c r="C55" s="6">
        <v>7</v>
      </c>
      <c r="D55" s="6">
        <v>5</v>
      </c>
      <c r="E55" s="7">
        <v>3</v>
      </c>
      <c r="F55" s="7"/>
      <c r="G55">
        <v>22.5</v>
      </c>
      <c r="H55" s="7"/>
    </row>
    <row r="56" spans="1:8">
      <c r="A56" t="s">
        <v>169</v>
      </c>
      <c r="B56" s="6">
        <v>4</v>
      </c>
      <c r="C56" s="6">
        <v>5</v>
      </c>
      <c r="D56" s="6">
        <v>5</v>
      </c>
      <c r="E56" s="7">
        <v>5</v>
      </c>
      <c r="F56" s="7"/>
      <c r="G56">
        <v>47.5</v>
      </c>
      <c r="H56" s="7"/>
    </row>
    <row r="57" spans="1:8">
      <c r="A57" t="s">
        <v>185</v>
      </c>
      <c r="B57" s="6">
        <v>4</v>
      </c>
      <c r="C57" s="6">
        <v>6</v>
      </c>
      <c r="D57" s="6">
        <v>6</v>
      </c>
      <c r="E57" s="7">
        <v>6</v>
      </c>
      <c r="F57" s="7"/>
      <c r="G57">
        <v>35</v>
      </c>
      <c r="H57" s="7"/>
    </row>
    <row r="58" spans="1:8">
      <c r="A58" t="s">
        <v>265</v>
      </c>
      <c r="B58" s="6">
        <v>7</v>
      </c>
      <c r="C58" s="6">
        <v>5</v>
      </c>
      <c r="D58" s="6">
        <v>5</v>
      </c>
      <c r="E58" s="7">
        <v>6</v>
      </c>
      <c r="F58" s="7"/>
      <c r="G58">
        <v>37.5</v>
      </c>
      <c r="H58" s="7"/>
    </row>
    <row r="59" spans="1:8">
      <c r="A59" t="s">
        <v>403</v>
      </c>
      <c r="B59" s="6">
        <v>6</v>
      </c>
      <c r="C59" s="6">
        <v>3</v>
      </c>
      <c r="D59" s="6">
        <v>4</v>
      </c>
      <c r="E59" s="7">
        <v>4</v>
      </c>
      <c r="F59" s="7"/>
      <c r="G59">
        <v>52.5</v>
      </c>
      <c r="H59" s="7"/>
    </row>
    <row r="60" spans="1:8">
      <c r="A60" t="s">
        <v>82</v>
      </c>
      <c r="B60" s="6">
        <v>3</v>
      </c>
      <c r="C60" s="6">
        <v>5</v>
      </c>
      <c r="D60" s="6">
        <v>6</v>
      </c>
      <c r="E60" s="7">
        <v>5</v>
      </c>
      <c r="F60" s="7"/>
      <c r="G60">
        <v>37.5</v>
      </c>
      <c r="H60" s="7"/>
    </row>
    <row r="61" spans="1:8">
      <c r="A61" t="s">
        <v>83</v>
      </c>
      <c r="B61" s="6">
        <v>5</v>
      </c>
      <c r="C61" s="6">
        <v>3</v>
      </c>
      <c r="D61" s="6">
        <v>3</v>
      </c>
      <c r="E61" s="7">
        <v>5</v>
      </c>
      <c r="F61" s="7"/>
      <c r="G61">
        <v>55</v>
      </c>
      <c r="H61" s="7"/>
    </row>
    <row r="62" spans="1:8">
      <c r="A62" t="s">
        <v>391</v>
      </c>
      <c r="B62" s="6">
        <v>6</v>
      </c>
      <c r="C62" s="6">
        <v>2</v>
      </c>
      <c r="D62" s="6">
        <v>5</v>
      </c>
      <c r="E62" s="7">
        <v>4</v>
      </c>
      <c r="F62" s="7"/>
      <c r="G62">
        <v>50</v>
      </c>
      <c r="H62" s="7"/>
    </row>
    <row r="63" spans="1:8">
      <c r="A63" t="s">
        <v>84</v>
      </c>
      <c r="B63" s="6">
        <v>5</v>
      </c>
      <c r="C63" s="6">
        <v>7</v>
      </c>
      <c r="D63" s="6">
        <v>3</v>
      </c>
      <c r="E63" s="7">
        <v>4</v>
      </c>
      <c r="F63" s="7"/>
      <c r="G63">
        <v>65</v>
      </c>
      <c r="H63" s="7"/>
    </row>
    <row r="64" spans="1:8">
      <c r="A64" t="s">
        <v>255</v>
      </c>
      <c r="B64" s="6">
        <v>5</v>
      </c>
      <c r="C64" s="6">
        <v>7</v>
      </c>
      <c r="D64" s="6">
        <v>4</v>
      </c>
      <c r="E64" s="7">
        <v>4</v>
      </c>
      <c r="F64" s="7"/>
      <c r="G64">
        <v>80</v>
      </c>
      <c r="H64" s="7"/>
    </row>
    <row r="65" spans="1:8">
      <c r="A65" t="s">
        <v>330</v>
      </c>
      <c r="B65" s="6">
        <v>6</v>
      </c>
      <c r="C65" s="6">
        <v>3</v>
      </c>
      <c r="D65" s="6">
        <v>6</v>
      </c>
      <c r="E65" s="7">
        <v>4</v>
      </c>
      <c r="F65" s="7"/>
      <c r="G65">
        <v>55</v>
      </c>
      <c r="H65" s="7"/>
    </row>
    <row r="66" spans="1:8">
      <c r="A66" t="s">
        <v>85</v>
      </c>
      <c r="B66" s="6">
        <v>4</v>
      </c>
      <c r="C66" s="6">
        <v>3</v>
      </c>
      <c r="D66" s="6">
        <v>3</v>
      </c>
      <c r="E66" s="7">
        <v>3</v>
      </c>
      <c r="F66" s="7"/>
      <c r="G66">
        <v>25</v>
      </c>
      <c r="H66" s="7"/>
    </row>
    <row r="67" spans="1:8">
      <c r="A67" t="s">
        <v>86</v>
      </c>
      <c r="B67" s="6">
        <v>6</v>
      </c>
      <c r="C67" s="6">
        <v>5</v>
      </c>
      <c r="D67" s="6">
        <v>5</v>
      </c>
      <c r="E67" s="7">
        <v>5</v>
      </c>
      <c r="F67" s="7"/>
      <c r="G67">
        <v>60</v>
      </c>
      <c r="H67" s="7"/>
    </row>
    <row r="68" spans="1:8">
      <c r="A68" t="s">
        <v>87</v>
      </c>
      <c r="B68" s="6">
        <v>6</v>
      </c>
      <c r="C68" s="6">
        <v>3</v>
      </c>
      <c r="D68" s="6">
        <v>6</v>
      </c>
      <c r="E68" s="7">
        <v>4</v>
      </c>
      <c r="F68" s="7"/>
      <c r="G68">
        <v>45</v>
      </c>
      <c r="H68" s="7"/>
    </row>
    <row r="69" spans="1:8">
      <c r="A69" t="s">
        <v>352</v>
      </c>
      <c r="B69" s="6">
        <v>6</v>
      </c>
      <c r="C69" s="6">
        <v>5</v>
      </c>
      <c r="D69" s="6">
        <v>7</v>
      </c>
      <c r="E69" s="7">
        <v>2</v>
      </c>
      <c r="F69" s="7"/>
      <c r="G69">
        <v>15</v>
      </c>
      <c r="H69" s="7"/>
    </row>
    <row r="70" spans="1:8">
      <c r="A70" t="s">
        <v>221</v>
      </c>
      <c r="B70" s="6">
        <v>6</v>
      </c>
      <c r="C70" s="6">
        <v>3</v>
      </c>
      <c r="D70" s="6">
        <v>5</v>
      </c>
      <c r="E70" s="7">
        <v>3</v>
      </c>
      <c r="F70" s="7"/>
      <c r="G70">
        <v>40</v>
      </c>
      <c r="H70" s="7"/>
    </row>
    <row r="71" spans="1:8">
      <c r="A71" t="s">
        <v>88</v>
      </c>
      <c r="B71" s="6">
        <v>5</v>
      </c>
      <c r="C71" s="6">
        <v>3</v>
      </c>
      <c r="D71" s="6">
        <v>2</v>
      </c>
      <c r="E71" s="7">
        <v>2</v>
      </c>
      <c r="F71" s="7"/>
      <c r="G71">
        <v>85</v>
      </c>
      <c r="H71" s="7"/>
    </row>
    <row r="72" spans="1:8">
      <c r="A72" t="s">
        <v>89</v>
      </c>
      <c r="B72" s="6">
        <v>5</v>
      </c>
      <c r="C72" s="6">
        <v>3</v>
      </c>
      <c r="D72" s="6">
        <v>4</v>
      </c>
      <c r="E72" s="7">
        <v>4</v>
      </c>
      <c r="F72" s="7"/>
      <c r="G72">
        <v>30</v>
      </c>
      <c r="H72" s="7"/>
    </row>
    <row r="73" spans="1:8">
      <c r="A73" t="s">
        <v>161</v>
      </c>
      <c r="B73" s="6">
        <v>5</v>
      </c>
      <c r="C73" s="6">
        <v>3</v>
      </c>
      <c r="D73" s="8">
        <v>3</v>
      </c>
      <c r="E73" s="7">
        <v>4</v>
      </c>
      <c r="F73" s="7"/>
      <c r="G73">
        <v>20</v>
      </c>
      <c r="H73" s="7"/>
    </row>
    <row r="74" spans="1:8">
      <c r="A74" t="s">
        <v>64</v>
      </c>
      <c r="B74" s="6">
        <v>3</v>
      </c>
      <c r="C74" s="6">
        <v>4</v>
      </c>
      <c r="D74" s="6">
        <v>2</v>
      </c>
      <c r="E74" s="7">
        <v>4</v>
      </c>
      <c r="F74" s="7"/>
      <c r="G74">
        <v>17.5</v>
      </c>
      <c r="H74" s="7"/>
    </row>
    <row r="75" spans="1:8">
      <c r="A75" t="s">
        <v>254</v>
      </c>
      <c r="B75" s="6">
        <v>5</v>
      </c>
      <c r="C75" s="6">
        <v>7</v>
      </c>
      <c r="D75" s="6">
        <v>5</v>
      </c>
      <c r="E75" s="7">
        <v>6</v>
      </c>
      <c r="F75" s="7"/>
      <c r="G75">
        <v>45</v>
      </c>
      <c r="H75" s="7"/>
    </row>
    <row r="76" spans="1:8">
      <c r="A76" t="s">
        <v>343</v>
      </c>
      <c r="B76" s="6">
        <v>3</v>
      </c>
      <c r="C76" s="6">
        <v>4</v>
      </c>
      <c r="D76" s="6">
        <v>3</v>
      </c>
      <c r="E76" s="7">
        <v>3</v>
      </c>
      <c r="F76" s="7"/>
      <c r="G76">
        <v>12.5</v>
      </c>
      <c r="H76" s="7"/>
    </row>
    <row r="77" spans="1:8">
      <c r="A77" t="s">
        <v>90</v>
      </c>
      <c r="B77" s="6">
        <v>4</v>
      </c>
      <c r="C77" s="6">
        <v>4</v>
      </c>
      <c r="D77" s="6">
        <v>4</v>
      </c>
      <c r="E77" s="7">
        <v>2</v>
      </c>
      <c r="F77" s="7"/>
      <c r="G77">
        <v>25</v>
      </c>
      <c r="H77" s="7"/>
    </row>
    <row r="78" spans="1:8">
      <c r="A78" t="s">
        <v>228</v>
      </c>
      <c r="B78" s="6">
        <v>3</v>
      </c>
      <c r="C78" s="6">
        <v>4</v>
      </c>
      <c r="D78" s="6">
        <v>5</v>
      </c>
      <c r="E78" s="7">
        <v>4</v>
      </c>
      <c r="F78" s="7"/>
      <c r="G78">
        <v>20</v>
      </c>
      <c r="H78" s="7"/>
    </row>
    <row r="79" spans="1:8">
      <c r="A79" t="s">
        <v>91</v>
      </c>
      <c r="B79" s="6">
        <v>3</v>
      </c>
      <c r="C79" s="6">
        <v>3</v>
      </c>
      <c r="D79" s="6">
        <v>5</v>
      </c>
      <c r="E79" s="7">
        <v>5</v>
      </c>
      <c r="F79" s="7"/>
      <c r="G79">
        <v>45</v>
      </c>
      <c r="H79" s="7"/>
    </row>
    <row r="80" spans="1:8">
      <c r="A80" t="s">
        <v>187</v>
      </c>
      <c r="B80" s="6">
        <v>3</v>
      </c>
      <c r="C80" s="6">
        <v>4</v>
      </c>
      <c r="D80" s="6">
        <v>5</v>
      </c>
      <c r="E80" s="7">
        <v>6</v>
      </c>
      <c r="F80" s="7"/>
      <c r="G80">
        <v>25</v>
      </c>
      <c r="H80" s="7"/>
    </row>
    <row r="81" spans="1:8">
      <c r="A81" t="s">
        <v>370</v>
      </c>
      <c r="B81" s="6">
        <v>5</v>
      </c>
      <c r="C81" s="6">
        <v>5</v>
      </c>
      <c r="D81" s="6">
        <v>6</v>
      </c>
      <c r="E81" s="7">
        <v>6</v>
      </c>
      <c r="F81" s="7"/>
      <c r="G81">
        <v>25</v>
      </c>
      <c r="H81" s="7"/>
    </row>
    <row r="82" spans="1:8">
      <c r="A82" t="s">
        <v>423</v>
      </c>
      <c r="B82" s="6">
        <v>4</v>
      </c>
      <c r="C82" s="6">
        <v>5</v>
      </c>
      <c r="D82" s="6">
        <v>6</v>
      </c>
      <c r="E82" s="7">
        <v>5</v>
      </c>
      <c r="F82" s="7"/>
      <c r="G82">
        <v>25</v>
      </c>
      <c r="H82" s="7"/>
    </row>
    <row r="83" spans="1:8">
      <c r="A83" t="s">
        <v>186</v>
      </c>
      <c r="B83" s="6">
        <v>0</v>
      </c>
      <c r="C83" s="6">
        <v>0</v>
      </c>
      <c r="D83" s="6">
        <v>0</v>
      </c>
      <c r="E83" s="7">
        <v>0</v>
      </c>
      <c r="F83" s="7"/>
      <c r="G83">
        <v>0</v>
      </c>
      <c r="H83" s="7"/>
    </row>
    <row r="84" spans="1:8">
      <c r="A84" t="s">
        <v>25</v>
      </c>
      <c r="B84" s="6">
        <v>0</v>
      </c>
      <c r="C84" s="6">
        <v>0</v>
      </c>
      <c r="D84" s="6">
        <v>0</v>
      </c>
      <c r="E84" s="7">
        <v>0</v>
      </c>
      <c r="F84" s="7"/>
      <c r="G84">
        <v>0</v>
      </c>
      <c r="H84" s="7"/>
    </row>
    <row r="85" spans="1:8">
      <c r="A85" t="s">
        <v>208</v>
      </c>
      <c r="B85" s="6">
        <v>0</v>
      </c>
      <c r="C85" s="6">
        <v>0</v>
      </c>
      <c r="D85" s="6">
        <v>0</v>
      </c>
      <c r="E85" s="7">
        <v>0</v>
      </c>
      <c r="F85" s="7"/>
      <c r="G85">
        <v>0</v>
      </c>
      <c r="H85" s="7"/>
    </row>
    <row r="86" spans="1:8">
      <c r="A86" t="s">
        <v>349</v>
      </c>
      <c r="B86" s="6">
        <v>6</v>
      </c>
      <c r="C86" s="6">
        <v>8</v>
      </c>
      <c r="D86" s="6">
        <v>7</v>
      </c>
      <c r="E86" s="7">
        <v>1</v>
      </c>
      <c r="F86" s="7"/>
      <c r="G86">
        <v>17.5</v>
      </c>
      <c r="H86" s="7"/>
    </row>
    <row r="87" spans="1:8">
      <c r="A87" t="s">
        <v>350</v>
      </c>
      <c r="B87" s="6">
        <v>6</v>
      </c>
      <c r="C87" s="6">
        <v>9</v>
      </c>
      <c r="D87" s="6">
        <v>7</v>
      </c>
      <c r="E87" s="7">
        <v>5</v>
      </c>
      <c r="F87" s="7"/>
      <c r="G87">
        <v>27.5</v>
      </c>
      <c r="H87" s="7"/>
    </row>
    <row r="88" spans="1:8">
      <c r="A88" t="s">
        <v>257</v>
      </c>
      <c r="B88" s="6">
        <v>5</v>
      </c>
      <c r="C88" s="6">
        <v>8</v>
      </c>
      <c r="D88" s="6">
        <v>5</v>
      </c>
      <c r="E88" s="7">
        <v>7</v>
      </c>
      <c r="F88" s="7"/>
      <c r="G88">
        <v>135</v>
      </c>
      <c r="H88" s="7"/>
    </row>
    <row r="89" spans="1:8">
      <c r="A89" t="s">
        <v>325</v>
      </c>
      <c r="B89" s="8">
        <v>5</v>
      </c>
      <c r="C89" s="8">
        <v>5</v>
      </c>
      <c r="D89" s="8">
        <v>5</v>
      </c>
      <c r="E89" s="8">
        <v>6</v>
      </c>
      <c r="F89" s="8"/>
      <c r="G89">
        <v>20</v>
      </c>
      <c r="H89" s="8"/>
    </row>
    <row r="90" spans="1:8">
      <c r="A90" t="s">
        <v>92</v>
      </c>
      <c r="B90" s="6">
        <v>6</v>
      </c>
      <c r="C90" s="6">
        <v>4</v>
      </c>
      <c r="D90" s="6">
        <v>6</v>
      </c>
      <c r="E90" s="7">
        <v>4</v>
      </c>
      <c r="F90" s="7"/>
      <c r="G90">
        <v>75</v>
      </c>
      <c r="H90" s="7"/>
    </row>
    <row r="91" spans="1:8">
      <c r="A91" t="s">
        <v>93</v>
      </c>
      <c r="B91" s="6">
        <v>4</v>
      </c>
      <c r="C91" s="6">
        <v>6</v>
      </c>
      <c r="D91" s="6">
        <v>4</v>
      </c>
      <c r="E91" s="7">
        <v>5</v>
      </c>
      <c r="F91" s="7"/>
      <c r="G91">
        <v>2650</v>
      </c>
      <c r="H91" s="7"/>
    </row>
    <row r="92" spans="1:8">
      <c r="A92" t="s">
        <v>404</v>
      </c>
      <c r="B92" s="6">
        <v>7</v>
      </c>
      <c r="C92" s="6">
        <v>1</v>
      </c>
      <c r="D92" s="6">
        <v>3</v>
      </c>
      <c r="E92" s="7">
        <v>3</v>
      </c>
      <c r="F92" s="7"/>
      <c r="G92">
        <v>12.5</v>
      </c>
      <c r="H92" s="7"/>
    </row>
    <row r="93" spans="1:8">
      <c r="A93" t="s">
        <v>94</v>
      </c>
      <c r="B93" s="6">
        <v>5</v>
      </c>
      <c r="C93" s="6">
        <v>3</v>
      </c>
      <c r="D93" s="6">
        <v>6</v>
      </c>
      <c r="E93" s="7">
        <v>3</v>
      </c>
      <c r="F93" s="7"/>
      <c r="G93">
        <v>12.5</v>
      </c>
      <c r="H93" s="7"/>
    </row>
    <row r="94" spans="1:8">
      <c r="A94" t="s">
        <v>344</v>
      </c>
      <c r="B94" s="6">
        <v>6</v>
      </c>
      <c r="C94" s="6">
        <v>8</v>
      </c>
      <c r="D94" s="6">
        <v>6</v>
      </c>
      <c r="E94" s="7">
        <v>1</v>
      </c>
      <c r="F94" s="7"/>
      <c r="G94">
        <v>30</v>
      </c>
      <c r="H94" s="7"/>
    </row>
    <row r="95" spans="1:8">
      <c r="A95" t="s">
        <v>405</v>
      </c>
      <c r="B95" s="6">
        <v>5</v>
      </c>
      <c r="C95" s="6">
        <v>4</v>
      </c>
      <c r="D95" s="6">
        <v>5</v>
      </c>
      <c r="E95" s="7">
        <v>5</v>
      </c>
      <c r="F95" s="7"/>
      <c r="G95">
        <v>30</v>
      </c>
      <c r="H95" s="7"/>
    </row>
    <row r="96" spans="1:8">
      <c r="A96" t="s">
        <v>220</v>
      </c>
      <c r="B96" s="6">
        <v>6</v>
      </c>
      <c r="C96" s="6">
        <v>3</v>
      </c>
      <c r="D96" s="6">
        <v>5</v>
      </c>
      <c r="E96" s="7">
        <v>4</v>
      </c>
      <c r="F96" s="7"/>
      <c r="G96">
        <v>40</v>
      </c>
      <c r="H96" s="7"/>
    </row>
    <row r="97" spans="1:8">
      <c r="A97" t="s">
        <v>287</v>
      </c>
      <c r="B97" s="6">
        <v>3</v>
      </c>
      <c r="C97" s="6">
        <v>5</v>
      </c>
      <c r="D97" s="6">
        <v>6</v>
      </c>
      <c r="E97" s="7">
        <v>7</v>
      </c>
      <c r="F97" s="7"/>
      <c r="G97">
        <v>75</v>
      </c>
      <c r="H97" s="7"/>
    </row>
    <row r="98" spans="1:8">
      <c r="A98" t="s">
        <v>95</v>
      </c>
      <c r="B98" s="6">
        <v>5</v>
      </c>
      <c r="C98" s="6">
        <v>4</v>
      </c>
      <c r="D98" s="6">
        <v>5</v>
      </c>
      <c r="E98" s="7">
        <v>5</v>
      </c>
      <c r="F98" s="7"/>
      <c r="G98">
        <v>50</v>
      </c>
      <c r="H98" s="7"/>
    </row>
    <row r="99" spans="1:8">
      <c r="A99" t="s">
        <v>241</v>
      </c>
      <c r="B99" s="6">
        <v>6</v>
      </c>
      <c r="C99" s="6">
        <v>6</v>
      </c>
      <c r="D99" s="6">
        <v>5</v>
      </c>
      <c r="E99" s="7">
        <v>5</v>
      </c>
      <c r="F99" s="7"/>
      <c r="G99">
        <v>15</v>
      </c>
      <c r="H99" s="7"/>
    </row>
    <row r="100" spans="1:8">
      <c r="A100" t="s">
        <v>96</v>
      </c>
      <c r="B100" s="6">
        <v>5</v>
      </c>
      <c r="C100" s="6">
        <v>7</v>
      </c>
      <c r="D100" s="6">
        <v>4</v>
      </c>
      <c r="E100" s="7">
        <v>7</v>
      </c>
      <c r="F100" s="7"/>
      <c r="G100">
        <v>50</v>
      </c>
      <c r="H100" s="7"/>
    </row>
    <row r="101" spans="1:8">
      <c r="A101" t="s">
        <v>227</v>
      </c>
      <c r="B101" s="6">
        <v>7</v>
      </c>
      <c r="C101" s="6">
        <v>2</v>
      </c>
      <c r="D101" s="6">
        <v>4</v>
      </c>
      <c r="E101" s="7">
        <v>2</v>
      </c>
      <c r="F101" s="7"/>
      <c r="G101">
        <v>25</v>
      </c>
      <c r="H101" s="7"/>
    </row>
    <row r="102" spans="1:8">
      <c r="A102" t="s">
        <v>97</v>
      </c>
      <c r="B102" s="6">
        <v>5</v>
      </c>
      <c r="C102" s="6">
        <v>6</v>
      </c>
      <c r="D102" s="6">
        <v>4</v>
      </c>
      <c r="E102" s="7">
        <v>3</v>
      </c>
      <c r="F102" s="7"/>
      <c r="G102">
        <v>30</v>
      </c>
      <c r="H102" s="7"/>
    </row>
    <row r="103" spans="1:8">
      <c r="A103" t="s">
        <v>266</v>
      </c>
      <c r="B103" s="6">
        <v>5</v>
      </c>
      <c r="C103" s="6">
        <v>6</v>
      </c>
      <c r="D103" s="6">
        <v>6</v>
      </c>
      <c r="E103" s="7">
        <v>5</v>
      </c>
      <c r="F103" s="7"/>
      <c r="G103">
        <v>15</v>
      </c>
      <c r="H103" s="7"/>
    </row>
    <row r="104" spans="1:8">
      <c r="A104" t="s">
        <v>341</v>
      </c>
      <c r="B104" s="6">
        <v>3</v>
      </c>
      <c r="C104" s="6">
        <v>6</v>
      </c>
      <c r="D104" s="6">
        <v>3</v>
      </c>
      <c r="E104" s="7">
        <v>2</v>
      </c>
      <c r="F104" s="7"/>
      <c r="G104">
        <v>12.5</v>
      </c>
      <c r="H104" s="7"/>
    </row>
    <row r="105" spans="1:8">
      <c r="A105" t="s">
        <v>369</v>
      </c>
      <c r="B105" s="6">
        <v>4</v>
      </c>
      <c r="C105" s="6">
        <v>6</v>
      </c>
      <c r="D105" s="6">
        <v>6</v>
      </c>
      <c r="E105" s="7">
        <v>3</v>
      </c>
      <c r="F105" s="7"/>
      <c r="G105">
        <v>22.5</v>
      </c>
      <c r="H105" s="7"/>
    </row>
    <row r="106" spans="1:8">
      <c r="A106" t="s">
        <v>98</v>
      </c>
      <c r="B106" s="6">
        <v>5</v>
      </c>
      <c r="C106" s="6">
        <v>5</v>
      </c>
      <c r="D106" s="6">
        <v>4</v>
      </c>
      <c r="E106" s="7">
        <v>7</v>
      </c>
      <c r="F106" s="7"/>
      <c r="G106">
        <v>45</v>
      </c>
      <c r="H106" s="7"/>
    </row>
    <row r="107" spans="1:8">
      <c r="A107" t="s">
        <v>278</v>
      </c>
      <c r="B107" s="6">
        <v>5</v>
      </c>
      <c r="C107" s="6">
        <v>5</v>
      </c>
      <c r="D107" s="6">
        <v>4</v>
      </c>
      <c r="E107" s="7">
        <v>2</v>
      </c>
      <c r="F107" s="7"/>
      <c r="G107">
        <v>20</v>
      </c>
      <c r="H107" s="7"/>
    </row>
    <row r="108" spans="1:8">
      <c r="A108" t="s">
        <v>99</v>
      </c>
      <c r="B108" s="6">
        <v>5</v>
      </c>
      <c r="C108" s="6">
        <v>5</v>
      </c>
      <c r="D108" s="8">
        <v>3</v>
      </c>
      <c r="E108" s="7">
        <v>3</v>
      </c>
      <c r="F108" s="7"/>
      <c r="G108">
        <v>15</v>
      </c>
      <c r="H108" s="7"/>
    </row>
    <row r="109" spans="1:8">
      <c r="A109" t="s">
        <v>170</v>
      </c>
      <c r="B109" s="6">
        <v>3</v>
      </c>
      <c r="C109" s="6">
        <v>5</v>
      </c>
      <c r="D109" s="6">
        <v>5</v>
      </c>
      <c r="E109" s="7">
        <v>5</v>
      </c>
      <c r="F109" s="7"/>
      <c r="G109">
        <v>22.5</v>
      </c>
      <c r="H109" s="7"/>
    </row>
    <row r="110" spans="1:8">
      <c r="A110" t="s">
        <v>211</v>
      </c>
      <c r="B110" s="6">
        <v>6</v>
      </c>
      <c r="C110" s="6">
        <v>5</v>
      </c>
      <c r="D110" s="6">
        <v>5</v>
      </c>
      <c r="E110" s="7">
        <v>6</v>
      </c>
      <c r="F110" s="7"/>
      <c r="G110">
        <v>60</v>
      </c>
      <c r="H110" s="7"/>
    </row>
    <row r="111" spans="1:8">
      <c r="A111" t="s">
        <v>212</v>
      </c>
      <c r="B111" s="6">
        <v>6</v>
      </c>
      <c r="C111" s="6">
        <v>2</v>
      </c>
      <c r="D111" s="6">
        <v>3</v>
      </c>
      <c r="E111" s="7">
        <v>2</v>
      </c>
      <c r="F111" s="7"/>
      <c r="G111">
        <v>25</v>
      </c>
      <c r="H111" s="7"/>
    </row>
    <row r="112" spans="1:8">
      <c r="A112" t="s">
        <v>100</v>
      </c>
      <c r="B112" s="6">
        <v>5</v>
      </c>
      <c r="C112" s="6">
        <v>5</v>
      </c>
      <c r="D112" s="6">
        <v>4</v>
      </c>
      <c r="E112" s="7">
        <v>6</v>
      </c>
      <c r="F112" s="7"/>
      <c r="G112">
        <v>900</v>
      </c>
      <c r="H112" s="7"/>
    </row>
    <row r="113" spans="1:8">
      <c r="A113" t="s">
        <v>222</v>
      </c>
      <c r="B113" s="6">
        <v>5</v>
      </c>
      <c r="C113" s="6">
        <v>4</v>
      </c>
      <c r="D113" s="6">
        <v>6</v>
      </c>
      <c r="E113" s="7">
        <v>3</v>
      </c>
      <c r="F113" s="7"/>
      <c r="G113">
        <v>25</v>
      </c>
      <c r="H113" s="7"/>
    </row>
    <row r="114" spans="1:8">
      <c r="A114" t="s">
        <v>392</v>
      </c>
      <c r="B114" s="6">
        <v>6</v>
      </c>
      <c r="C114" s="6">
        <v>3</v>
      </c>
      <c r="D114" s="6">
        <v>6</v>
      </c>
      <c r="E114" s="7">
        <v>5</v>
      </c>
      <c r="F114" s="7"/>
      <c r="G114">
        <v>55</v>
      </c>
      <c r="H114" s="7"/>
    </row>
    <row r="115" spans="1:8">
      <c r="A115" t="s">
        <v>361</v>
      </c>
      <c r="B115" s="6">
        <v>6</v>
      </c>
      <c r="C115" s="6">
        <v>3</v>
      </c>
      <c r="D115" s="6">
        <v>5</v>
      </c>
      <c r="E115" s="7">
        <v>7</v>
      </c>
      <c r="F115" s="7"/>
      <c r="G115">
        <v>40</v>
      </c>
      <c r="H115" s="7"/>
    </row>
    <row r="116" spans="1:8">
      <c r="A116" t="s">
        <v>209</v>
      </c>
      <c r="B116" s="6">
        <v>5</v>
      </c>
      <c r="C116" s="6">
        <v>4</v>
      </c>
      <c r="D116" s="6">
        <v>5</v>
      </c>
      <c r="E116" s="7">
        <v>4</v>
      </c>
      <c r="F116" s="7"/>
      <c r="G116">
        <v>20</v>
      </c>
      <c r="H116" s="7"/>
    </row>
    <row r="117" spans="1:8">
      <c r="A117" t="s">
        <v>101</v>
      </c>
      <c r="B117" s="6">
        <v>4</v>
      </c>
      <c r="C117" s="6">
        <v>5</v>
      </c>
      <c r="D117" s="6">
        <v>4</v>
      </c>
      <c r="E117" s="7">
        <v>6</v>
      </c>
      <c r="F117" s="7"/>
      <c r="G117">
        <v>90</v>
      </c>
      <c r="H117" s="7"/>
    </row>
    <row r="118" spans="1:8">
      <c r="A118" t="s">
        <v>247</v>
      </c>
      <c r="B118" s="6">
        <v>5</v>
      </c>
      <c r="C118" s="6">
        <v>6</v>
      </c>
      <c r="D118" s="6">
        <v>5</v>
      </c>
      <c r="E118" s="7">
        <v>2</v>
      </c>
      <c r="F118" s="7"/>
      <c r="G118">
        <v>42.5</v>
      </c>
      <c r="H118" s="7"/>
    </row>
    <row r="119" spans="1:8">
      <c r="A119" t="s">
        <v>213</v>
      </c>
      <c r="B119" s="6">
        <v>6</v>
      </c>
      <c r="C119" s="6">
        <v>5</v>
      </c>
      <c r="D119" s="6">
        <v>6</v>
      </c>
      <c r="E119" s="7">
        <v>8</v>
      </c>
      <c r="F119" s="7"/>
      <c r="G119">
        <v>125</v>
      </c>
      <c r="H119" s="7"/>
    </row>
    <row r="120" spans="1:8">
      <c r="A120" t="s">
        <v>259</v>
      </c>
      <c r="B120" s="6">
        <v>0</v>
      </c>
      <c r="C120" s="6">
        <v>0</v>
      </c>
      <c r="D120" s="6">
        <v>0</v>
      </c>
      <c r="E120" s="7">
        <v>0</v>
      </c>
      <c r="F120" s="7"/>
      <c r="G120">
        <v>30</v>
      </c>
      <c r="H120" s="7"/>
    </row>
    <row r="121" spans="1:8">
      <c r="A121" t="s">
        <v>389</v>
      </c>
      <c r="B121" s="6">
        <v>6</v>
      </c>
      <c r="C121" s="6">
        <v>2</v>
      </c>
      <c r="D121" s="6">
        <v>6</v>
      </c>
      <c r="E121" s="7">
        <v>3</v>
      </c>
      <c r="F121" s="7"/>
      <c r="G121">
        <v>22.5</v>
      </c>
      <c r="H121" s="7"/>
    </row>
    <row r="122" spans="1:8">
      <c r="A122" t="s">
        <v>258</v>
      </c>
      <c r="B122" s="6">
        <v>6</v>
      </c>
      <c r="C122" s="6">
        <v>4</v>
      </c>
      <c r="D122" s="6">
        <v>6</v>
      </c>
      <c r="E122" s="7">
        <v>4</v>
      </c>
      <c r="F122" s="7"/>
      <c r="G122">
        <v>35</v>
      </c>
      <c r="H122" s="7"/>
    </row>
    <row r="123" spans="1:8">
      <c r="A123" t="s">
        <v>210</v>
      </c>
      <c r="B123" s="6">
        <v>5</v>
      </c>
      <c r="C123" s="6">
        <v>3</v>
      </c>
      <c r="D123" s="6">
        <v>5</v>
      </c>
      <c r="E123" s="7">
        <v>3</v>
      </c>
      <c r="F123" s="7"/>
      <c r="G123">
        <v>27.5</v>
      </c>
      <c r="H123" s="7"/>
    </row>
    <row r="124" spans="1:8">
      <c r="A124" t="s">
        <v>102</v>
      </c>
      <c r="B124" s="6">
        <v>5</v>
      </c>
      <c r="C124" s="6">
        <v>5</v>
      </c>
      <c r="D124" s="6">
        <v>6</v>
      </c>
      <c r="E124" s="7">
        <v>4</v>
      </c>
      <c r="F124" s="7"/>
      <c r="G124">
        <v>37.5</v>
      </c>
      <c r="H124" s="7"/>
    </row>
    <row r="125" spans="1:8">
      <c r="A125" t="s">
        <v>103</v>
      </c>
      <c r="B125" s="6">
        <v>6</v>
      </c>
      <c r="C125" s="6">
        <v>5</v>
      </c>
      <c r="D125" s="6">
        <v>6</v>
      </c>
      <c r="E125" s="7">
        <v>4</v>
      </c>
      <c r="F125" s="7"/>
      <c r="G125">
        <v>20</v>
      </c>
      <c r="H125" s="7"/>
    </row>
    <row r="126" spans="1:8">
      <c r="A126" t="s">
        <v>279</v>
      </c>
      <c r="B126" s="6">
        <v>6</v>
      </c>
      <c r="C126" s="6">
        <v>5</v>
      </c>
      <c r="D126" s="8">
        <v>6</v>
      </c>
      <c r="E126" s="7">
        <v>3</v>
      </c>
      <c r="F126" s="7"/>
      <c r="G126">
        <v>25</v>
      </c>
      <c r="H126" s="7"/>
    </row>
    <row r="127" spans="1:8">
      <c r="A127" t="s">
        <v>280</v>
      </c>
      <c r="B127" s="6">
        <v>5</v>
      </c>
      <c r="C127" s="6">
        <v>6</v>
      </c>
      <c r="D127" s="6">
        <v>6</v>
      </c>
      <c r="E127" s="7">
        <v>5</v>
      </c>
      <c r="F127" s="7"/>
      <c r="G127">
        <v>12.5</v>
      </c>
      <c r="H127" s="7"/>
    </row>
    <row r="128" spans="1:8">
      <c r="A128" t="s">
        <v>124</v>
      </c>
      <c r="B128" s="6">
        <v>4</v>
      </c>
      <c r="C128" s="6">
        <v>5</v>
      </c>
      <c r="D128" s="6">
        <v>2</v>
      </c>
      <c r="E128" s="7">
        <v>2</v>
      </c>
      <c r="F128" s="7"/>
      <c r="G128">
        <v>30</v>
      </c>
      <c r="H128" s="7"/>
    </row>
    <row r="129" spans="1:8">
      <c r="A129" t="s">
        <v>382</v>
      </c>
      <c r="B129" s="6">
        <v>5</v>
      </c>
      <c r="C129" s="6">
        <v>6</v>
      </c>
      <c r="D129" s="6">
        <v>2</v>
      </c>
      <c r="E129" s="7">
        <v>2</v>
      </c>
      <c r="F129" s="7"/>
      <c r="G129">
        <v>40</v>
      </c>
      <c r="H129" s="7"/>
    </row>
    <row r="130" spans="1:8">
      <c r="A130" t="s">
        <v>424</v>
      </c>
      <c r="B130" s="6">
        <v>5</v>
      </c>
      <c r="C130" s="6">
        <v>4</v>
      </c>
      <c r="D130" s="6">
        <v>2</v>
      </c>
      <c r="E130" s="7">
        <v>1</v>
      </c>
      <c r="F130" s="7"/>
      <c r="G130">
        <v>17.5</v>
      </c>
      <c r="H130" s="7"/>
    </row>
    <row r="131" spans="1:8">
      <c r="A131" t="s">
        <v>390</v>
      </c>
      <c r="B131" s="6">
        <v>6</v>
      </c>
      <c r="C131" s="6">
        <v>2</v>
      </c>
      <c r="D131" s="6">
        <v>5</v>
      </c>
      <c r="E131" s="7">
        <v>5</v>
      </c>
      <c r="F131" s="7"/>
      <c r="G131">
        <v>70</v>
      </c>
      <c r="H131" s="7"/>
    </row>
    <row r="132" spans="1:8">
      <c r="A132" t="s">
        <v>197</v>
      </c>
      <c r="B132" s="6">
        <v>4</v>
      </c>
      <c r="C132" s="6">
        <v>4</v>
      </c>
      <c r="D132" s="6">
        <v>5</v>
      </c>
      <c r="E132" s="7">
        <v>5</v>
      </c>
      <c r="F132" s="7"/>
      <c r="G132">
        <v>20</v>
      </c>
      <c r="H132" s="7"/>
    </row>
    <row r="133" spans="1:8">
      <c r="A133" t="s">
        <v>105</v>
      </c>
      <c r="B133" s="6">
        <v>5</v>
      </c>
      <c r="C133" s="6">
        <v>3</v>
      </c>
      <c r="D133" s="6">
        <v>5</v>
      </c>
      <c r="E133" s="7">
        <v>5</v>
      </c>
      <c r="F133" s="7"/>
      <c r="G133">
        <v>20</v>
      </c>
      <c r="H133" s="7"/>
    </row>
    <row r="134" spans="1:8">
      <c r="A134" t="s">
        <v>106</v>
      </c>
      <c r="B134" s="6">
        <v>5</v>
      </c>
      <c r="C134" s="6">
        <v>5</v>
      </c>
      <c r="D134" s="6">
        <v>6</v>
      </c>
      <c r="E134" s="7">
        <v>3</v>
      </c>
      <c r="F134" s="7"/>
      <c r="G134">
        <v>60</v>
      </c>
      <c r="H134" s="7"/>
    </row>
    <row r="135" spans="1:8">
      <c r="A135" t="s">
        <v>189</v>
      </c>
      <c r="B135" s="6">
        <v>3</v>
      </c>
      <c r="C135" s="6">
        <v>4</v>
      </c>
      <c r="D135" s="6">
        <v>6</v>
      </c>
      <c r="E135" s="7">
        <v>4</v>
      </c>
      <c r="F135" s="7"/>
      <c r="G135">
        <v>45</v>
      </c>
      <c r="H135" s="7"/>
    </row>
    <row r="136" spans="1:8">
      <c r="A136" t="s">
        <v>107</v>
      </c>
      <c r="B136" s="6">
        <v>5</v>
      </c>
      <c r="C136" s="6">
        <v>4</v>
      </c>
      <c r="D136" s="6">
        <v>3</v>
      </c>
      <c r="E136" s="7">
        <v>2</v>
      </c>
      <c r="F136" s="7"/>
      <c r="G136">
        <v>12.5</v>
      </c>
      <c r="H136" s="7"/>
    </row>
    <row r="137" spans="1:8">
      <c r="A137" t="s">
        <v>108</v>
      </c>
      <c r="B137" s="6">
        <v>3</v>
      </c>
      <c r="C137" s="6">
        <v>5</v>
      </c>
      <c r="D137" s="6">
        <v>5</v>
      </c>
      <c r="E137" s="7">
        <v>4</v>
      </c>
      <c r="F137" s="7"/>
      <c r="G137">
        <v>15</v>
      </c>
      <c r="H137" s="7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B726-7FC6-4092-A958-31498F397E8F}">
  <dimension ref="A1:E137"/>
  <sheetViews>
    <sheetView workbookViewId="0">
      <selection sqref="A1:XFD1"/>
    </sheetView>
  </sheetViews>
  <sheetFormatPr defaultRowHeight="15"/>
  <cols>
    <col min="1" max="1" width="34.5703125" bestFit="1" customWidth="1"/>
  </cols>
  <sheetData>
    <row r="1" spans="1:5">
      <c r="A1" t="s">
        <v>412</v>
      </c>
      <c r="B1" t="s">
        <v>446</v>
      </c>
      <c r="C1" t="s">
        <v>446</v>
      </c>
      <c r="E1" t="s">
        <v>442</v>
      </c>
    </row>
    <row r="2" spans="1:5">
      <c r="A2" t="s">
        <v>447</v>
      </c>
      <c r="B2" t="s">
        <v>581</v>
      </c>
      <c r="C2" t="str">
        <f>REPLACE(B2,1,1,UPPER(LEFT(B2,1)))</f>
        <v>Röllika</v>
      </c>
      <c r="E2">
        <v>45</v>
      </c>
    </row>
    <row r="3" spans="1:5">
      <c r="A3" t="s">
        <v>448</v>
      </c>
      <c r="B3" t="s">
        <v>582</v>
      </c>
      <c r="C3" t="str">
        <f t="shared" ref="C3:C66" si="0">REPLACE(B3,1,1,UPPER(LEFT(B3,1)))</f>
        <v>Nysört</v>
      </c>
      <c r="E3">
        <v>40</v>
      </c>
    </row>
    <row r="4" spans="1:5">
      <c r="A4" t="s">
        <v>449</v>
      </c>
      <c r="B4" t="s">
        <v>583</v>
      </c>
      <c r="C4" t="str">
        <f t="shared" si="0"/>
        <v>Kirskål</v>
      </c>
      <c r="E4">
        <v>65</v>
      </c>
    </row>
    <row r="5" spans="1:5">
      <c r="A5" t="s">
        <v>450</v>
      </c>
      <c r="B5" t="s">
        <v>584</v>
      </c>
      <c r="C5" t="str">
        <f t="shared" si="0"/>
        <v>Rödven</v>
      </c>
      <c r="E5">
        <v>35</v>
      </c>
    </row>
    <row r="6" spans="1:5">
      <c r="A6" t="s">
        <v>451</v>
      </c>
      <c r="B6" t="s">
        <v>585</v>
      </c>
      <c r="C6" t="str">
        <f t="shared" si="0"/>
        <v>Krypven</v>
      </c>
      <c r="E6">
        <v>47.5</v>
      </c>
    </row>
    <row r="7" spans="1:5">
      <c r="A7" t="s">
        <v>452</v>
      </c>
      <c r="B7" t="s">
        <v>586</v>
      </c>
      <c r="C7" t="str">
        <f t="shared" si="0"/>
        <v>Blåsuga</v>
      </c>
      <c r="E7">
        <v>15</v>
      </c>
    </row>
    <row r="8" spans="1:5">
      <c r="A8" t="s">
        <v>453</v>
      </c>
      <c r="B8" t="s">
        <v>587</v>
      </c>
      <c r="C8" t="str">
        <f t="shared" si="0"/>
        <v>Daggkåpa</v>
      </c>
      <c r="E8">
        <v>25</v>
      </c>
    </row>
    <row r="9" spans="1:5">
      <c r="A9" t="s">
        <v>454</v>
      </c>
      <c r="B9" t="s">
        <v>588</v>
      </c>
      <c r="C9" t="str">
        <f t="shared" si="0"/>
        <v>Klibbal</v>
      </c>
      <c r="E9">
        <v>1500</v>
      </c>
    </row>
    <row r="10" spans="1:5">
      <c r="A10" t="s">
        <v>455</v>
      </c>
      <c r="B10" t="s">
        <v>589</v>
      </c>
      <c r="C10" t="str">
        <f t="shared" si="0"/>
        <v>Ängskavle</v>
      </c>
      <c r="E10">
        <v>85</v>
      </c>
    </row>
    <row r="11" spans="1:5">
      <c r="A11" t="s">
        <v>456</v>
      </c>
      <c r="B11" t="s">
        <v>590</v>
      </c>
      <c r="C11" t="str">
        <f t="shared" si="0"/>
        <v>Vitsippa</v>
      </c>
      <c r="E11">
        <v>19</v>
      </c>
    </row>
    <row r="12" spans="1:5">
      <c r="A12" t="s">
        <v>457</v>
      </c>
      <c r="B12" t="s">
        <v>591</v>
      </c>
      <c r="C12" t="str">
        <f t="shared" si="0"/>
        <v>Strätta</v>
      </c>
      <c r="E12">
        <v>140</v>
      </c>
    </row>
    <row r="13" spans="1:5">
      <c r="A13" t="s">
        <v>458</v>
      </c>
      <c r="B13" t="s">
        <v>592</v>
      </c>
      <c r="C13" t="str">
        <f t="shared" si="0"/>
        <v>Vårbrodd</v>
      </c>
      <c r="E13">
        <v>25</v>
      </c>
    </row>
    <row r="14" spans="1:5">
      <c r="A14" t="s">
        <v>459</v>
      </c>
      <c r="B14" t="s">
        <v>593</v>
      </c>
      <c r="C14" t="str">
        <f t="shared" si="0"/>
        <v>Hundkäx</v>
      </c>
      <c r="E14">
        <v>100</v>
      </c>
    </row>
    <row r="15" spans="1:5">
      <c r="A15" t="s">
        <v>460</v>
      </c>
      <c r="B15" t="s">
        <v>594</v>
      </c>
      <c r="C15" t="str">
        <f t="shared" si="0"/>
        <v>Stor getväppling</v>
      </c>
      <c r="E15">
        <v>32.5</v>
      </c>
    </row>
    <row r="16" spans="1:5">
      <c r="A16" t="s">
        <v>461</v>
      </c>
      <c r="B16" t="s">
        <v>595</v>
      </c>
      <c r="C16" t="str">
        <f t="shared" si="0"/>
        <v>Gåsört</v>
      </c>
      <c r="E16">
        <v>10</v>
      </c>
    </row>
    <row r="17" spans="1:5">
      <c r="A17" t="s">
        <v>462</v>
      </c>
      <c r="B17" t="s">
        <v>596</v>
      </c>
      <c r="C17" t="str">
        <f t="shared" si="0"/>
        <v>Knylhavre</v>
      </c>
      <c r="E17">
        <v>100</v>
      </c>
    </row>
    <row r="18" spans="1:5">
      <c r="A18" t="s">
        <v>463</v>
      </c>
      <c r="B18" t="s">
        <v>597</v>
      </c>
      <c r="C18" t="str">
        <f t="shared" si="0"/>
        <v>Vårtbjörk</v>
      </c>
      <c r="E18">
        <v>1650</v>
      </c>
    </row>
    <row r="19" spans="1:5">
      <c r="A19" t="s">
        <v>464</v>
      </c>
      <c r="B19" t="s">
        <v>598</v>
      </c>
      <c r="C19" t="str">
        <f t="shared" si="0"/>
        <v>Glasbjörk</v>
      </c>
      <c r="E19">
        <v>1400</v>
      </c>
    </row>
    <row r="20" spans="1:5">
      <c r="A20" t="s">
        <v>465</v>
      </c>
      <c r="B20" t="s">
        <v>599</v>
      </c>
      <c r="C20" t="str">
        <f t="shared" si="0"/>
        <v>Ormrot</v>
      </c>
      <c r="E20">
        <v>25</v>
      </c>
    </row>
    <row r="21" spans="1:5">
      <c r="A21" t="s">
        <v>466</v>
      </c>
      <c r="B21" t="s">
        <v>600</v>
      </c>
      <c r="C21" t="str">
        <f t="shared" si="0"/>
        <v>Foderlosta</v>
      </c>
      <c r="E21">
        <v>80</v>
      </c>
    </row>
    <row r="22" spans="1:5">
      <c r="A22" t="s">
        <v>467</v>
      </c>
      <c r="B22" t="s">
        <v>601</v>
      </c>
      <c r="C22" t="str">
        <f t="shared" si="0"/>
        <v>Piprör</v>
      </c>
      <c r="E22">
        <v>105</v>
      </c>
    </row>
    <row r="23" spans="1:5">
      <c r="A23" t="s">
        <v>468</v>
      </c>
      <c r="B23" t="s">
        <v>602</v>
      </c>
      <c r="C23" t="str">
        <f t="shared" si="0"/>
        <v>Bergrör</v>
      </c>
      <c r="E23">
        <v>100</v>
      </c>
    </row>
    <row r="24" spans="1:5">
      <c r="A24" t="s">
        <v>469</v>
      </c>
      <c r="B24" t="s">
        <v>603</v>
      </c>
      <c r="C24" t="str">
        <f t="shared" si="0"/>
        <v>Ljung</v>
      </c>
      <c r="E24">
        <v>42.5</v>
      </c>
    </row>
    <row r="25" spans="1:5">
      <c r="A25" t="s">
        <v>470</v>
      </c>
      <c r="B25" t="s">
        <v>604</v>
      </c>
      <c r="C25" t="str">
        <f t="shared" si="0"/>
        <v>Ängsklocka</v>
      </c>
      <c r="E25">
        <v>45</v>
      </c>
    </row>
    <row r="26" spans="1:5">
      <c r="A26" t="s">
        <v>471</v>
      </c>
      <c r="B26" t="s">
        <v>605</v>
      </c>
      <c r="C26" t="str">
        <f t="shared" si="0"/>
        <v>Storblåklocka</v>
      </c>
      <c r="E26">
        <v>65</v>
      </c>
    </row>
    <row r="27" spans="1:5">
      <c r="A27" t="s">
        <v>472</v>
      </c>
      <c r="B27" t="s">
        <v>606</v>
      </c>
      <c r="C27" t="str">
        <f t="shared" si="0"/>
        <v>Knölklocka</v>
      </c>
      <c r="E27">
        <v>55</v>
      </c>
    </row>
    <row r="28" spans="1:5">
      <c r="A28" t="s">
        <v>473</v>
      </c>
      <c r="B28" t="s">
        <v>607</v>
      </c>
      <c r="C28" t="str">
        <f t="shared" si="0"/>
        <v>Blåklocka</v>
      </c>
      <c r="E28">
        <v>30</v>
      </c>
    </row>
    <row r="29" spans="1:5">
      <c r="A29" t="s">
        <v>474</v>
      </c>
      <c r="B29" t="s">
        <v>608</v>
      </c>
      <c r="C29" t="str">
        <f t="shared" si="0"/>
        <v>Harstarr</v>
      </c>
      <c r="E29">
        <v>25</v>
      </c>
    </row>
    <row r="30" spans="1:5">
      <c r="A30" t="s">
        <v>475</v>
      </c>
      <c r="B30" t="s">
        <v>609</v>
      </c>
      <c r="C30" t="str">
        <f t="shared" si="0"/>
        <v>Hundstarr</v>
      </c>
      <c r="E30">
        <v>30</v>
      </c>
    </row>
    <row r="31" spans="1:5">
      <c r="A31" t="s">
        <v>476</v>
      </c>
      <c r="B31" t="s">
        <v>610</v>
      </c>
      <c r="C31" t="str">
        <f t="shared" si="0"/>
        <v>Blekstarr</v>
      </c>
      <c r="E31">
        <v>42.5</v>
      </c>
    </row>
    <row r="32" spans="1:5">
      <c r="A32" t="s">
        <v>477</v>
      </c>
      <c r="B32" t="s">
        <v>611</v>
      </c>
      <c r="C32" t="str">
        <f t="shared" si="0"/>
        <v>Blåklint</v>
      </c>
      <c r="E32">
        <v>50</v>
      </c>
    </row>
    <row r="33" spans="1:5">
      <c r="A33" t="s">
        <v>478</v>
      </c>
      <c r="B33" t="s">
        <v>612</v>
      </c>
      <c r="C33" t="str">
        <f t="shared" si="0"/>
        <v>Rödklint</v>
      </c>
      <c r="E33">
        <v>55</v>
      </c>
    </row>
    <row r="34" spans="1:5">
      <c r="A34" t="s">
        <v>479</v>
      </c>
      <c r="B34" t="s">
        <v>613</v>
      </c>
      <c r="C34" t="str">
        <f t="shared" si="0"/>
        <v>Klintokänd</v>
      </c>
      <c r="E34">
        <v>0</v>
      </c>
    </row>
    <row r="35" spans="1:5">
      <c r="A35" t="s">
        <v>480</v>
      </c>
      <c r="B35" t="s">
        <v>614</v>
      </c>
      <c r="C35" t="str">
        <f t="shared" si="0"/>
        <v>Hönsarv</v>
      </c>
      <c r="E35">
        <v>20</v>
      </c>
    </row>
    <row r="36" spans="1:5">
      <c r="A36" t="s">
        <v>481</v>
      </c>
      <c r="B36" t="s">
        <v>615</v>
      </c>
      <c r="C36" t="str">
        <f t="shared" si="0"/>
        <v>Mjölkört</v>
      </c>
      <c r="E36">
        <v>115</v>
      </c>
    </row>
    <row r="37" spans="1:5">
      <c r="A37" t="s">
        <v>482</v>
      </c>
      <c r="B37" t="s">
        <v>616</v>
      </c>
      <c r="C37" t="str">
        <f t="shared" si="0"/>
        <v>Åkertistel</v>
      </c>
      <c r="E37">
        <v>95</v>
      </c>
    </row>
    <row r="38" spans="1:5">
      <c r="A38" t="s">
        <v>483</v>
      </c>
      <c r="B38" t="s">
        <v>617</v>
      </c>
      <c r="C38" t="str">
        <f t="shared" si="0"/>
        <v>Kärrtistel</v>
      </c>
      <c r="E38">
        <v>150</v>
      </c>
    </row>
    <row r="39" spans="1:5">
      <c r="A39" t="s">
        <v>484</v>
      </c>
      <c r="B39" t="s">
        <v>618</v>
      </c>
      <c r="C39" t="str">
        <f t="shared" si="0"/>
        <v>Vägtistel</v>
      </c>
      <c r="E39">
        <v>90</v>
      </c>
    </row>
    <row r="40" spans="1:5">
      <c r="A40" t="s">
        <v>485</v>
      </c>
      <c r="B40" t="s">
        <v>619</v>
      </c>
      <c r="C40" t="str">
        <f t="shared" si="0"/>
        <v>Liljekonvalj</v>
      </c>
      <c r="E40">
        <v>17.5</v>
      </c>
    </row>
    <row r="41" spans="1:5">
      <c r="A41" t="s">
        <v>486</v>
      </c>
      <c r="B41" t="s">
        <v>620</v>
      </c>
      <c r="C41" t="str">
        <f t="shared" si="0"/>
        <v>Hundäxing</v>
      </c>
      <c r="E41">
        <v>70</v>
      </c>
    </row>
    <row r="42" spans="1:5">
      <c r="A42" t="s">
        <v>487</v>
      </c>
      <c r="B42" t="s">
        <v>621</v>
      </c>
      <c r="C42" t="str">
        <f t="shared" si="0"/>
        <v>Fläcknycklar</v>
      </c>
      <c r="E42">
        <v>27.5</v>
      </c>
    </row>
    <row r="43" spans="1:5">
      <c r="A43" t="s">
        <v>488</v>
      </c>
      <c r="B43" t="s">
        <v>622</v>
      </c>
      <c r="C43" t="str">
        <f t="shared" si="0"/>
        <v>Vildmorot</v>
      </c>
      <c r="E43">
        <v>55</v>
      </c>
    </row>
    <row r="44" spans="1:5">
      <c r="A44" t="s">
        <v>489</v>
      </c>
      <c r="B44" t="s">
        <v>623</v>
      </c>
      <c r="C44" t="str">
        <f t="shared" si="0"/>
        <v>Kruståtel</v>
      </c>
      <c r="E44">
        <v>50</v>
      </c>
    </row>
    <row r="45" spans="1:5">
      <c r="A45" t="s">
        <v>490</v>
      </c>
      <c r="B45" t="s">
        <v>624</v>
      </c>
      <c r="C45" t="str">
        <f t="shared" si="0"/>
        <v>Backnejlika</v>
      </c>
      <c r="E45">
        <v>20</v>
      </c>
    </row>
    <row r="46" spans="1:5">
      <c r="A46" t="s">
        <v>491</v>
      </c>
      <c r="B46" t="s">
        <v>625</v>
      </c>
      <c r="C46" t="str">
        <f t="shared" si="0"/>
        <v>Kvickrot</v>
      </c>
      <c r="E46">
        <v>75</v>
      </c>
    </row>
    <row r="47" spans="1:5">
      <c r="A47" t="s">
        <v>492</v>
      </c>
      <c r="B47" t="s">
        <v>626</v>
      </c>
      <c r="C47" t="str">
        <f t="shared" si="0"/>
        <v>Gråbinka</v>
      </c>
      <c r="E47">
        <v>25</v>
      </c>
    </row>
    <row r="48" spans="1:5">
      <c r="A48" t="s">
        <v>493</v>
      </c>
      <c r="B48" t="s">
        <v>627</v>
      </c>
      <c r="C48" t="str">
        <f t="shared" si="0"/>
        <v>Hårdsvingel</v>
      </c>
      <c r="E48">
        <v>35</v>
      </c>
    </row>
    <row r="49" spans="1:5">
      <c r="A49" t="s">
        <v>494</v>
      </c>
      <c r="B49" t="s">
        <v>628</v>
      </c>
      <c r="C49" t="str">
        <f t="shared" si="0"/>
        <v>Fårsvingel</v>
      </c>
      <c r="E49">
        <v>27.5</v>
      </c>
    </row>
    <row r="50" spans="1:5">
      <c r="A50" t="s">
        <v>495</v>
      </c>
      <c r="B50" t="s">
        <v>629</v>
      </c>
      <c r="C50" t="str">
        <f t="shared" si="0"/>
        <v>Ängssvingel</v>
      </c>
      <c r="E50">
        <v>65</v>
      </c>
    </row>
    <row r="51" spans="1:5">
      <c r="A51" t="s">
        <v>496</v>
      </c>
      <c r="B51" t="s">
        <v>630</v>
      </c>
      <c r="C51" t="str">
        <f t="shared" si="0"/>
        <v>Rödsvingel</v>
      </c>
      <c r="E51">
        <v>52.5</v>
      </c>
    </row>
    <row r="52" spans="1:5">
      <c r="A52" t="s">
        <v>497</v>
      </c>
      <c r="B52" t="s">
        <v>631</v>
      </c>
      <c r="C52" t="str">
        <f t="shared" si="0"/>
        <v>Älggräs</v>
      </c>
      <c r="E52">
        <v>100</v>
      </c>
    </row>
    <row r="53" spans="1:5">
      <c r="A53" t="s">
        <v>498</v>
      </c>
      <c r="B53" t="s">
        <v>632</v>
      </c>
      <c r="C53" t="str">
        <f t="shared" si="0"/>
        <v>Smultron</v>
      </c>
      <c r="E53">
        <v>12.5</v>
      </c>
    </row>
    <row r="54" spans="1:5">
      <c r="A54" t="s">
        <v>499</v>
      </c>
      <c r="B54" t="s">
        <v>633</v>
      </c>
      <c r="C54" t="str">
        <f t="shared" si="0"/>
        <v>Stormåra</v>
      </c>
      <c r="E54">
        <v>65</v>
      </c>
    </row>
    <row r="55" spans="1:5">
      <c r="A55" t="s">
        <v>500</v>
      </c>
      <c r="B55" t="s">
        <v>634</v>
      </c>
      <c r="C55" t="str">
        <f t="shared" si="0"/>
        <v>Sumpmåra</v>
      </c>
      <c r="E55">
        <v>22.5</v>
      </c>
    </row>
    <row r="56" spans="1:5">
      <c r="A56" t="s">
        <v>501</v>
      </c>
      <c r="B56" t="s">
        <v>635</v>
      </c>
      <c r="C56" t="str">
        <f t="shared" si="0"/>
        <v>Skogsnäva</v>
      </c>
      <c r="E56">
        <v>47.5</v>
      </c>
    </row>
    <row r="57" spans="1:5">
      <c r="A57" t="s">
        <v>502</v>
      </c>
      <c r="B57" t="s">
        <v>636</v>
      </c>
      <c r="C57" t="str">
        <f t="shared" si="0"/>
        <v>Humleblomster</v>
      </c>
      <c r="E57">
        <v>35</v>
      </c>
    </row>
    <row r="58" spans="1:5">
      <c r="A58" t="s">
        <v>503</v>
      </c>
      <c r="B58" t="s">
        <v>637</v>
      </c>
      <c r="C58" t="str">
        <f t="shared" si="0"/>
        <v>Gullkrage</v>
      </c>
      <c r="E58">
        <v>37.5</v>
      </c>
    </row>
    <row r="59" spans="1:5">
      <c r="A59" t="s">
        <v>504</v>
      </c>
      <c r="B59" t="s">
        <v>638</v>
      </c>
      <c r="C59" t="str">
        <f t="shared" si="0"/>
        <v>Flockfibbla</v>
      </c>
      <c r="E59">
        <v>52.5</v>
      </c>
    </row>
    <row r="60" spans="1:5">
      <c r="A60" t="s">
        <v>505</v>
      </c>
      <c r="B60" t="s">
        <v>639</v>
      </c>
      <c r="C60" t="str">
        <f t="shared" si="0"/>
        <v>Ieracium(Skogsfibblor</v>
      </c>
      <c r="E60">
        <v>37.5</v>
      </c>
    </row>
    <row r="61" spans="1:5">
      <c r="A61" t="s">
        <v>506</v>
      </c>
      <c r="B61" t="s">
        <v>640</v>
      </c>
      <c r="C61" t="str">
        <f t="shared" si="0"/>
        <v>Fyrkantigjohannesört</v>
      </c>
      <c r="E61">
        <v>55</v>
      </c>
    </row>
    <row r="62" spans="1:5">
      <c r="A62" t="s">
        <v>507</v>
      </c>
      <c r="B62" t="s">
        <v>641</v>
      </c>
      <c r="C62" t="str">
        <f t="shared" si="0"/>
        <v>Äktajohannesört</v>
      </c>
      <c r="E62">
        <v>50</v>
      </c>
    </row>
    <row r="63" spans="1:5">
      <c r="A63" t="s">
        <v>508</v>
      </c>
      <c r="B63" t="s">
        <v>642</v>
      </c>
      <c r="C63" t="str">
        <f t="shared" si="0"/>
        <v>Knapptåg</v>
      </c>
      <c r="E63">
        <v>65</v>
      </c>
    </row>
    <row r="64" spans="1:5">
      <c r="A64" t="s">
        <v>509</v>
      </c>
      <c r="B64" t="s">
        <v>643</v>
      </c>
      <c r="C64" t="str">
        <f t="shared" si="0"/>
        <v>Veketåg</v>
      </c>
      <c r="E64">
        <v>80</v>
      </c>
    </row>
    <row r="65" spans="1:5">
      <c r="A65" t="s">
        <v>510</v>
      </c>
      <c r="B65" t="s">
        <v>644</v>
      </c>
      <c r="C65" t="str">
        <f t="shared" si="0"/>
        <v>Åkervädd</v>
      </c>
      <c r="E65">
        <v>55</v>
      </c>
    </row>
    <row r="66" spans="1:5">
      <c r="A66" t="s">
        <v>511</v>
      </c>
      <c r="B66" t="s">
        <v>645</v>
      </c>
      <c r="C66" t="str">
        <f t="shared" si="0"/>
        <v>Gökärt</v>
      </c>
      <c r="E66">
        <v>25</v>
      </c>
    </row>
    <row r="67" spans="1:5">
      <c r="A67" t="s">
        <v>512</v>
      </c>
      <c r="B67" t="s">
        <v>646</v>
      </c>
      <c r="C67" t="str">
        <f t="shared" ref="C67:C130" si="1">REPLACE(B67,1,1,UPPER(LEFT(B67,1)))</f>
        <v>Gulvial</v>
      </c>
      <c r="E67">
        <v>60</v>
      </c>
    </row>
    <row r="68" spans="1:5">
      <c r="A68" t="s">
        <v>513</v>
      </c>
      <c r="B68" t="s">
        <v>647</v>
      </c>
      <c r="C68" t="str">
        <f t="shared" si="1"/>
        <v>Prästkrage</v>
      </c>
      <c r="E68">
        <v>45</v>
      </c>
    </row>
    <row r="69" spans="1:5">
      <c r="A69" t="s">
        <v>514</v>
      </c>
      <c r="B69" t="s">
        <v>648</v>
      </c>
      <c r="C69" t="str">
        <f t="shared" si="1"/>
        <v>Vildlin</v>
      </c>
      <c r="E69">
        <v>15</v>
      </c>
    </row>
    <row r="70" spans="1:5">
      <c r="A70" t="s">
        <v>515</v>
      </c>
      <c r="B70" t="s">
        <v>649</v>
      </c>
      <c r="C70" t="str">
        <f t="shared" si="1"/>
        <v>Käringtand</v>
      </c>
      <c r="E70">
        <v>40</v>
      </c>
    </row>
    <row r="71" spans="1:5">
      <c r="A71" t="s">
        <v>516</v>
      </c>
      <c r="B71" t="s">
        <v>650</v>
      </c>
      <c r="C71" t="str">
        <f t="shared" si="1"/>
        <v>Blomsterlupin</v>
      </c>
      <c r="E71">
        <v>85</v>
      </c>
    </row>
    <row r="72" spans="1:5">
      <c r="A72" t="s">
        <v>517</v>
      </c>
      <c r="B72" t="s">
        <v>651</v>
      </c>
      <c r="C72" t="str">
        <f t="shared" si="1"/>
        <v>Ängsfryle</v>
      </c>
      <c r="E72">
        <v>30</v>
      </c>
    </row>
    <row r="73" spans="1:5">
      <c r="A73" t="s">
        <v>518</v>
      </c>
      <c r="B73" t="s">
        <v>652</v>
      </c>
      <c r="C73" t="str">
        <f t="shared" si="1"/>
        <v>Blekfryle</v>
      </c>
      <c r="E73">
        <v>20</v>
      </c>
    </row>
    <row r="74" spans="1:5">
      <c r="A74" t="s">
        <v>519</v>
      </c>
      <c r="B74" t="s">
        <v>653</v>
      </c>
      <c r="C74" t="str">
        <f t="shared" si="1"/>
        <v>Vårfryle</v>
      </c>
      <c r="E74">
        <v>17.5</v>
      </c>
    </row>
    <row r="75" spans="1:5">
      <c r="A75" t="s">
        <v>520</v>
      </c>
      <c r="B75" t="s">
        <v>654</v>
      </c>
      <c r="C75" t="str">
        <f t="shared" si="1"/>
        <v>Gökblomster</v>
      </c>
      <c r="E75">
        <v>45</v>
      </c>
    </row>
    <row r="76" spans="1:5">
      <c r="A76" t="s">
        <v>521</v>
      </c>
      <c r="B76" t="s">
        <v>655</v>
      </c>
      <c r="C76" t="str">
        <f t="shared" si="1"/>
        <v>Ekorrbär</v>
      </c>
      <c r="E76">
        <v>12.5</v>
      </c>
    </row>
    <row r="77" spans="1:5">
      <c r="A77" t="s">
        <v>522</v>
      </c>
      <c r="B77" t="s">
        <v>656</v>
      </c>
      <c r="C77" t="str">
        <f t="shared" si="1"/>
        <v>Ängskovall</v>
      </c>
      <c r="E77">
        <v>25</v>
      </c>
    </row>
    <row r="78" spans="1:5">
      <c r="A78" t="s">
        <v>523</v>
      </c>
      <c r="B78" t="s">
        <v>657</v>
      </c>
      <c r="C78" t="str">
        <f t="shared" si="1"/>
        <v>Skogskovall</v>
      </c>
      <c r="E78">
        <v>20</v>
      </c>
    </row>
    <row r="79" spans="1:5">
      <c r="A79" t="s">
        <v>524</v>
      </c>
      <c r="B79" t="s">
        <v>658</v>
      </c>
      <c r="C79" t="str">
        <f t="shared" si="1"/>
        <v>Bergslok</v>
      </c>
      <c r="E79">
        <v>45</v>
      </c>
    </row>
    <row r="80" spans="1:5">
      <c r="A80" t="s">
        <v>525</v>
      </c>
      <c r="B80" t="s">
        <v>659</v>
      </c>
      <c r="C80" t="str">
        <f t="shared" si="1"/>
        <v>Skogsnarv</v>
      </c>
      <c r="E80">
        <v>25</v>
      </c>
    </row>
    <row r="81" spans="1:5">
      <c r="A81" t="s">
        <v>526</v>
      </c>
      <c r="B81" t="s">
        <v>660</v>
      </c>
      <c r="C81" t="str">
        <f t="shared" si="1"/>
        <v>Åkerförgätmigej</v>
      </c>
      <c r="E81">
        <v>25</v>
      </c>
    </row>
    <row r="82" spans="1:5">
      <c r="A82" t="s">
        <v>527</v>
      </c>
      <c r="B82" t="s">
        <v>661</v>
      </c>
      <c r="C82" t="str">
        <f t="shared" si="1"/>
        <v>Tvåblad</v>
      </c>
      <c r="E82">
        <v>25</v>
      </c>
    </row>
    <row r="83" spans="1:5">
      <c r="A83" t="s">
        <v>528</v>
      </c>
      <c r="B83" t="s">
        <v>662</v>
      </c>
      <c r="C83" t="str">
        <f t="shared" si="1"/>
        <v>Räsar</v>
      </c>
      <c r="E83">
        <v>0</v>
      </c>
    </row>
    <row r="84" spans="1:5">
      <c r="A84" t="s">
        <v>528</v>
      </c>
      <c r="B84" t="s">
        <v>663</v>
      </c>
      <c r="C84" t="str">
        <f t="shared" si="1"/>
        <v>Rypandeör</v>
      </c>
      <c r="E84">
        <v>0</v>
      </c>
    </row>
    <row r="85" spans="1:5">
      <c r="A85" t="s">
        <v>528</v>
      </c>
      <c r="B85" t="s">
        <v>664</v>
      </c>
      <c r="C85" t="str">
        <f t="shared" si="1"/>
        <v>R</v>
      </c>
      <c r="E85">
        <v>0</v>
      </c>
    </row>
    <row r="86" spans="1:5">
      <c r="A86" t="s">
        <v>529</v>
      </c>
      <c r="B86" t="s">
        <v>665</v>
      </c>
      <c r="C86" t="str">
        <f t="shared" si="1"/>
        <v>Slåtterblomma</v>
      </c>
      <c r="E86">
        <v>17.5</v>
      </c>
    </row>
    <row r="87" spans="1:5">
      <c r="A87" t="s">
        <v>530</v>
      </c>
      <c r="B87" t="s">
        <v>666</v>
      </c>
      <c r="C87" t="str">
        <f t="shared" si="1"/>
        <v>Kärrspira</v>
      </c>
      <c r="E87">
        <v>27.5</v>
      </c>
    </row>
    <row r="88" spans="1:5">
      <c r="A88" t="s">
        <v>531</v>
      </c>
      <c r="B88" t="s">
        <v>667</v>
      </c>
      <c r="C88" t="str">
        <f t="shared" si="1"/>
        <v>Rörflen</v>
      </c>
      <c r="E88">
        <v>135</v>
      </c>
    </row>
    <row r="89" spans="1:5">
      <c r="A89" t="s">
        <v>532</v>
      </c>
      <c r="B89" t="s">
        <v>668</v>
      </c>
      <c r="C89" t="str">
        <f t="shared" si="1"/>
        <v>Fjälltimotej</v>
      </c>
      <c r="E89">
        <v>20</v>
      </c>
    </row>
    <row r="90" spans="1:5">
      <c r="A90" t="s">
        <v>533</v>
      </c>
      <c r="B90" t="s">
        <v>669</v>
      </c>
      <c r="C90" t="str">
        <f t="shared" si="1"/>
        <v>Timotej</v>
      </c>
      <c r="E90">
        <v>75</v>
      </c>
    </row>
    <row r="91" spans="1:5">
      <c r="A91" t="s">
        <v>534</v>
      </c>
      <c r="B91" t="s">
        <v>670</v>
      </c>
      <c r="C91" t="str">
        <f t="shared" si="1"/>
        <v>Gran</v>
      </c>
      <c r="E91">
        <v>2650</v>
      </c>
    </row>
    <row r="92" spans="1:5">
      <c r="A92" t="s">
        <v>535</v>
      </c>
      <c r="B92" t="s">
        <v>671</v>
      </c>
      <c r="C92" t="str">
        <f t="shared" si="1"/>
        <v>Gråfibbla</v>
      </c>
      <c r="E92">
        <v>12.5</v>
      </c>
    </row>
    <row r="93" spans="1:5">
      <c r="A93" t="s">
        <v>536</v>
      </c>
      <c r="B93" t="s">
        <v>672</v>
      </c>
      <c r="C93" t="str">
        <f t="shared" si="1"/>
        <v>Bockrot</v>
      </c>
      <c r="E93">
        <v>12.5</v>
      </c>
    </row>
    <row r="94" spans="1:5">
      <c r="A94" t="s">
        <v>537</v>
      </c>
      <c r="B94" t="s">
        <v>673</v>
      </c>
      <c r="C94" t="str">
        <f t="shared" si="1"/>
        <v>Tätört</v>
      </c>
      <c r="E94">
        <v>30</v>
      </c>
    </row>
    <row r="95" spans="1:5">
      <c r="A95" t="s">
        <v>538</v>
      </c>
      <c r="B95" t="s">
        <v>674</v>
      </c>
      <c r="C95" t="str">
        <f t="shared" si="1"/>
        <v>Gårdsgroblad</v>
      </c>
      <c r="E95">
        <v>30</v>
      </c>
    </row>
    <row r="96" spans="1:5">
      <c r="A96" t="s">
        <v>539</v>
      </c>
      <c r="B96" t="s">
        <v>675</v>
      </c>
      <c r="C96" t="str">
        <f t="shared" si="1"/>
        <v>Svartkämpar</v>
      </c>
      <c r="E96">
        <v>40</v>
      </c>
    </row>
    <row r="97" spans="1:5">
      <c r="A97" t="s">
        <v>540</v>
      </c>
      <c r="B97" t="s">
        <v>676</v>
      </c>
      <c r="C97" t="str">
        <f t="shared" si="1"/>
        <v>Parkgröe</v>
      </c>
      <c r="E97">
        <v>75</v>
      </c>
    </row>
    <row r="98" spans="1:5">
      <c r="A98" t="s">
        <v>541</v>
      </c>
      <c r="B98" t="s">
        <v>677</v>
      </c>
      <c r="C98" t="str">
        <f t="shared" si="1"/>
        <v>Ängsgröe</v>
      </c>
      <c r="E98">
        <v>50</v>
      </c>
    </row>
    <row r="99" spans="1:5">
      <c r="A99" t="s">
        <v>542</v>
      </c>
      <c r="B99" t="s">
        <v>678</v>
      </c>
      <c r="C99" t="str">
        <f t="shared" si="1"/>
        <v>Trampgröe</v>
      </c>
      <c r="E99">
        <v>15</v>
      </c>
    </row>
    <row r="100" spans="1:5">
      <c r="A100" t="s">
        <v>543</v>
      </c>
      <c r="B100" t="s">
        <v>679</v>
      </c>
      <c r="C100" t="str">
        <f t="shared" si="1"/>
        <v>Kärrgröe</v>
      </c>
      <c r="E100">
        <v>50</v>
      </c>
    </row>
    <row r="101" spans="1:5">
      <c r="A101" t="s">
        <v>544</v>
      </c>
      <c r="B101" t="s">
        <v>680</v>
      </c>
      <c r="C101" t="str">
        <f t="shared" si="1"/>
        <v>Femfingerört</v>
      </c>
      <c r="E101">
        <v>25</v>
      </c>
    </row>
    <row r="102" spans="1:5">
      <c r="A102" t="s">
        <v>545</v>
      </c>
      <c r="B102" t="s">
        <v>681</v>
      </c>
      <c r="C102" t="str">
        <f t="shared" si="1"/>
        <v>Blodrot</v>
      </c>
      <c r="E102">
        <v>30</v>
      </c>
    </row>
    <row r="103" spans="1:5">
      <c r="A103" t="s">
        <v>546</v>
      </c>
      <c r="B103" t="s">
        <v>682</v>
      </c>
      <c r="C103" t="str">
        <f t="shared" si="1"/>
        <v>Brunört</v>
      </c>
      <c r="E103">
        <v>15</v>
      </c>
    </row>
    <row r="104" spans="1:5">
      <c r="A104" t="s">
        <v>547</v>
      </c>
      <c r="B104" t="s">
        <v>683</v>
      </c>
      <c r="C104" t="str">
        <f t="shared" si="1"/>
        <v>Klotpyrola</v>
      </c>
      <c r="E104">
        <v>12.5</v>
      </c>
    </row>
    <row r="105" spans="1:5">
      <c r="A105" t="s">
        <v>548</v>
      </c>
      <c r="B105" t="s">
        <v>684</v>
      </c>
      <c r="C105" t="str">
        <f t="shared" si="1"/>
        <v>Vitpyrola</v>
      </c>
      <c r="E105">
        <v>22.5</v>
      </c>
    </row>
    <row r="106" spans="1:5">
      <c r="A106" t="s">
        <v>549</v>
      </c>
      <c r="B106" t="s">
        <v>685</v>
      </c>
      <c r="C106" t="str">
        <f t="shared" si="1"/>
        <v>Smörblomma</v>
      </c>
      <c r="E106">
        <v>45</v>
      </c>
    </row>
    <row r="107" spans="1:5">
      <c r="A107" t="s">
        <v>550</v>
      </c>
      <c r="B107" t="s">
        <v>686</v>
      </c>
      <c r="C107" t="str">
        <f t="shared" si="1"/>
        <v>Ängsskallra</v>
      </c>
      <c r="E107">
        <v>20</v>
      </c>
    </row>
    <row r="108" spans="1:5">
      <c r="A108" t="s">
        <v>551</v>
      </c>
      <c r="B108" t="s">
        <v>687</v>
      </c>
      <c r="C108" t="str">
        <f t="shared" si="1"/>
        <v>Åkerbär</v>
      </c>
      <c r="E108">
        <v>15</v>
      </c>
    </row>
    <row r="109" spans="1:5">
      <c r="A109" t="s">
        <v>552</v>
      </c>
      <c r="B109" t="s">
        <v>688</v>
      </c>
      <c r="C109" t="str">
        <f t="shared" si="1"/>
        <v>Stenbär</v>
      </c>
      <c r="E109">
        <v>22.5</v>
      </c>
    </row>
    <row r="110" spans="1:5">
      <c r="A110" t="s">
        <v>553</v>
      </c>
      <c r="B110" t="s">
        <v>689</v>
      </c>
      <c r="C110" t="str">
        <f t="shared" si="1"/>
        <v>Ängssyra</v>
      </c>
      <c r="E110">
        <v>60</v>
      </c>
    </row>
    <row r="111" spans="1:5">
      <c r="A111" t="s">
        <v>554</v>
      </c>
      <c r="B111" t="s">
        <v>690</v>
      </c>
      <c r="C111" t="str">
        <f t="shared" si="1"/>
        <v>Bergsyra</v>
      </c>
      <c r="E111">
        <v>25</v>
      </c>
    </row>
    <row r="112" spans="1:5">
      <c r="A112" t="s">
        <v>555</v>
      </c>
      <c r="B112" t="s">
        <v>691</v>
      </c>
      <c r="C112" t="str">
        <f t="shared" si="1"/>
        <v>Sälg</v>
      </c>
      <c r="E112">
        <v>900</v>
      </c>
    </row>
    <row r="113" spans="1:5">
      <c r="A113" t="s">
        <v>556</v>
      </c>
      <c r="B113" t="s">
        <v>692</v>
      </c>
      <c r="C113" t="str">
        <f t="shared" si="1"/>
        <v>Svinrot</v>
      </c>
      <c r="E113">
        <v>25</v>
      </c>
    </row>
    <row r="114" spans="1:5">
      <c r="A114" t="s">
        <v>557</v>
      </c>
      <c r="B114" t="s">
        <v>693</v>
      </c>
      <c r="C114" t="str">
        <f t="shared" si="1"/>
        <v>Smällglim</v>
      </c>
      <c r="E114">
        <v>55</v>
      </c>
    </row>
    <row r="115" spans="1:5">
      <c r="A115" t="s">
        <v>558</v>
      </c>
      <c r="B115" t="s">
        <v>694</v>
      </c>
      <c r="C115" t="str">
        <f t="shared" si="1"/>
        <v>Kanadensisktgullris</v>
      </c>
      <c r="E115">
        <v>40</v>
      </c>
    </row>
    <row r="116" spans="1:5">
      <c r="A116" t="s">
        <v>559</v>
      </c>
      <c r="B116" t="s">
        <v>695</v>
      </c>
      <c r="C116" t="str">
        <f t="shared" si="1"/>
        <v>Grässtjärnblomma</v>
      </c>
      <c r="E116">
        <v>20</v>
      </c>
    </row>
    <row r="117" spans="1:5">
      <c r="A117" t="s">
        <v>560</v>
      </c>
      <c r="B117" t="s">
        <v>696</v>
      </c>
      <c r="C117" t="str">
        <f t="shared" si="1"/>
        <v>Skogsstjärnblomma</v>
      </c>
      <c r="E117">
        <v>90</v>
      </c>
    </row>
    <row r="118" spans="1:5">
      <c r="A118" t="s">
        <v>561</v>
      </c>
      <c r="B118" t="s">
        <v>697</v>
      </c>
      <c r="C118" t="str">
        <f t="shared" si="1"/>
        <v>Ängsvädd</v>
      </c>
      <c r="E118">
        <v>42.5</v>
      </c>
    </row>
    <row r="119" spans="1:5">
      <c r="A119" t="s">
        <v>562</v>
      </c>
      <c r="B119" t="s">
        <v>698</v>
      </c>
      <c r="C119" t="str">
        <f t="shared" si="1"/>
        <v>Fodervallört</v>
      </c>
      <c r="E119">
        <v>125</v>
      </c>
    </row>
    <row r="120" spans="1:5">
      <c r="A120" t="s">
        <v>563</v>
      </c>
      <c r="B120" t="s">
        <v>699</v>
      </c>
      <c r="C120" t="str">
        <f t="shared" si="1"/>
        <v>P.1(Maskros</v>
      </c>
      <c r="E120">
        <v>30</v>
      </c>
    </row>
    <row r="121" spans="1:5">
      <c r="A121" t="s">
        <v>564</v>
      </c>
      <c r="B121" t="s">
        <v>700</v>
      </c>
      <c r="C121" t="str">
        <f t="shared" si="1"/>
        <v>Gullklöver</v>
      </c>
      <c r="E121">
        <v>22.5</v>
      </c>
    </row>
    <row r="122" spans="1:5">
      <c r="A122" t="s">
        <v>565</v>
      </c>
      <c r="B122" t="s">
        <v>701</v>
      </c>
      <c r="C122" t="str">
        <f t="shared" si="1"/>
        <v>Alsikeklöver</v>
      </c>
      <c r="E122">
        <v>35</v>
      </c>
    </row>
    <row r="123" spans="1:5">
      <c r="A123" t="s">
        <v>566</v>
      </c>
      <c r="B123" t="s">
        <v>702</v>
      </c>
      <c r="C123" t="str">
        <f t="shared" si="1"/>
        <v>Skogsklöver</v>
      </c>
      <c r="E123">
        <v>27.5</v>
      </c>
    </row>
    <row r="124" spans="1:5">
      <c r="A124" t="s">
        <v>567</v>
      </c>
      <c r="B124" t="s">
        <v>703</v>
      </c>
      <c r="C124" t="str">
        <f t="shared" si="1"/>
        <v>Rödklöver</v>
      </c>
      <c r="E124">
        <v>37.5</v>
      </c>
    </row>
    <row r="125" spans="1:5">
      <c r="A125" t="s">
        <v>568</v>
      </c>
      <c r="B125" t="s">
        <v>704</v>
      </c>
      <c r="C125" t="str">
        <f t="shared" si="1"/>
        <v>Vitklöver</v>
      </c>
      <c r="E125">
        <v>20</v>
      </c>
    </row>
    <row r="126" spans="1:5">
      <c r="A126" t="s">
        <v>569</v>
      </c>
      <c r="B126" t="s">
        <v>705</v>
      </c>
      <c r="C126" t="str">
        <f t="shared" si="1"/>
        <v>Brunklöver</v>
      </c>
      <c r="E126">
        <v>25</v>
      </c>
    </row>
    <row r="127" spans="1:5">
      <c r="A127" t="s">
        <v>570</v>
      </c>
      <c r="B127" t="s">
        <v>706</v>
      </c>
      <c r="C127" t="str">
        <f t="shared" si="1"/>
        <v>Tussilago</v>
      </c>
      <c r="E127">
        <v>12.5</v>
      </c>
    </row>
    <row r="128" spans="1:5">
      <c r="A128" t="s">
        <v>571</v>
      </c>
      <c r="B128" t="s">
        <v>707</v>
      </c>
      <c r="C128" t="str">
        <f t="shared" si="1"/>
        <v>Blåbär</v>
      </c>
      <c r="E128">
        <v>30</v>
      </c>
    </row>
    <row r="129" spans="1:5">
      <c r="A129" t="s">
        <v>572</v>
      </c>
      <c r="B129" t="s">
        <v>708</v>
      </c>
      <c r="C129" t="str">
        <f t="shared" si="1"/>
        <v>Odon</v>
      </c>
      <c r="E129">
        <v>40</v>
      </c>
    </row>
    <row r="130" spans="1:5">
      <c r="A130" t="s">
        <v>573</v>
      </c>
      <c r="B130" t="s">
        <v>709</v>
      </c>
      <c r="C130" t="str">
        <f t="shared" si="1"/>
        <v>Lingon</v>
      </c>
      <c r="E130">
        <v>17.5</v>
      </c>
    </row>
    <row r="131" spans="1:5">
      <c r="A131" t="s">
        <v>574</v>
      </c>
      <c r="B131" t="s">
        <v>710</v>
      </c>
      <c r="C131" t="str">
        <f t="shared" ref="C131:C137" si="2">REPLACE(B131,1,1,UPPER(LEFT(B131,1)))</f>
        <v>Mörktkungsljus</v>
      </c>
      <c r="E131">
        <v>70</v>
      </c>
    </row>
    <row r="132" spans="1:5">
      <c r="A132" t="s">
        <v>575</v>
      </c>
      <c r="B132" t="s">
        <v>711</v>
      </c>
      <c r="C132" t="str">
        <f t="shared" si="2"/>
        <v>Teveronika</v>
      </c>
      <c r="E132">
        <v>20</v>
      </c>
    </row>
    <row r="133" spans="1:5">
      <c r="A133" t="s">
        <v>576</v>
      </c>
      <c r="B133" t="s">
        <v>712</v>
      </c>
      <c r="C133" t="str">
        <f t="shared" si="2"/>
        <v>Ärenpris</v>
      </c>
      <c r="E133">
        <v>20</v>
      </c>
    </row>
    <row r="134" spans="1:5">
      <c r="A134" t="s">
        <v>577</v>
      </c>
      <c r="B134" t="s">
        <v>713</v>
      </c>
      <c r="C134" t="str">
        <f t="shared" si="2"/>
        <v>Kråkvicker</v>
      </c>
      <c r="E134">
        <v>60</v>
      </c>
    </row>
    <row r="135" spans="1:5">
      <c r="A135" t="s">
        <v>578</v>
      </c>
      <c r="B135" t="s">
        <v>714</v>
      </c>
      <c r="C135" t="str">
        <f t="shared" si="2"/>
        <v>Häckvicker</v>
      </c>
      <c r="E135">
        <v>45</v>
      </c>
    </row>
    <row r="136" spans="1:5">
      <c r="A136" t="s">
        <v>579</v>
      </c>
      <c r="B136" t="s">
        <v>715</v>
      </c>
      <c r="C136" t="str">
        <f t="shared" si="2"/>
        <v>Ängsviol</v>
      </c>
      <c r="E136">
        <v>12.5</v>
      </c>
    </row>
    <row r="137" spans="1:5">
      <c r="A137" t="s">
        <v>580</v>
      </c>
      <c r="B137" t="s">
        <v>716</v>
      </c>
      <c r="C137" t="str">
        <f t="shared" si="2"/>
        <v>Skogsviol</v>
      </c>
      <c r="E137">
        <v>15</v>
      </c>
    </row>
  </sheetData>
  <autoFilter ref="A1:E1" xr:uid="{6CA4B726-7FC6-4092-A958-31498F397E8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41"/>
  <sheetViews>
    <sheetView topLeftCell="U1" workbookViewId="0">
      <pane ySplit="5" topLeftCell="A112" activePane="bottomLeft" state="frozen"/>
      <selection pane="bottomLeft" activeCell="AW144" sqref="AW144"/>
    </sheetView>
  </sheetViews>
  <sheetFormatPr defaultRowHeight="15"/>
  <cols>
    <col min="1" max="1" width="30.140625" customWidth="1"/>
    <col min="2" max="2" width="14.140625" style="10" customWidth="1"/>
    <col min="3" max="3" width="11.5703125" style="10" customWidth="1"/>
    <col min="4" max="5" width="9.140625" style="9"/>
    <col min="6" max="7" width="9.140625" style="10"/>
    <col min="8" max="11" width="9.140625" style="9"/>
    <col min="12" max="12" width="9.140625" style="9" customWidth="1"/>
    <col min="13" max="13" width="9.140625" style="9"/>
    <col min="14" max="19" width="9.140625" style="10"/>
    <col min="20" max="25" width="9.140625" style="9"/>
    <col min="26" max="27" width="9.140625" style="10"/>
    <col min="28" max="31" width="9.140625" style="9"/>
    <col min="32" max="33" width="9.140625" style="10"/>
    <col min="34" max="35" width="9.140625" style="9"/>
    <col min="36" max="39" width="9.140625" style="10"/>
    <col min="40" max="41" width="9.140625" style="9"/>
    <col min="42" max="45" width="9.140625" style="10"/>
    <col min="46" max="47" width="9.140625" style="9"/>
  </cols>
  <sheetData>
    <row r="1" spans="1:49">
      <c r="B1" s="10" t="s">
        <v>52</v>
      </c>
      <c r="C1" s="10" t="s">
        <v>53</v>
      </c>
      <c r="D1" s="9" t="s">
        <v>109</v>
      </c>
      <c r="E1" s="9" t="s">
        <v>120</v>
      </c>
      <c r="F1" s="10" t="s">
        <v>126</v>
      </c>
      <c r="G1" s="10" t="s">
        <v>131</v>
      </c>
      <c r="H1" s="9" t="s">
        <v>137</v>
      </c>
      <c r="I1" s="9" t="s">
        <v>141</v>
      </c>
      <c r="J1" s="9" t="s">
        <v>149</v>
      </c>
      <c r="K1" s="9" t="s">
        <v>162</v>
      </c>
      <c r="L1" s="9" t="s">
        <v>171</v>
      </c>
      <c r="M1" s="9" t="s">
        <v>180</v>
      </c>
      <c r="N1" s="10" t="s">
        <v>190</v>
      </c>
      <c r="O1" s="10" t="s">
        <v>198</v>
      </c>
      <c r="P1" s="10" t="s">
        <v>201</v>
      </c>
      <c r="Q1" s="10" t="s">
        <v>215</v>
      </c>
      <c r="R1" s="10" t="s">
        <v>224</v>
      </c>
      <c r="S1" s="10" t="s">
        <v>229</v>
      </c>
      <c r="T1" s="9" t="s">
        <v>235</v>
      </c>
      <c r="U1" s="9" t="s">
        <v>242</v>
      </c>
      <c r="V1" s="9" t="s">
        <v>248</v>
      </c>
      <c r="W1" s="9" t="s">
        <v>260</v>
      </c>
      <c r="X1" s="9" t="s">
        <v>267</v>
      </c>
      <c r="Y1" s="9" t="s">
        <v>274</v>
      </c>
      <c r="Z1" s="10" t="s">
        <v>282</v>
      </c>
      <c r="AA1" s="10" t="s">
        <v>285</v>
      </c>
      <c r="AB1" s="9" t="s">
        <v>289</v>
      </c>
      <c r="AC1" s="9" t="s">
        <v>297</v>
      </c>
      <c r="AD1" s="9" t="s">
        <v>300</v>
      </c>
      <c r="AE1" s="9" t="s">
        <v>306</v>
      </c>
      <c r="AF1" s="10" t="s">
        <v>311</v>
      </c>
      <c r="AG1" s="10" t="s">
        <v>315</v>
      </c>
      <c r="AH1" s="9" t="s">
        <v>319</v>
      </c>
      <c r="AI1" s="9" t="s">
        <v>326</v>
      </c>
      <c r="AJ1" s="10" t="s">
        <v>332</v>
      </c>
      <c r="AK1" s="10" t="s">
        <v>335</v>
      </c>
      <c r="AL1" s="10" t="s">
        <v>345</v>
      </c>
      <c r="AM1" s="10" t="s">
        <v>353</v>
      </c>
      <c r="AN1" s="9" t="s">
        <v>356</v>
      </c>
      <c r="AO1" s="9" t="s">
        <v>362</v>
      </c>
      <c r="AP1" s="10" t="s">
        <v>364</v>
      </c>
      <c r="AQ1" s="10" t="s">
        <v>371</v>
      </c>
      <c r="AR1" s="10" t="s">
        <v>373</v>
      </c>
      <c r="AS1" s="10" t="s">
        <v>377</v>
      </c>
      <c r="AT1" s="9" t="s">
        <v>383</v>
      </c>
      <c r="AU1" s="9" t="s">
        <v>394</v>
      </c>
    </row>
    <row r="2" spans="1:49">
      <c r="B2" s="10" t="s">
        <v>28</v>
      </c>
      <c r="C2" s="10" t="s">
        <v>28</v>
      </c>
      <c r="D2" s="9" t="s">
        <v>28</v>
      </c>
      <c r="E2" s="9" t="s">
        <v>28</v>
      </c>
      <c r="F2" s="10" t="s">
        <v>125</v>
      </c>
      <c r="G2" s="10" t="s">
        <v>125</v>
      </c>
      <c r="H2" s="9" t="s">
        <v>125</v>
      </c>
      <c r="I2" s="9" t="s">
        <v>125</v>
      </c>
      <c r="J2" s="9" t="s">
        <v>150</v>
      </c>
      <c r="K2" s="9" t="s">
        <v>150</v>
      </c>
      <c r="L2" s="9" t="s">
        <v>172</v>
      </c>
      <c r="M2" s="9" t="s">
        <v>172</v>
      </c>
      <c r="N2" s="10" t="s">
        <v>172</v>
      </c>
      <c r="O2" s="10" t="s">
        <v>172</v>
      </c>
      <c r="P2" s="10" t="s">
        <v>202</v>
      </c>
      <c r="Q2" s="10" t="s">
        <v>202</v>
      </c>
      <c r="R2" s="10" t="s">
        <v>202</v>
      </c>
      <c r="S2" s="10" t="s">
        <v>202</v>
      </c>
      <c r="T2" s="9" t="s">
        <v>202</v>
      </c>
      <c r="U2" s="9" t="s">
        <v>202</v>
      </c>
      <c r="V2" s="9" t="s">
        <v>249</v>
      </c>
      <c r="W2" s="9" t="s">
        <v>249</v>
      </c>
      <c r="X2" s="9" t="s">
        <v>268</v>
      </c>
      <c r="Y2" s="9" t="s">
        <v>268</v>
      </c>
      <c r="Z2" s="10" t="s">
        <v>268</v>
      </c>
      <c r="AA2" s="10" t="s">
        <v>268</v>
      </c>
      <c r="AB2" s="9" t="s">
        <v>290</v>
      </c>
      <c r="AC2" s="9" t="s">
        <v>290</v>
      </c>
      <c r="AD2" s="9" t="s">
        <v>301</v>
      </c>
      <c r="AE2" s="9" t="s">
        <v>301</v>
      </c>
      <c r="AF2" s="10" t="s">
        <v>301</v>
      </c>
      <c r="AG2" s="10" t="s">
        <v>301</v>
      </c>
      <c r="AH2" s="9" t="s">
        <v>320</v>
      </c>
      <c r="AI2" s="9" t="s">
        <v>320</v>
      </c>
      <c r="AJ2" s="10" t="s">
        <v>320</v>
      </c>
      <c r="AK2" s="10" t="s">
        <v>320</v>
      </c>
      <c r="AL2" s="10" t="s">
        <v>320</v>
      </c>
      <c r="AM2" s="10" t="s">
        <v>320</v>
      </c>
      <c r="AN2" s="9" t="s">
        <v>357</v>
      </c>
      <c r="AO2" s="9" t="s">
        <v>357</v>
      </c>
      <c r="AP2" s="10" t="s">
        <v>357</v>
      </c>
      <c r="AQ2" s="10" t="s">
        <v>357</v>
      </c>
      <c r="AR2" s="10" t="s">
        <v>357</v>
      </c>
      <c r="AS2" s="10" t="s">
        <v>357</v>
      </c>
      <c r="AT2" s="9" t="s">
        <v>384</v>
      </c>
      <c r="AU2" s="9" t="s">
        <v>384</v>
      </c>
    </row>
    <row r="3" spans="1:49">
      <c r="B3" s="10" t="b">
        <f t="shared" ref="B3:AU3" si="0">B1=B5</f>
        <v>1</v>
      </c>
      <c r="C3" s="10" t="b">
        <f t="shared" si="0"/>
        <v>1</v>
      </c>
      <c r="D3" s="9" t="b">
        <f t="shared" si="0"/>
        <v>1</v>
      </c>
      <c r="E3" s="9" t="b">
        <f t="shared" si="0"/>
        <v>1</v>
      </c>
      <c r="F3" s="10" t="b">
        <f t="shared" si="0"/>
        <v>1</v>
      </c>
      <c r="G3" s="10" t="b">
        <f t="shared" si="0"/>
        <v>1</v>
      </c>
      <c r="H3" s="9" t="b">
        <f t="shared" si="0"/>
        <v>1</v>
      </c>
      <c r="I3" s="9" t="b">
        <f t="shared" si="0"/>
        <v>1</v>
      </c>
      <c r="J3" s="9" t="b">
        <f t="shared" si="0"/>
        <v>1</v>
      </c>
      <c r="K3" s="9" t="b">
        <f t="shared" si="0"/>
        <v>1</v>
      </c>
      <c r="L3" s="9" t="b">
        <f t="shared" si="0"/>
        <v>1</v>
      </c>
      <c r="M3" s="9" t="b">
        <f t="shared" si="0"/>
        <v>1</v>
      </c>
      <c r="N3" s="10" t="b">
        <f t="shared" si="0"/>
        <v>1</v>
      </c>
      <c r="O3" s="10" t="b">
        <f t="shared" si="0"/>
        <v>1</v>
      </c>
      <c r="P3" s="10" t="b">
        <f t="shared" si="0"/>
        <v>1</v>
      </c>
      <c r="Q3" s="10" t="b">
        <f t="shared" si="0"/>
        <v>1</v>
      </c>
      <c r="R3" s="10" t="b">
        <f t="shared" si="0"/>
        <v>1</v>
      </c>
      <c r="S3" s="10" t="b">
        <f t="shared" si="0"/>
        <v>1</v>
      </c>
      <c r="T3" s="9" t="b">
        <f t="shared" si="0"/>
        <v>1</v>
      </c>
      <c r="U3" s="9" t="b">
        <f t="shared" si="0"/>
        <v>1</v>
      </c>
      <c r="V3" s="9" t="b">
        <f t="shared" si="0"/>
        <v>1</v>
      </c>
      <c r="W3" s="9" t="b">
        <f t="shared" si="0"/>
        <v>1</v>
      </c>
      <c r="X3" s="9" t="b">
        <f t="shared" si="0"/>
        <v>1</v>
      </c>
      <c r="Y3" s="9" t="b">
        <f t="shared" si="0"/>
        <v>1</v>
      </c>
      <c r="Z3" s="10" t="b">
        <f t="shared" si="0"/>
        <v>1</v>
      </c>
      <c r="AA3" s="10" t="b">
        <f t="shared" si="0"/>
        <v>1</v>
      </c>
      <c r="AB3" s="9" t="b">
        <f t="shared" si="0"/>
        <v>1</v>
      </c>
      <c r="AC3" s="9" t="b">
        <f t="shared" si="0"/>
        <v>1</v>
      </c>
      <c r="AD3" s="9" t="b">
        <f t="shared" si="0"/>
        <v>1</v>
      </c>
      <c r="AE3" s="9" t="b">
        <f t="shared" si="0"/>
        <v>1</v>
      </c>
      <c r="AF3" s="10" t="b">
        <f t="shared" si="0"/>
        <v>1</v>
      </c>
      <c r="AG3" s="10" t="b">
        <f t="shared" si="0"/>
        <v>1</v>
      </c>
      <c r="AH3" s="9" t="b">
        <f t="shared" si="0"/>
        <v>1</v>
      </c>
      <c r="AI3" s="9" t="b">
        <f t="shared" si="0"/>
        <v>1</v>
      </c>
      <c r="AJ3" s="10" t="b">
        <f t="shared" si="0"/>
        <v>1</v>
      </c>
      <c r="AK3" s="10" t="b">
        <f t="shared" si="0"/>
        <v>1</v>
      </c>
      <c r="AL3" s="10" t="b">
        <f t="shared" si="0"/>
        <v>1</v>
      </c>
      <c r="AM3" s="10" t="b">
        <f t="shared" si="0"/>
        <v>1</v>
      </c>
      <c r="AN3" s="9" t="b">
        <f t="shared" si="0"/>
        <v>1</v>
      </c>
      <c r="AO3" s="9" t="b">
        <f t="shared" si="0"/>
        <v>1</v>
      </c>
      <c r="AP3" s="10" t="b">
        <f t="shared" si="0"/>
        <v>1</v>
      </c>
      <c r="AQ3" s="10" t="b">
        <f t="shared" si="0"/>
        <v>1</v>
      </c>
      <c r="AR3" s="10" t="b">
        <f t="shared" si="0"/>
        <v>1</v>
      </c>
      <c r="AS3" s="10" t="b">
        <f t="shared" si="0"/>
        <v>1</v>
      </c>
      <c r="AT3" s="9" t="b">
        <f t="shared" si="0"/>
        <v>1</v>
      </c>
      <c r="AU3" s="9" t="b">
        <f t="shared" si="0"/>
        <v>1</v>
      </c>
    </row>
    <row r="5" spans="1:49">
      <c r="A5" t="s">
        <v>51</v>
      </c>
      <c r="B5" s="10" t="s">
        <v>52</v>
      </c>
      <c r="C5" s="10" t="s">
        <v>53</v>
      </c>
      <c r="D5" s="9" t="s">
        <v>109</v>
      </c>
      <c r="E5" s="9" t="s">
        <v>120</v>
      </c>
      <c r="F5" s="10" t="s">
        <v>126</v>
      </c>
      <c r="G5" s="10" t="s">
        <v>131</v>
      </c>
      <c r="H5" s="9" t="s">
        <v>137</v>
      </c>
      <c r="I5" s="9" t="s">
        <v>141</v>
      </c>
      <c r="J5" s="9" t="s">
        <v>149</v>
      </c>
      <c r="K5" s="9" t="s">
        <v>162</v>
      </c>
      <c r="L5" s="9" t="s">
        <v>171</v>
      </c>
      <c r="M5" s="9" t="s">
        <v>180</v>
      </c>
      <c r="N5" s="10" t="s">
        <v>190</v>
      </c>
      <c r="O5" s="10" t="s">
        <v>198</v>
      </c>
      <c r="P5" s="10" t="s">
        <v>201</v>
      </c>
      <c r="Q5" s="10" t="s">
        <v>215</v>
      </c>
      <c r="R5" s="10" t="s">
        <v>224</v>
      </c>
      <c r="S5" s="10" t="s">
        <v>229</v>
      </c>
      <c r="T5" s="9" t="s">
        <v>235</v>
      </c>
      <c r="U5" s="9" t="s">
        <v>242</v>
      </c>
      <c r="V5" s="9" t="s">
        <v>248</v>
      </c>
      <c r="W5" s="9" t="s">
        <v>260</v>
      </c>
      <c r="X5" s="9" t="s">
        <v>267</v>
      </c>
      <c r="Y5" s="9" t="s">
        <v>274</v>
      </c>
      <c r="Z5" s="10" t="s">
        <v>282</v>
      </c>
      <c r="AA5" s="10" t="s">
        <v>285</v>
      </c>
      <c r="AB5" s="9" t="s">
        <v>289</v>
      </c>
      <c r="AC5" s="9" t="s">
        <v>297</v>
      </c>
      <c r="AD5" s="9" t="s">
        <v>300</v>
      </c>
      <c r="AE5" s="9" t="s">
        <v>306</v>
      </c>
      <c r="AF5" s="10" t="s">
        <v>311</v>
      </c>
      <c r="AG5" s="10" t="s">
        <v>315</v>
      </c>
      <c r="AH5" s="9" t="s">
        <v>319</v>
      </c>
      <c r="AI5" s="9" t="s">
        <v>326</v>
      </c>
      <c r="AJ5" s="10" t="s">
        <v>332</v>
      </c>
      <c r="AK5" s="10" t="s">
        <v>335</v>
      </c>
      <c r="AL5" s="10" t="s">
        <v>345</v>
      </c>
      <c r="AM5" s="10" t="s">
        <v>353</v>
      </c>
      <c r="AN5" s="9" t="s">
        <v>356</v>
      </c>
      <c r="AO5" s="9" t="s">
        <v>362</v>
      </c>
      <c r="AP5" s="10" t="s">
        <v>364</v>
      </c>
      <c r="AQ5" s="10" t="s">
        <v>371</v>
      </c>
      <c r="AR5" s="10" t="s">
        <v>373</v>
      </c>
      <c r="AS5" s="10" t="s">
        <v>377</v>
      </c>
      <c r="AT5" s="9" t="s">
        <v>383</v>
      </c>
      <c r="AU5" s="9" t="s">
        <v>394</v>
      </c>
    </row>
    <row r="6" spans="1:49">
      <c r="A6" t="s">
        <v>54</v>
      </c>
      <c r="B6" s="10">
        <v>0</v>
      </c>
      <c r="C6" s="10">
        <v>0</v>
      </c>
      <c r="D6" s="9">
        <v>3</v>
      </c>
      <c r="E6" s="9">
        <v>7</v>
      </c>
      <c r="F6" s="10">
        <v>2</v>
      </c>
      <c r="G6" s="10">
        <v>0</v>
      </c>
      <c r="H6" s="9">
        <v>0</v>
      </c>
      <c r="I6" s="9">
        <v>0</v>
      </c>
      <c r="J6" s="9">
        <v>0</v>
      </c>
      <c r="K6" s="9">
        <v>0</v>
      </c>
      <c r="L6" s="9">
        <v>8</v>
      </c>
      <c r="M6" s="9">
        <v>0</v>
      </c>
      <c r="N6" s="10">
        <v>2</v>
      </c>
      <c r="O6" s="10">
        <v>0</v>
      </c>
      <c r="P6" s="10">
        <v>4</v>
      </c>
      <c r="Q6" s="10">
        <v>1</v>
      </c>
      <c r="R6" s="10">
        <v>3</v>
      </c>
      <c r="S6" s="10">
        <v>3</v>
      </c>
      <c r="T6" s="9">
        <v>3</v>
      </c>
      <c r="U6" s="9">
        <v>3</v>
      </c>
      <c r="V6" s="9">
        <v>5</v>
      </c>
      <c r="W6" s="9">
        <v>1</v>
      </c>
      <c r="X6" s="9">
        <v>3</v>
      </c>
      <c r="Y6" s="9">
        <v>7</v>
      </c>
      <c r="Z6" s="10">
        <v>0</v>
      </c>
      <c r="AA6" s="10">
        <v>0</v>
      </c>
      <c r="AB6" s="9">
        <v>11</v>
      </c>
      <c r="AC6" s="9">
        <v>1</v>
      </c>
      <c r="AD6" s="9">
        <v>4</v>
      </c>
      <c r="AE6" s="9">
        <v>0</v>
      </c>
      <c r="AF6" s="10">
        <v>0</v>
      </c>
      <c r="AG6" s="10">
        <v>0</v>
      </c>
      <c r="AH6" s="9">
        <v>0</v>
      </c>
      <c r="AI6" s="9">
        <v>0</v>
      </c>
      <c r="AJ6" s="10">
        <v>0</v>
      </c>
      <c r="AK6" s="10">
        <v>4</v>
      </c>
      <c r="AL6" s="10">
        <v>9</v>
      </c>
      <c r="AM6" s="10">
        <v>0</v>
      </c>
      <c r="AN6" s="9">
        <v>0</v>
      </c>
      <c r="AO6" s="9">
        <v>0</v>
      </c>
      <c r="AP6" s="10">
        <v>7</v>
      </c>
      <c r="AQ6" s="10">
        <v>0</v>
      </c>
      <c r="AR6" s="10">
        <v>4</v>
      </c>
      <c r="AS6" s="10">
        <v>0</v>
      </c>
      <c r="AT6" s="9">
        <v>3</v>
      </c>
      <c r="AU6" s="9">
        <v>0</v>
      </c>
      <c r="AV6">
        <f>SUM(B6:AU6)</f>
        <v>98</v>
      </c>
      <c r="AW6">
        <f>SUM(D6:E6,H6:M6,T6:Y6,AB6:AE6,AH6:AI6,AN6:AO6,AT6:AU6)</f>
        <v>59</v>
      </c>
    </row>
    <row r="7" spans="1:49">
      <c r="A7" t="s">
        <v>223</v>
      </c>
      <c r="B7" s="10">
        <v>0</v>
      </c>
      <c r="C7" s="10">
        <v>0</v>
      </c>
      <c r="D7" s="9">
        <v>0</v>
      </c>
      <c r="E7" s="9">
        <v>0</v>
      </c>
      <c r="F7" s="10">
        <v>0</v>
      </c>
      <c r="G7" s="10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0</v>
      </c>
      <c r="O7" s="10">
        <v>0</v>
      </c>
      <c r="P7" s="10">
        <v>0</v>
      </c>
      <c r="Q7" s="10">
        <v>3</v>
      </c>
      <c r="R7" s="10">
        <v>0</v>
      </c>
      <c r="S7" s="10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10">
        <v>0</v>
      </c>
      <c r="AA7" s="10">
        <v>0</v>
      </c>
      <c r="AB7" s="9">
        <v>0</v>
      </c>
      <c r="AC7" s="9">
        <v>0</v>
      </c>
      <c r="AD7" s="9">
        <v>0</v>
      </c>
      <c r="AE7" s="9">
        <v>0</v>
      </c>
      <c r="AF7" s="10">
        <v>0</v>
      </c>
      <c r="AG7" s="10">
        <v>0</v>
      </c>
      <c r="AH7" s="9">
        <v>0</v>
      </c>
      <c r="AI7" s="9">
        <v>0</v>
      </c>
      <c r="AJ7" s="10">
        <v>0</v>
      </c>
      <c r="AK7" s="10">
        <v>0</v>
      </c>
      <c r="AL7" s="10">
        <v>0</v>
      </c>
      <c r="AM7" s="10">
        <v>0</v>
      </c>
      <c r="AN7" s="9">
        <v>0</v>
      </c>
      <c r="AO7" s="9">
        <v>0</v>
      </c>
      <c r="AP7" s="10">
        <v>0</v>
      </c>
      <c r="AQ7" s="10">
        <v>0</v>
      </c>
      <c r="AR7" s="10">
        <v>0</v>
      </c>
      <c r="AS7" s="10">
        <v>0</v>
      </c>
      <c r="AT7" s="9">
        <v>0</v>
      </c>
      <c r="AU7" s="9">
        <v>0</v>
      </c>
      <c r="AV7">
        <f t="shared" ref="AV7:AV70" si="1">SUM(B7:AU7)</f>
        <v>3</v>
      </c>
      <c r="AW7">
        <f t="shared" ref="AW7:AW70" si="2">SUM(D7:E7,H7:M7,T7:Y7,AB7:AE7,AH7:AI7,AN7:AO7,AT7:AU7)</f>
        <v>0</v>
      </c>
    </row>
    <row r="8" spans="1:49">
      <c r="A8" t="s">
        <v>55</v>
      </c>
      <c r="B8" s="10">
        <v>0</v>
      </c>
      <c r="C8" s="10">
        <v>0</v>
      </c>
      <c r="D8" s="9">
        <v>0</v>
      </c>
      <c r="E8" s="9">
        <v>0</v>
      </c>
      <c r="F8" s="10">
        <v>3</v>
      </c>
      <c r="G8" s="10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3</v>
      </c>
      <c r="N8" s="10">
        <v>0</v>
      </c>
      <c r="O8" s="10">
        <v>4</v>
      </c>
      <c r="P8" s="10">
        <v>0</v>
      </c>
      <c r="Q8" s="10">
        <v>0</v>
      </c>
      <c r="R8" s="10">
        <v>0</v>
      </c>
      <c r="S8" s="10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0</v>
      </c>
      <c r="AA8" s="10">
        <v>0</v>
      </c>
      <c r="AB8" s="9">
        <v>0</v>
      </c>
      <c r="AC8" s="9">
        <v>0</v>
      </c>
      <c r="AD8" s="9">
        <v>2</v>
      </c>
      <c r="AE8" s="9">
        <v>0</v>
      </c>
      <c r="AF8" s="10">
        <v>3</v>
      </c>
      <c r="AG8" s="10">
        <v>0</v>
      </c>
      <c r="AH8" s="9">
        <v>0</v>
      </c>
      <c r="AI8" s="9">
        <v>0</v>
      </c>
      <c r="AJ8" s="10">
        <v>0</v>
      </c>
      <c r="AK8" s="10">
        <v>0</v>
      </c>
      <c r="AL8" s="10">
        <v>0</v>
      </c>
      <c r="AM8" s="10">
        <v>0</v>
      </c>
      <c r="AN8" s="9">
        <v>0</v>
      </c>
      <c r="AO8" s="9">
        <v>0</v>
      </c>
      <c r="AP8" s="10">
        <v>0</v>
      </c>
      <c r="AQ8" s="10">
        <v>0</v>
      </c>
      <c r="AR8" s="10">
        <v>0</v>
      </c>
      <c r="AS8" s="10">
        <v>0</v>
      </c>
      <c r="AT8" s="9">
        <v>0</v>
      </c>
      <c r="AU8" s="9">
        <v>0</v>
      </c>
      <c r="AV8">
        <f t="shared" si="1"/>
        <v>15</v>
      </c>
      <c r="AW8">
        <f t="shared" si="2"/>
        <v>5</v>
      </c>
    </row>
    <row r="9" spans="1:49">
      <c r="A9" t="s">
        <v>56</v>
      </c>
      <c r="B9" s="10">
        <v>0</v>
      </c>
      <c r="C9" s="10">
        <v>0</v>
      </c>
      <c r="D9" s="9">
        <v>0</v>
      </c>
      <c r="E9" s="9">
        <v>0</v>
      </c>
      <c r="F9" s="10">
        <v>0</v>
      </c>
      <c r="G9" s="10">
        <v>0</v>
      </c>
      <c r="H9" s="9">
        <v>2</v>
      </c>
      <c r="I9" s="9">
        <v>0</v>
      </c>
      <c r="J9" s="9">
        <v>0</v>
      </c>
      <c r="K9" s="9">
        <v>2</v>
      </c>
      <c r="L9" s="9">
        <v>0</v>
      </c>
      <c r="M9" s="9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10">
        <v>0</v>
      </c>
      <c r="AA9" s="10">
        <v>3</v>
      </c>
      <c r="AB9" s="9">
        <v>0</v>
      </c>
      <c r="AC9" s="9">
        <v>0</v>
      </c>
      <c r="AD9" s="9">
        <v>0</v>
      </c>
      <c r="AE9" s="9">
        <v>0</v>
      </c>
      <c r="AF9" s="10">
        <v>0</v>
      </c>
      <c r="AG9" s="10">
        <v>0</v>
      </c>
      <c r="AH9" s="9">
        <v>0</v>
      </c>
      <c r="AI9" s="9">
        <v>2</v>
      </c>
      <c r="AJ9" s="10">
        <v>0</v>
      </c>
      <c r="AK9" s="10">
        <v>4</v>
      </c>
      <c r="AL9" s="10">
        <v>0</v>
      </c>
      <c r="AM9" s="10">
        <v>3</v>
      </c>
      <c r="AN9" s="9">
        <v>0</v>
      </c>
      <c r="AO9" s="9">
        <v>5</v>
      </c>
      <c r="AP9" s="10">
        <v>0</v>
      </c>
      <c r="AQ9" s="10">
        <v>0</v>
      </c>
      <c r="AR9" s="10">
        <v>0</v>
      </c>
      <c r="AS9" s="10">
        <v>3</v>
      </c>
      <c r="AT9" s="9">
        <v>0</v>
      </c>
      <c r="AU9" s="9">
        <v>0</v>
      </c>
      <c r="AV9">
        <f t="shared" si="1"/>
        <v>24</v>
      </c>
      <c r="AW9">
        <f t="shared" si="2"/>
        <v>11</v>
      </c>
    </row>
    <row r="10" spans="1:49">
      <c r="A10" t="s">
        <v>57</v>
      </c>
      <c r="B10" s="10">
        <v>0</v>
      </c>
      <c r="C10" s="10">
        <v>0</v>
      </c>
      <c r="D10" s="9">
        <v>0</v>
      </c>
      <c r="E10" s="9">
        <v>0</v>
      </c>
      <c r="F10" s="10">
        <v>0</v>
      </c>
      <c r="G10" s="10">
        <v>12</v>
      </c>
      <c r="H10" s="9">
        <v>0</v>
      </c>
      <c r="I10" s="9">
        <v>0</v>
      </c>
      <c r="J10" s="9">
        <v>8</v>
      </c>
      <c r="K10" s="9">
        <v>9</v>
      </c>
      <c r="L10" s="9">
        <v>0</v>
      </c>
      <c r="M10" s="9">
        <v>0</v>
      </c>
      <c r="N10" s="10">
        <v>7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9">
        <v>0</v>
      </c>
      <c r="U10" s="9">
        <v>0</v>
      </c>
      <c r="V10" s="9">
        <v>0</v>
      </c>
      <c r="W10" s="9">
        <v>12</v>
      </c>
      <c r="X10" s="9">
        <v>0</v>
      </c>
      <c r="Y10" s="9">
        <v>0</v>
      </c>
      <c r="Z10" s="10">
        <v>0</v>
      </c>
      <c r="AA10" s="10">
        <v>0</v>
      </c>
      <c r="AB10" s="9">
        <v>0</v>
      </c>
      <c r="AC10" s="9">
        <v>0</v>
      </c>
      <c r="AD10" s="9">
        <v>0</v>
      </c>
      <c r="AE10" s="9">
        <v>0</v>
      </c>
      <c r="AF10" s="10">
        <v>0</v>
      </c>
      <c r="AG10" s="10">
        <v>0</v>
      </c>
      <c r="AH10" s="9">
        <v>0</v>
      </c>
      <c r="AI10" s="9">
        <v>0</v>
      </c>
      <c r="AJ10" s="10">
        <v>0</v>
      </c>
      <c r="AK10" s="10">
        <v>0</v>
      </c>
      <c r="AL10" s="10">
        <v>0</v>
      </c>
      <c r="AM10" s="10">
        <v>0</v>
      </c>
      <c r="AN10" s="9">
        <v>0</v>
      </c>
      <c r="AO10" s="9">
        <v>0</v>
      </c>
      <c r="AP10" s="10">
        <v>0</v>
      </c>
      <c r="AQ10" s="10">
        <v>0</v>
      </c>
      <c r="AR10" s="10">
        <v>0</v>
      </c>
      <c r="AS10" s="10">
        <v>0</v>
      </c>
      <c r="AT10" s="9">
        <v>0</v>
      </c>
      <c r="AU10" s="9">
        <v>0</v>
      </c>
      <c r="AV10">
        <f t="shared" si="1"/>
        <v>48</v>
      </c>
      <c r="AW10">
        <f t="shared" si="2"/>
        <v>29</v>
      </c>
    </row>
    <row r="11" spans="1:49">
      <c r="A11" t="s">
        <v>288</v>
      </c>
      <c r="B11" s="10">
        <v>0</v>
      </c>
      <c r="C11" s="10">
        <v>0</v>
      </c>
      <c r="D11" s="9">
        <v>0</v>
      </c>
      <c r="E11" s="9">
        <v>0</v>
      </c>
      <c r="F11" s="10">
        <v>0</v>
      </c>
      <c r="G11" s="10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10">
        <v>0</v>
      </c>
      <c r="AA11" s="10">
        <v>1</v>
      </c>
      <c r="AB11" s="9">
        <v>0</v>
      </c>
      <c r="AC11" s="9">
        <v>0</v>
      </c>
      <c r="AD11" s="9">
        <v>0</v>
      </c>
      <c r="AE11" s="9">
        <v>0</v>
      </c>
      <c r="AF11" s="10">
        <v>0</v>
      </c>
      <c r="AG11" s="10">
        <v>0</v>
      </c>
      <c r="AH11" s="9">
        <v>0</v>
      </c>
      <c r="AI11" s="9">
        <v>0</v>
      </c>
      <c r="AJ11" s="10">
        <v>0</v>
      </c>
      <c r="AK11" s="10">
        <v>0</v>
      </c>
      <c r="AL11" s="10">
        <v>0</v>
      </c>
      <c r="AM11" s="10">
        <v>0</v>
      </c>
      <c r="AN11" s="9">
        <v>0</v>
      </c>
      <c r="AO11" s="9">
        <v>0</v>
      </c>
      <c r="AP11" s="10">
        <v>0</v>
      </c>
      <c r="AQ11" s="10">
        <v>0</v>
      </c>
      <c r="AR11" s="10">
        <v>0</v>
      </c>
      <c r="AS11" s="10">
        <v>0</v>
      </c>
      <c r="AT11" s="9">
        <v>0</v>
      </c>
      <c r="AU11" s="9">
        <v>0</v>
      </c>
      <c r="AV11">
        <f t="shared" si="1"/>
        <v>1</v>
      </c>
      <c r="AW11">
        <f t="shared" si="2"/>
        <v>0</v>
      </c>
    </row>
    <row r="12" spans="1:49">
      <c r="A12" t="s">
        <v>399</v>
      </c>
      <c r="B12" s="10">
        <v>0</v>
      </c>
      <c r="C12" s="10">
        <v>0</v>
      </c>
      <c r="D12" s="9">
        <v>0</v>
      </c>
      <c r="E12" s="9">
        <v>0</v>
      </c>
      <c r="F12" s="10">
        <v>0</v>
      </c>
      <c r="G12" s="10">
        <v>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3</v>
      </c>
      <c r="N12" s="10">
        <v>0</v>
      </c>
      <c r="O12" s="10">
        <v>0</v>
      </c>
      <c r="P12" s="10">
        <v>1</v>
      </c>
      <c r="Q12" s="10">
        <v>0</v>
      </c>
      <c r="R12" s="10">
        <v>0</v>
      </c>
      <c r="S12" s="10">
        <v>2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5</v>
      </c>
      <c r="Z12" s="10">
        <v>2</v>
      </c>
      <c r="AA12" s="10">
        <v>9</v>
      </c>
      <c r="AB12" s="9">
        <v>0</v>
      </c>
      <c r="AC12" s="9">
        <v>0</v>
      </c>
      <c r="AD12" s="9">
        <v>0</v>
      </c>
      <c r="AE12" s="9">
        <v>0</v>
      </c>
      <c r="AF12" s="10">
        <v>0</v>
      </c>
      <c r="AG12" s="10">
        <v>0</v>
      </c>
      <c r="AH12" s="9">
        <v>0</v>
      </c>
      <c r="AI12" s="9">
        <v>1</v>
      </c>
      <c r="AJ12" s="10">
        <v>0</v>
      </c>
      <c r="AK12" s="10">
        <v>0</v>
      </c>
      <c r="AL12" s="10">
        <v>0</v>
      </c>
      <c r="AM12" s="10">
        <v>5</v>
      </c>
      <c r="AN12" s="9">
        <v>3</v>
      </c>
      <c r="AO12" s="9">
        <v>0</v>
      </c>
      <c r="AP12" s="10">
        <v>12</v>
      </c>
      <c r="AQ12" s="10">
        <v>0</v>
      </c>
      <c r="AR12" s="10">
        <v>0</v>
      </c>
      <c r="AS12" s="10">
        <v>2</v>
      </c>
      <c r="AT12" s="9">
        <v>2</v>
      </c>
      <c r="AU12" s="9">
        <v>0</v>
      </c>
      <c r="AV12">
        <f t="shared" si="1"/>
        <v>49</v>
      </c>
      <c r="AW12">
        <f t="shared" si="2"/>
        <v>14</v>
      </c>
    </row>
    <row r="13" spans="1:49">
      <c r="A13" t="s">
        <v>264</v>
      </c>
      <c r="B13" s="10">
        <v>0</v>
      </c>
      <c r="C13" s="10">
        <v>0</v>
      </c>
      <c r="D13" s="9">
        <v>0</v>
      </c>
      <c r="E13" s="9">
        <v>0</v>
      </c>
      <c r="F13" s="10">
        <v>0</v>
      </c>
      <c r="G13" s="10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9">
        <v>0</v>
      </c>
      <c r="U13" s="9">
        <v>0</v>
      </c>
      <c r="V13" s="9">
        <v>0</v>
      </c>
      <c r="W13" s="9">
        <v>7</v>
      </c>
      <c r="X13" s="9">
        <v>0</v>
      </c>
      <c r="Y13" s="9">
        <v>0</v>
      </c>
      <c r="Z13" s="10">
        <v>0</v>
      </c>
      <c r="AA13" s="10">
        <v>0</v>
      </c>
      <c r="AB13" s="9">
        <v>0</v>
      </c>
      <c r="AC13" s="9">
        <v>0</v>
      </c>
      <c r="AD13" s="9">
        <v>0</v>
      </c>
      <c r="AE13" s="9">
        <v>0</v>
      </c>
      <c r="AF13" s="10">
        <v>0</v>
      </c>
      <c r="AG13" s="10">
        <v>0</v>
      </c>
      <c r="AH13" s="9">
        <v>0</v>
      </c>
      <c r="AI13" s="9">
        <v>0</v>
      </c>
      <c r="AJ13" s="10">
        <v>0</v>
      </c>
      <c r="AK13" s="10">
        <v>0</v>
      </c>
      <c r="AL13" s="10">
        <v>0</v>
      </c>
      <c r="AM13" s="10">
        <v>0</v>
      </c>
      <c r="AN13" s="9">
        <v>0</v>
      </c>
      <c r="AO13" s="9">
        <v>0</v>
      </c>
      <c r="AP13" s="10">
        <v>0</v>
      </c>
      <c r="AQ13" s="10">
        <v>0</v>
      </c>
      <c r="AR13" s="10">
        <v>0</v>
      </c>
      <c r="AS13" s="10">
        <v>0</v>
      </c>
      <c r="AT13" s="9">
        <v>0</v>
      </c>
      <c r="AU13" s="9">
        <v>0</v>
      </c>
      <c r="AV13">
        <f t="shared" si="1"/>
        <v>7</v>
      </c>
      <c r="AW13">
        <f t="shared" si="2"/>
        <v>7</v>
      </c>
    </row>
    <row r="14" spans="1:49">
      <c r="A14" t="s">
        <v>58</v>
      </c>
      <c r="B14" s="10">
        <v>0</v>
      </c>
      <c r="C14" s="10">
        <v>0</v>
      </c>
      <c r="D14" s="9">
        <v>0</v>
      </c>
      <c r="E14" s="9">
        <v>0</v>
      </c>
      <c r="F14" s="10">
        <v>0</v>
      </c>
      <c r="G14" s="10">
        <v>0</v>
      </c>
      <c r="H14" s="9">
        <v>0</v>
      </c>
      <c r="I14" s="9">
        <v>4</v>
      </c>
      <c r="J14" s="9">
        <v>0</v>
      </c>
      <c r="K14" s="9">
        <v>0</v>
      </c>
      <c r="L14" s="9">
        <v>0</v>
      </c>
      <c r="M14" s="9">
        <v>0</v>
      </c>
      <c r="N14" s="10">
        <v>0</v>
      </c>
      <c r="O14" s="10">
        <v>2</v>
      </c>
      <c r="P14" s="10">
        <v>0</v>
      </c>
      <c r="Q14" s="10">
        <v>0</v>
      </c>
      <c r="R14" s="10">
        <v>0</v>
      </c>
      <c r="S14" s="10">
        <v>0</v>
      </c>
      <c r="T14" s="9">
        <v>0</v>
      </c>
      <c r="U14" s="9">
        <v>0</v>
      </c>
      <c r="V14" s="9">
        <v>0</v>
      </c>
      <c r="W14" s="9">
        <v>0</v>
      </c>
      <c r="X14" s="9">
        <v>2</v>
      </c>
      <c r="Y14" s="9">
        <v>0</v>
      </c>
      <c r="Z14" s="10">
        <v>4</v>
      </c>
      <c r="AA14" s="10">
        <v>0</v>
      </c>
      <c r="AB14" s="9">
        <v>0</v>
      </c>
      <c r="AC14" s="9">
        <v>0</v>
      </c>
      <c r="AD14" s="9">
        <v>2</v>
      </c>
      <c r="AE14" s="9">
        <v>7</v>
      </c>
      <c r="AF14" s="10">
        <v>2</v>
      </c>
      <c r="AG14" s="10">
        <v>2</v>
      </c>
      <c r="AH14" s="9">
        <v>0</v>
      </c>
      <c r="AI14" s="9">
        <v>0</v>
      </c>
      <c r="AJ14" s="10">
        <v>0</v>
      </c>
      <c r="AK14" s="10">
        <v>0</v>
      </c>
      <c r="AL14" s="10">
        <v>0</v>
      </c>
      <c r="AM14" s="10">
        <v>0</v>
      </c>
      <c r="AN14" s="9">
        <v>0</v>
      </c>
      <c r="AO14" s="9">
        <v>0</v>
      </c>
      <c r="AP14" s="10">
        <v>0</v>
      </c>
      <c r="AQ14" s="10">
        <v>0</v>
      </c>
      <c r="AR14" s="10">
        <v>0</v>
      </c>
      <c r="AS14" s="10">
        <v>0</v>
      </c>
      <c r="AT14" s="9">
        <v>0</v>
      </c>
      <c r="AU14" s="9">
        <v>0</v>
      </c>
      <c r="AV14">
        <f t="shared" si="1"/>
        <v>25</v>
      </c>
      <c r="AW14">
        <f t="shared" si="2"/>
        <v>15</v>
      </c>
    </row>
    <row r="15" spans="1:49">
      <c r="A15" t="s">
        <v>59</v>
      </c>
      <c r="B15" s="10">
        <v>0</v>
      </c>
      <c r="C15" s="10">
        <v>0</v>
      </c>
      <c r="D15" s="9">
        <v>0</v>
      </c>
      <c r="E15" s="9">
        <v>1</v>
      </c>
      <c r="F15" s="10">
        <v>0</v>
      </c>
      <c r="G15" s="10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10">
        <v>0</v>
      </c>
      <c r="AA15" s="10">
        <v>0</v>
      </c>
      <c r="AB15" s="9">
        <v>0</v>
      </c>
      <c r="AC15" s="9">
        <v>0</v>
      </c>
      <c r="AD15" s="9">
        <v>0</v>
      </c>
      <c r="AE15" s="9">
        <v>0</v>
      </c>
      <c r="AF15" s="10">
        <v>0</v>
      </c>
      <c r="AG15" s="10">
        <v>0</v>
      </c>
      <c r="AH15" s="9">
        <v>0</v>
      </c>
      <c r="AI15" s="9">
        <v>0</v>
      </c>
      <c r="AJ15" s="10">
        <v>0</v>
      </c>
      <c r="AK15" s="10">
        <v>0</v>
      </c>
      <c r="AL15" s="10">
        <v>0</v>
      </c>
      <c r="AM15" s="10">
        <v>0</v>
      </c>
      <c r="AN15" s="9">
        <v>0</v>
      </c>
      <c r="AO15" s="9">
        <v>0</v>
      </c>
      <c r="AP15" s="10">
        <v>0</v>
      </c>
      <c r="AQ15" s="10">
        <v>0</v>
      </c>
      <c r="AR15" s="10">
        <v>0</v>
      </c>
      <c r="AS15" s="10">
        <v>0</v>
      </c>
      <c r="AT15" s="9">
        <v>0</v>
      </c>
      <c r="AU15" s="9">
        <v>0</v>
      </c>
      <c r="AV15">
        <f t="shared" si="1"/>
        <v>2</v>
      </c>
      <c r="AW15">
        <f t="shared" si="2"/>
        <v>1</v>
      </c>
    </row>
    <row r="16" spans="1:49">
      <c r="A16" t="s">
        <v>296</v>
      </c>
      <c r="B16" s="10">
        <v>0</v>
      </c>
      <c r="C16" s="10">
        <v>0</v>
      </c>
      <c r="D16" s="9">
        <v>0</v>
      </c>
      <c r="E16" s="9">
        <v>0</v>
      </c>
      <c r="F16" s="10">
        <v>0</v>
      </c>
      <c r="G16" s="10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0">
        <v>0</v>
      </c>
      <c r="AA16" s="10">
        <v>0</v>
      </c>
      <c r="AB16" s="9">
        <v>1</v>
      </c>
      <c r="AC16" s="9">
        <v>0</v>
      </c>
      <c r="AD16" s="9">
        <v>0</v>
      </c>
      <c r="AE16" s="9">
        <v>0</v>
      </c>
      <c r="AF16" s="10">
        <v>2</v>
      </c>
      <c r="AG16" s="10">
        <v>0</v>
      </c>
      <c r="AH16" s="9">
        <v>0</v>
      </c>
      <c r="AI16" s="9">
        <v>2</v>
      </c>
      <c r="AJ16" s="10">
        <v>0</v>
      </c>
      <c r="AK16" s="10">
        <v>0</v>
      </c>
      <c r="AL16" s="10">
        <v>0</v>
      </c>
      <c r="AM16" s="10">
        <v>0</v>
      </c>
      <c r="AN16" s="9">
        <v>0</v>
      </c>
      <c r="AO16" s="9">
        <v>0</v>
      </c>
      <c r="AP16" s="10">
        <v>0</v>
      </c>
      <c r="AQ16" s="10">
        <v>0</v>
      </c>
      <c r="AR16" s="10">
        <v>0</v>
      </c>
      <c r="AS16" s="10">
        <v>2</v>
      </c>
      <c r="AT16" s="9">
        <v>0</v>
      </c>
      <c r="AU16" s="9">
        <v>0</v>
      </c>
      <c r="AV16">
        <f t="shared" si="1"/>
        <v>7</v>
      </c>
      <c r="AW16">
        <f t="shared" si="2"/>
        <v>3</v>
      </c>
    </row>
    <row r="17" spans="1:49">
      <c r="A17" t="s">
        <v>60</v>
      </c>
      <c r="B17" s="10">
        <v>0</v>
      </c>
      <c r="C17" s="10">
        <v>0</v>
      </c>
      <c r="D17" s="9">
        <v>4</v>
      </c>
      <c r="E17" s="9">
        <v>0</v>
      </c>
      <c r="F17" s="10">
        <v>0</v>
      </c>
      <c r="G17" s="10">
        <v>0</v>
      </c>
      <c r="H17" s="9">
        <v>3</v>
      </c>
      <c r="I17" s="9">
        <v>0</v>
      </c>
      <c r="J17" s="9">
        <v>2</v>
      </c>
      <c r="K17" s="9">
        <v>0</v>
      </c>
      <c r="L17" s="9">
        <v>4</v>
      </c>
      <c r="M17" s="9">
        <v>4</v>
      </c>
      <c r="N17" s="10">
        <v>5</v>
      </c>
      <c r="O17" s="10">
        <v>0</v>
      </c>
      <c r="P17" s="10">
        <v>3</v>
      </c>
      <c r="Q17" s="10">
        <v>3</v>
      </c>
      <c r="R17" s="10">
        <v>0</v>
      </c>
      <c r="S17" s="10">
        <v>0</v>
      </c>
      <c r="T17" s="9">
        <v>0</v>
      </c>
      <c r="U17" s="9">
        <v>2</v>
      </c>
      <c r="V17" s="9">
        <v>1</v>
      </c>
      <c r="W17" s="9">
        <v>0</v>
      </c>
      <c r="X17" s="9">
        <v>2</v>
      </c>
      <c r="Y17" s="9">
        <v>4</v>
      </c>
      <c r="Z17" s="10">
        <v>0</v>
      </c>
      <c r="AA17" s="10">
        <v>0</v>
      </c>
      <c r="AB17" s="9">
        <v>3</v>
      </c>
      <c r="AC17" s="9">
        <v>0</v>
      </c>
      <c r="AD17" s="9">
        <v>0</v>
      </c>
      <c r="AE17" s="9">
        <v>0</v>
      </c>
      <c r="AF17" s="10">
        <v>5</v>
      </c>
      <c r="AG17" s="10">
        <v>6</v>
      </c>
      <c r="AH17" s="9">
        <v>1</v>
      </c>
      <c r="AI17" s="9">
        <v>0</v>
      </c>
      <c r="AJ17" s="10">
        <v>0</v>
      </c>
      <c r="AK17" s="10">
        <v>2</v>
      </c>
      <c r="AL17" s="10">
        <v>0</v>
      </c>
      <c r="AM17" s="10">
        <v>5</v>
      </c>
      <c r="AN17" s="9">
        <v>0</v>
      </c>
      <c r="AO17" s="9">
        <v>0</v>
      </c>
      <c r="AP17" s="10">
        <v>6</v>
      </c>
      <c r="AQ17" s="10">
        <v>0</v>
      </c>
      <c r="AR17" s="10">
        <v>0</v>
      </c>
      <c r="AS17" s="10">
        <v>0</v>
      </c>
      <c r="AT17" s="9">
        <v>0</v>
      </c>
      <c r="AU17" s="9">
        <v>0</v>
      </c>
      <c r="AV17">
        <f t="shared" si="1"/>
        <v>65</v>
      </c>
      <c r="AW17">
        <f t="shared" si="2"/>
        <v>30</v>
      </c>
    </row>
    <row r="18" spans="1:49">
      <c r="A18" t="s">
        <v>61</v>
      </c>
      <c r="B18" s="10">
        <v>0</v>
      </c>
      <c r="C18" s="10">
        <v>0</v>
      </c>
      <c r="D18" s="9">
        <v>0</v>
      </c>
      <c r="E18" s="9">
        <v>0</v>
      </c>
      <c r="F18" s="10">
        <v>0</v>
      </c>
      <c r="G18" s="10">
        <v>0</v>
      </c>
      <c r="H18" s="9">
        <v>0</v>
      </c>
      <c r="I18" s="9">
        <v>2</v>
      </c>
      <c r="J18" s="9">
        <v>0</v>
      </c>
      <c r="K18" s="9">
        <v>0</v>
      </c>
      <c r="L18" s="9">
        <v>0</v>
      </c>
      <c r="M18" s="9">
        <v>12</v>
      </c>
      <c r="N18" s="10">
        <v>0</v>
      </c>
      <c r="O18" s="10">
        <v>6</v>
      </c>
      <c r="P18" s="10">
        <v>4</v>
      </c>
      <c r="Q18" s="10">
        <v>6</v>
      </c>
      <c r="R18" s="10">
        <v>0</v>
      </c>
      <c r="S18" s="10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10">
        <v>2</v>
      </c>
      <c r="AA18" s="10">
        <v>0</v>
      </c>
      <c r="AB18" s="9">
        <v>0</v>
      </c>
      <c r="AC18" s="9">
        <v>0</v>
      </c>
      <c r="AD18" s="9">
        <v>0</v>
      </c>
      <c r="AE18" s="9">
        <v>7</v>
      </c>
      <c r="AF18" s="10">
        <v>0</v>
      </c>
      <c r="AG18" s="10">
        <v>0</v>
      </c>
      <c r="AH18" s="9">
        <v>0</v>
      </c>
      <c r="AI18" s="9">
        <v>0</v>
      </c>
      <c r="AJ18" s="10">
        <v>0</v>
      </c>
      <c r="AK18" s="10">
        <v>0</v>
      </c>
      <c r="AL18" s="10">
        <v>0</v>
      </c>
      <c r="AM18" s="10">
        <v>0</v>
      </c>
      <c r="AN18" s="9">
        <v>0</v>
      </c>
      <c r="AO18" s="9">
        <v>1</v>
      </c>
      <c r="AP18" s="10">
        <v>0</v>
      </c>
      <c r="AQ18" s="10">
        <v>4</v>
      </c>
      <c r="AR18" s="10">
        <v>0</v>
      </c>
      <c r="AS18" s="10">
        <v>0</v>
      </c>
      <c r="AT18" s="9">
        <v>0</v>
      </c>
      <c r="AU18" s="9">
        <v>0</v>
      </c>
      <c r="AV18">
        <f t="shared" si="1"/>
        <v>44</v>
      </c>
      <c r="AW18">
        <f t="shared" si="2"/>
        <v>22</v>
      </c>
    </row>
    <row r="19" spans="1:49">
      <c r="A19" t="s">
        <v>62</v>
      </c>
      <c r="B19" s="10">
        <v>0</v>
      </c>
      <c r="C19" s="10">
        <v>1</v>
      </c>
      <c r="D19" s="9">
        <v>0</v>
      </c>
      <c r="E19" s="9">
        <v>0</v>
      </c>
      <c r="F19" s="10">
        <v>0</v>
      </c>
      <c r="G19" s="10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10">
        <v>0</v>
      </c>
      <c r="AA19" s="10">
        <v>0</v>
      </c>
      <c r="AB19" s="9">
        <v>0</v>
      </c>
      <c r="AC19" s="9">
        <v>0</v>
      </c>
      <c r="AD19" s="9">
        <v>0</v>
      </c>
      <c r="AE19" s="9">
        <v>0</v>
      </c>
      <c r="AF19" s="10">
        <v>0</v>
      </c>
      <c r="AG19" s="10">
        <v>0</v>
      </c>
      <c r="AH19" s="9">
        <v>0</v>
      </c>
      <c r="AI19" s="9">
        <v>0</v>
      </c>
      <c r="AJ19" s="10">
        <v>0</v>
      </c>
      <c r="AK19" s="10">
        <v>0</v>
      </c>
      <c r="AL19" s="10">
        <v>3</v>
      </c>
      <c r="AM19" s="10">
        <v>0</v>
      </c>
      <c r="AN19" s="9">
        <v>0</v>
      </c>
      <c r="AO19" s="9">
        <v>0</v>
      </c>
      <c r="AP19" s="10">
        <v>0</v>
      </c>
      <c r="AQ19" s="10">
        <v>0</v>
      </c>
      <c r="AR19" s="10">
        <v>0</v>
      </c>
      <c r="AS19" s="10">
        <v>0</v>
      </c>
      <c r="AT19" s="9">
        <v>3</v>
      </c>
      <c r="AU19" s="9">
        <v>0</v>
      </c>
      <c r="AV19">
        <f t="shared" si="1"/>
        <v>7</v>
      </c>
      <c r="AW19">
        <f t="shared" si="2"/>
        <v>3</v>
      </c>
    </row>
    <row r="20" spans="1:49">
      <c r="A20" t="s">
        <v>273</v>
      </c>
      <c r="B20" s="10">
        <v>0</v>
      </c>
      <c r="C20" s="10">
        <v>0</v>
      </c>
      <c r="D20" s="9">
        <v>0</v>
      </c>
      <c r="E20" s="9">
        <v>0</v>
      </c>
      <c r="F20" s="10">
        <v>0</v>
      </c>
      <c r="G20" s="10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9">
        <v>0</v>
      </c>
      <c r="U20" s="9">
        <v>0</v>
      </c>
      <c r="V20" s="9">
        <v>0</v>
      </c>
      <c r="W20" s="9">
        <v>0</v>
      </c>
      <c r="X20" s="9">
        <v>3</v>
      </c>
      <c r="Y20" s="9">
        <v>4</v>
      </c>
      <c r="Z20" s="10">
        <v>0</v>
      </c>
      <c r="AA20" s="10">
        <v>0</v>
      </c>
      <c r="AB20" s="9">
        <v>0</v>
      </c>
      <c r="AC20" s="9">
        <v>0</v>
      </c>
      <c r="AD20" s="9">
        <v>0</v>
      </c>
      <c r="AE20" s="9">
        <v>0</v>
      </c>
      <c r="AF20" s="10">
        <v>0</v>
      </c>
      <c r="AG20" s="10">
        <v>0</v>
      </c>
      <c r="AH20" s="9">
        <v>0</v>
      </c>
      <c r="AI20" s="9">
        <v>0</v>
      </c>
      <c r="AJ20" s="10">
        <v>0</v>
      </c>
      <c r="AK20" s="10">
        <v>0</v>
      </c>
      <c r="AL20" s="10">
        <v>0</v>
      </c>
      <c r="AM20" s="10">
        <v>0</v>
      </c>
      <c r="AN20" s="9">
        <v>0</v>
      </c>
      <c r="AO20" s="9">
        <v>0</v>
      </c>
      <c r="AP20" s="10">
        <v>0</v>
      </c>
      <c r="AQ20" s="10">
        <v>0</v>
      </c>
      <c r="AR20" s="10">
        <v>0</v>
      </c>
      <c r="AS20" s="10">
        <v>0</v>
      </c>
      <c r="AT20" s="9">
        <v>0</v>
      </c>
      <c r="AU20" s="9">
        <v>0</v>
      </c>
      <c r="AV20">
        <f t="shared" si="1"/>
        <v>7</v>
      </c>
      <c r="AW20">
        <f t="shared" si="2"/>
        <v>7</v>
      </c>
    </row>
    <row r="21" spans="1:49">
      <c r="A21" t="s">
        <v>63</v>
      </c>
      <c r="B21" s="10">
        <v>0</v>
      </c>
      <c r="C21" s="10">
        <v>0</v>
      </c>
      <c r="D21" s="9">
        <v>0</v>
      </c>
      <c r="E21" s="9">
        <v>0</v>
      </c>
      <c r="F21" s="10">
        <v>1</v>
      </c>
      <c r="G21" s="10">
        <v>0</v>
      </c>
      <c r="H21" s="9">
        <v>3</v>
      </c>
      <c r="I21" s="9">
        <v>0</v>
      </c>
      <c r="J21" s="9">
        <v>12</v>
      </c>
      <c r="K21" s="9">
        <v>0</v>
      </c>
      <c r="L21" s="9">
        <v>0</v>
      </c>
      <c r="M21" s="9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0">
        <v>0</v>
      </c>
      <c r="AA21" s="10">
        <v>0</v>
      </c>
      <c r="AB21" s="9">
        <v>0</v>
      </c>
      <c r="AC21" s="9">
        <v>0</v>
      </c>
      <c r="AD21" s="9">
        <v>0</v>
      </c>
      <c r="AE21" s="9">
        <v>5</v>
      </c>
      <c r="AF21" s="10">
        <v>0</v>
      </c>
      <c r="AG21" s="10">
        <v>0</v>
      </c>
      <c r="AH21" s="9">
        <v>0</v>
      </c>
      <c r="AI21" s="9">
        <v>0</v>
      </c>
      <c r="AJ21" s="10">
        <v>0</v>
      </c>
      <c r="AK21" s="10">
        <v>0</v>
      </c>
      <c r="AL21" s="10">
        <v>0</v>
      </c>
      <c r="AM21" s="10">
        <v>0</v>
      </c>
      <c r="AN21" s="9">
        <v>0</v>
      </c>
      <c r="AO21" s="9">
        <v>0</v>
      </c>
      <c r="AP21" s="10">
        <v>0</v>
      </c>
      <c r="AQ21" s="10">
        <v>0</v>
      </c>
      <c r="AR21" s="10">
        <v>0</v>
      </c>
      <c r="AS21" s="10">
        <v>0</v>
      </c>
      <c r="AT21" s="9">
        <v>0</v>
      </c>
      <c r="AU21" s="9">
        <v>3</v>
      </c>
      <c r="AV21">
        <f t="shared" si="1"/>
        <v>24</v>
      </c>
      <c r="AW21">
        <f t="shared" si="2"/>
        <v>23</v>
      </c>
    </row>
    <row r="22" spans="1:49">
      <c r="A22" t="s">
        <v>367</v>
      </c>
      <c r="B22" s="10">
        <v>0</v>
      </c>
      <c r="C22" s="10">
        <v>0</v>
      </c>
      <c r="D22" s="9">
        <v>0</v>
      </c>
      <c r="E22" s="9">
        <v>0</v>
      </c>
      <c r="F22" s="10">
        <v>0</v>
      </c>
      <c r="G22" s="10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10">
        <v>0</v>
      </c>
      <c r="AA22" s="10">
        <v>0</v>
      </c>
      <c r="AB22" s="9">
        <v>1</v>
      </c>
      <c r="AC22" s="9">
        <v>0</v>
      </c>
      <c r="AD22" s="9">
        <v>0</v>
      </c>
      <c r="AE22" s="9">
        <v>3</v>
      </c>
      <c r="AF22" s="10">
        <v>0</v>
      </c>
      <c r="AG22" s="10">
        <v>0</v>
      </c>
      <c r="AH22" s="9">
        <v>3</v>
      </c>
      <c r="AI22" s="9">
        <v>0</v>
      </c>
      <c r="AJ22" s="10">
        <v>2</v>
      </c>
      <c r="AK22" s="10">
        <v>0</v>
      </c>
      <c r="AL22" s="10">
        <v>2</v>
      </c>
      <c r="AM22" s="10">
        <v>0</v>
      </c>
      <c r="AN22" s="9">
        <v>0</v>
      </c>
      <c r="AO22" s="9">
        <v>0</v>
      </c>
      <c r="AP22" s="10">
        <v>0</v>
      </c>
      <c r="AQ22" s="10">
        <v>0</v>
      </c>
      <c r="AR22" s="10">
        <v>0</v>
      </c>
      <c r="AS22" s="10">
        <v>0</v>
      </c>
      <c r="AT22" s="9">
        <v>0</v>
      </c>
      <c r="AU22" s="9">
        <v>0</v>
      </c>
      <c r="AV22">
        <f t="shared" si="1"/>
        <v>11</v>
      </c>
      <c r="AW22">
        <f t="shared" si="2"/>
        <v>7</v>
      </c>
    </row>
    <row r="23" spans="1:49">
      <c r="A23" t="s">
        <v>368</v>
      </c>
      <c r="B23" s="10">
        <v>0</v>
      </c>
      <c r="C23" s="10">
        <v>0</v>
      </c>
      <c r="D23" s="9">
        <v>0</v>
      </c>
      <c r="E23" s="9">
        <v>0</v>
      </c>
      <c r="F23" s="10">
        <v>0</v>
      </c>
      <c r="G23" s="10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10">
        <v>0</v>
      </c>
      <c r="AA23" s="10">
        <v>0</v>
      </c>
      <c r="AB23" s="9">
        <v>0</v>
      </c>
      <c r="AC23" s="9">
        <v>0</v>
      </c>
      <c r="AD23" s="9">
        <v>0</v>
      </c>
      <c r="AE23" s="9">
        <v>0</v>
      </c>
      <c r="AF23" s="10">
        <v>0</v>
      </c>
      <c r="AG23" s="10">
        <v>0</v>
      </c>
      <c r="AH23" s="9">
        <v>0</v>
      </c>
      <c r="AI23" s="9">
        <v>0</v>
      </c>
      <c r="AJ23" s="10">
        <v>0</v>
      </c>
      <c r="AK23" s="10">
        <v>0</v>
      </c>
      <c r="AL23" s="10">
        <v>0</v>
      </c>
      <c r="AM23" s="10">
        <v>0</v>
      </c>
      <c r="AN23" s="9">
        <v>0</v>
      </c>
      <c r="AO23" s="9">
        <v>0</v>
      </c>
      <c r="AP23" s="10">
        <v>3</v>
      </c>
      <c r="AQ23" s="10">
        <v>0</v>
      </c>
      <c r="AR23" s="10">
        <v>5</v>
      </c>
      <c r="AS23" s="10">
        <v>0</v>
      </c>
      <c r="AT23" s="9">
        <v>0</v>
      </c>
      <c r="AU23" s="9">
        <v>0</v>
      </c>
      <c r="AV23">
        <f t="shared" si="1"/>
        <v>8</v>
      </c>
      <c r="AW23">
        <f t="shared" si="2"/>
        <v>0</v>
      </c>
    </row>
    <row r="24" spans="1:49">
      <c r="A24" t="s">
        <v>340</v>
      </c>
      <c r="B24" s="10">
        <v>0</v>
      </c>
      <c r="C24" s="10">
        <v>0</v>
      </c>
      <c r="D24" s="9">
        <v>0</v>
      </c>
      <c r="E24" s="9">
        <v>0</v>
      </c>
      <c r="F24" s="10">
        <v>0</v>
      </c>
      <c r="G24" s="10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10">
        <v>0</v>
      </c>
      <c r="AA24" s="10">
        <v>0</v>
      </c>
      <c r="AB24" s="9">
        <v>0</v>
      </c>
      <c r="AC24" s="9">
        <v>0</v>
      </c>
      <c r="AD24" s="9">
        <v>0</v>
      </c>
      <c r="AE24" s="9">
        <v>0</v>
      </c>
      <c r="AF24" s="10">
        <v>0</v>
      </c>
      <c r="AG24" s="10">
        <v>0</v>
      </c>
      <c r="AH24" s="9">
        <v>0</v>
      </c>
      <c r="AI24" s="9">
        <v>0</v>
      </c>
      <c r="AJ24" s="10">
        <v>0</v>
      </c>
      <c r="AK24" s="10">
        <v>8</v>
      </c>
      <c r="AL24" s="10">
        <v>0</v>
      </c>
      <c r="AM24" s="10">
        <v>0</v>
      </c>
      <c r="AN24" s="9">
        <v>0</v>
      </c>
      <c r="AO24" s="9">
        <v>0</v>
      </c>
      <c r="AP24" s="10">
        <v>0</v>
      </c>
      <c r="AQ24" s="10">
        <v>0</v>
      </c>
      <c r="AR24" s="10">
        <v>0</v>
      </c>
      <c r="AS24" s="10">
        <v>2</v>
      </c>
      <c r="AT24" s="9">
        <v>0</v>
      </c>
      <c r="AU24" s="9">
        <v>0</v>
      </c>
      <c r="AV24">
        <f t="shared" si="1"/>
        <v>10</v>
      </c>
      <c r="AW24">
        <f t="shared" si="2"/>
        <v>0</v>
      </c>
    </row>
    <row r="25" spans="1:49">
      <c r="A25" t="s">
        <v>331</v>
      </c>
      <c r="B25" s="10">
        <v>0</v>
      </c>
      <c r="C25" s="10">
        <v>0</v>
      </c>
      <c r="D25" s="9">
        <v>0</v>
      </c>
      <c r="E25" s="9">
        <v>0</v>
      </c>
      <c r="F25" s="10">
        <v>0</v>
      </c>
      <c r="G25" s="10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0">
        <v>0</v>
      </c>
      <c r="AB25" s="9">
        <v>0</v>
      </c>
      <c r="AC25" s="9">
        <v>0</v>
      </c>
      <c r="AD25" s="9">
        <v>0</v>
      </c>
      <c r="AE25" s="9">
        <v>0</v>
      </c>
      <c r="AF25" s="10">
        <v>0</v>
      </c>
      <c r="AG25" s="10">
        <v>0</v>
      </c>
      <c r="AH25" s="9">
        <v>0</v>
      </c>
      <c r="AI25" s="9">
        <v>2</v>
      </c>
      <c r="AJ25" s="10">
        <v>0</v>
      </c>
      <c r="AK25" s="10">
        <v>0</v>
      </c>
      <c r="AL25" s="10">
        <v>0</v>
      </c>
      <c r="AM25" s="10">
        <v>0</v>
      </c>
      <c r="AN25" s="9">
        <v>0</v>
      </c>
      <c r="AO25" s="9">
        <v>0</v>
      </c>
      <c r="AP25" s="10">
        <v>0</v>
      </c>
      <c r="AQ25" s="10">
        <v>0</v>
      </c>
      <c r="AR25" s="10">
        <v>0</v>
      </c>
      <c r="AS25" s="10">
        <v>0</v>
      </c>
      <c r="AT25" s="9">
        <v>0</v>
      </c>
      <c r="AU25" s="9">
        <v>0</v>
      </c>
      <c r="AV25">
        <f t="shared" si="1"/>
        <v>2</v>
      </c>
      <c r="AW25">
        <f t="shared" si="2"/>
        <v>2</v>
      </c>
    </row>
    <row r="26" spans="1:49">
      <c r="A26" t="s">
        <v>65</v>
      </c>
      <c r="B26" s="10">
        <v>0</v>
      </c>
      <c r="C26" s="10">
        <v>2</v>
      </c>
      <c r="D26" s="9">
        <v>0</v>
      </c>
      <c r="E26" s="9">
        <v>0</v>
      </c>
      <c r="F26" s="10">
        <v>0</v>
      </c>
      <c r="G26" s="10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0">
        <v>0</v>
      </c>
      <c r="AA26" s="10">
        <v>0</v>
      </c>
      <c r="AB26" s="9">
        <v>0</v>
      </c>
      <c r="AC26" s="9">
        <v>0</v>
      </c>
      <c r="AD26" s="9">
        <v>0</v>
      </c>
      <c r="AE26" s="9">
        <v>0</v>
      </c>
      <c r="AF26" s="10">
        <v>0</v>
      </c>
      <c r="AG26" s="10">
        <v>0</v>
      </c>
      <c r="AH26" s="9">
        <v>0</v>
      </c>
      <c r="AI26" s="9">
        <v>0</v>
      </c>
      <c r="AJ26" s="10">
        <v>0</v>
      </c>
      <c r="AK26" s="10">
        <v>0</v>
      </c>
      <c r="AL26" s="10">
        <v>0</v>
      </c>
      <c r="AM26" s="10">
        <v>0</v>
      </c>
      <c r="AN26" s="9">
        <v>5</v>
      </c>
      <c r="AO26" s="9">
        <v>2</v>
      </c>
      <c r="AP26" s="10">
        <v>0</v>
      </c>
      <c r="AQ26" s="10">
        <v>0</v>
      </c>
      <c r="AR26" s="10">
        <v>0</v>
      </c>
      <c r="AS26" s="10">
        <v>0</v>
      </c>
      <c r="AT26" s="9">
        <v>0</v>
      </c>
      <c r="AU26" s="9">
        <v>0</v>
      </c>
      <c r="AV26">
        <f t="shared" si="1"/>
        <v>9</v>
      </c>
      <c r="AW26">
        <f t="shared" si="2"/>
        <v>7</v>
      </c>
    </row>
    <row r="27" spans="1:49">
      <c r="A27" t="s">
        <v>351</v>
      </c>
      <c r="B27" s="10">
        <v>0</v>
      </c>
      <c r="C27" s="10">
        <v>0</v>
      </c>
      <c r="D27" s="9">
        <v>0</v>
      </c>
      <c r="E27" s="9">
        <v>0</v>
      </c>
      <c r="F27" s="10">
        <v>0</v>
      </c>
      <c r="G27" s="10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10">
        <v>0</v>
      </c>
      <c r="AA27" s="10">
        <v>0</v>
      </c>
      <c r="AB27" s="9">
        <v>0</v>
      </c>
      <c r="AC27" s="9">
        <v>0</v>
      </c>
      <c r="AD27" s="9">
        <v>0</v>
      </c>
      <c r="AE27" s="9">
        <v>0</v>
      </c>
      <c r="AF27" s="10">
        <v>0</v>
      </c>
      <c r="AG27" s="10">
        <v>0</v>
      </c>
      <c r="AH27" s="9">
        <v>0</v>
      </c>
      <c r="AI27" s="9">
        <v>0</v>
      </c>
      <c r="AJ27" s="10">
        <v>0</v>
      </c>
      <c r="AK27" s="10">
        <v>0</v>
      </c>
      <c r="AL27" s="10">
        <v>2</v>
      </c>
      <c r="AM27" s="10">
        <v>0</v>
      </c>
      <c r="AN27" s="9">
        <v>4</v>
      </c>
      <c r="AO27" s="9">
        <v>0</v>
      </c>
      <c r="AP27" s="10">
        <v>0</v>
      </c>
      <c r="AQ27" s="10">
        <v>0</v>
      </c>
      <c r="AR27" s="10">
        <v>0</v>
      </c>
      <c r="AS27" s="10">
        <v>0</v>
      </c>
      <c r="AT27" s="9">
        <v>0</v>
      </c>
      <c r="AU27" s="9">
        <v>0</v>
      </c>
      <c r="AV27">
        <f t="shared" si="1"/>
        <v>6</v>
      </c>
      <c r="AW27">
        <f t="shared" si="2"/>
        <v>4</v>
      </c>
    </row>
    <row r="28" spans="1:49">
      <c r="A28" t="s">
        <v>66</v>
      </c>
      <c r="B28" s="10">
        <v>5</v>
      </c>
      <c r="C28" s="10">
        <v>0</v>
      </c>
      <c r="D28" s="9">
        <v>0</v>
      </c>
      <c r="E28" s="9">
        <v>0</v>
      </c>
      <c r="F28" s="10">
        <v>0</v>
      </c>
      <c r="G28" s="10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10">
        <v>0</v>
      </c>
      <c r="O28" s="10">
        <v>0</v>
      </c>
      <c r="P28" s="10">
        <v>0</v>
      </c>
      <c r="Q28" s="10">
        <v>0</v>
      </c>
      <c r="R28" s="10">
        <v>7</v>
      </c>
      <c r="S28" s="10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5</v>
      </c>
      <c r="Z28" s="10">
        <v>0</v>
      </c>
      <c r="AA28" s="10">
        <v>0</v>
      </c>
      <c r="AB28" s="9">
        <v>1</v>
      </c>
      <c r="AC28" s="9">
        <v>4</v>
      </c>
      <c r="AD28" s="9">
        <v>0</v>
      </c>
      <c r="AE28" s="9">
        <v>0</v>
      </c>
      <c r="AF28" s="10">
        <v>0</v>
      </c>
      <c r="AG28" s="10">
        <v>0</v>
      </c>
      <c r="AH28" s="9">
        <v>3</v>
      </c>
      <c r="AI28" s="9">
        <v>0</v>
      </c>
      <c r="AJ28" s="10">
        <v>0</v>
      </c>
      <c r="AK28" s="10">
        <v>0</v>
      </c>
      <c r="AL28" s="10">
        <v>0</v>
      </c>
      <c r="AM28" s="10">
        <v>0</v>
      </c>
      <c r="AN28" s="9">
        <v>0</v>
      </c>
      <c r="AO28" s="9">
        <v>0</v>
      </c>
      <c r="AP28" s="10">
        <v>0</v>
      </c>
      <c r="AQ28" s="10">
        <v>0</v>
      </c>
      <c r="AR28" s="10">
        <v>14</v>
      </c>
      <c r="AS28" s="10">
        <v>0</v>
      </c>
      <c r="AT28" s="9">
        <v>0</v>
      </c>
      <c r="AU28" s="9">
        <v>0</v>
      </c>
      <c r="AV28">
        <f t="shared" si="1"/>
        <v>39</v>
      </c>
      <c r="AW28">
        <f t="shared" si="2"/>
        <v>13</v>
      </c>
    </row>
    <row r="29" spans="1:49">
      <c r="A29" t="s">
        <v>305</v>
      </c>
      <c r="B29" s="10">
        <v>0</v>
      </c>
      <c r="C29" s="10">
        <v>0</v>
      </c>
      <c r="D29" s="9">
        <v>0</v>
      </c>
      <c r="E29" s="9">
        <v>0</v>
      </c>
      <c r="F29" s="10">
        <v>0</v>
      </c>
      <c r="G29" s="10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10">
        <v>0</v>
      </c>
      <c r="AA29" s="10">
        <v>0</v>
      </c>
      <c r="AB29" s="9">
        <v>0</v>
      </c>
      <c r="AC29" s="9">
        <v>0</v>
      </c>
      <c r="AD29" s="9">
        <v>2</v>
      </c>
      <c r="AE29" s="9">
        <v>0</v>
      </c>
      <c r="AF29" s="10">
        <v>0</v>
      </c>
      <c r="AG29" s="10">
        <v>0</v>
      </c>
      <c r="AH29" s="9">
        <v>0</v>
      </c>
      <c r="AI29" s="9">
        <v>0</v>
      </c>
      <c r="AJ29" s="10">
        <v>0</v>
      </c>
      <c r="AK29" s="10">
        <v>0</v>
      </c>
      <c r="AL29" s="10">
        <v>0</v>
      </c>
      <c r="AM29" s="10">
        <v>0</v>
      </c>
      <c r="AN29" s="9">
        <v>0</v>
      </c>
      <c r="AO29" s="9">
        <v>0</v>
      </c>
      <c r="AP29" s="10">
        <v>0</v>
      </c>
      <c r="AQ29" s="10">
        <v>0</v>
      </c>
      <c r="AR29" s="10">
        <v>0</v>
      </c>
      <c r="AS29" s="10">
        <v>0</v>
      </c>
      <c r="AT29" s="9">
        <v>0</v>
      </c>
      <c r="AU29" s="9">
        <v>0</v>
      </c>
      <c r="AV29">
        <f t="shared" si="1"/>
        <v>2</v>
      </c>
      <c r="AW29">
        <f t="shared" si="2"/>
        <v>2</v>
      </c>
    </row>
    <row r="30" spans="1:49">
      <c r="A30" t="s">
        <v>67</v>
      </c>
      <c r="B30" s="10">
        <v>0</v>
      </c>
      <c r="C30" s="10">
        <v>2</v>
      </c>
      <c r="D30" s="9">
        <v>1</v>
      </c>
      <c r="E30" s="9">
        <v>2</v>
      </c>
      <c r="F30" s="10">
        <v>0</v>
      </c>
      <c r="G30" s="10">
        <v>0</v>
      </c>
      <c r="H30" s="9">
        <v>2</v>
      </c>
      <c r="I30" s="9">
        <v>0</v>
      </c>
      <c r="J30" s="9">
        <v>1</v>
      </c>
      <c r="K30" s="9">
        <v>0</v>
      </c>
      <c r="L30" s="9">
        <v>0</v>
      </c>
      <c r="M30" s="9">
        <v>0</v>
      </c>
      <c r="N30" s="10">
        <v>0</v>
      </c>
      <c r="O30" s="10">
        <v>0</v>
      </c>
      <c r="P30" s="10">
        <v>0</v>
      </c>
      <c r="Q30" s="10">
        <v>3</v>
      </c>
      <c r="R30" s="10">
        <v>0</v>
      </c>
      <c r="S30" s="10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5</v>
      </c>
      <c r="Z30" s="10">
        <v>0</v>
      </c>
      <c r="AA30" s="10">
        <v>0</v>
      </c>
      <c r="AB30" s="9">
        <v>0</v>
      </c>
      <c r="AC30" s="9">
        <v>0</v>
      </c>
      <c r="AD30" s="9">
        <v>0</v>
      </c>
      <c r="AE30" s="9">
        <v>0</v>
      </c>
      <c r="AF30" s="10">
        <v>0</v>
      </c>
      <c r="AG30" s="10">
        <v>0</v>
      </c>
      <c r="AH30" s="9">
        <v>0</v>
      </c>
      <c r="AI30" s="9">
        <v>0</v>
      </c>
      <c r="AJ30" s="10">
        <v>0</v>
      </c>
      <c r="AK30" s="10">
        <v>0</v>
      </c>
      <c r="AL30" s="10">
        <v>0</v>
      </c>
      <c r="AM30" s="10">
        <v>0</v>
      </c>
      <c r="AN30" s="9">
        <v>0</v>
      </c>
      <c r="AO30" s="9">
        <v>0</v>
      </c>
      <c r="AP30" s="10">
        <v>0</v>
      </c>
      <c r="AQ30" s="10">
        <v>0</v>
      </c>
      <c r="AR30" s="10">
        <v>0</v>
      </c>
      <c r="AS30" s="10">
        <v>0</v>
      </c>
      <c r="AT30" s="9">
        <v>0</v>
      </c>
      <c r="AU30" s="9">
        <v>0</v>
      </c>
      <c r="AV30">
        <f t="shared" si="1"/>
        <v>16</v>
      </c>
      <c r="AW30">
        <f t="shared" si="2"/>
        <v>11</v>
      </c>
    </row>
    <row r="31" spans="1:49">
      <c r="A31" t="s">
        <v>381</v>
      </c>
      <c r="B31" s="10">
        <v>0</v>
      </c>
      <c r="C31" s="10">
        <v>0</v>
      </c>
      <c r="D31" s="9">
        <v>0</v>
      </c>
      <c r="E31" s="9">
        <v>0</v>
      </c>
      <c r="F31" s="10">
        <v>0</v>
      </c>
      <c r="G31" s="10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0">
        <v>0</v>
      </c>
      <c r="AA31" s="10">
        <v>0</v>
      </c>
      <c r="AB31" s="9">
        <v>0</v>
      </c>
      <c r="AC31" s="9">
        <v>0</v>
      </c>
      <c r="AD31" s="9">
        <v>0</v>
      </c>
      <c r="AE31" s="9">
        <v>0</v>
      </c>
      <c r="AF31" s="10">
        <v>0</v>
      </c>
      <c r="AG31" s="10">
        <v>0</v>
      </c>
      <c r="AH31" s="9">
        <v>0</v>
      </c>
      <c r="AI31" s="9">
        <v>0</v>
      </c>
      <c r="AJ31" s="10">
        <v>0</v>
      </c>
      <c r="AK31" s="10">
        <v>0</v>
      </c>
      <c r="AL31" s="10">
        <v>0</v>
      </c>
      <c r="AM31" s="10">
        <v>0</v>
      </c>
      <c r="AN31" s="9">
        <v>0</v>
      </c>
      <c r="AO31" s="9">
        <v>0</v>
      </c>
      <c r="AP31" s="10">
        <v>0</v>
      </c>
      <c r="AQ31" s="10">
        <v>0</v>
      </c>
      <c r="AR31" s="10">
        <v>0</v>
      </c>
      <c r="AS31" s="10">
        <v>2</v>
      </c>
      <c r="AT31" s="9">
        <v>0</v>
      </c>
      <c r="AU31" s="9">
        <v>0</v>
      </c>
      <c r="AV31">
        <f t="shared" si="1"/>
        <v>2</v>
      </c>
      <c r="AW31">
        <f t="shared" si="2"/>
        <v>0</v>
      </c>
    </row>
    <row r="32" spans="1:49">
      <c r="A32" t="s">
        <v>68</v>
      </c>
      <c r="B32" s="10">
        <v>0</v>
      </c>
      <c r="C32" s="10">
        <v>0</v>
      </c>
      <c r="D32" s="9">
        <v>0</v>
      </c>
      <c r="E32" s="9">
        <v>0</v>
      </c>
      <c r="F32" s="10">
        <v>3</v>
      </c>
      <c r="G32" s="10">
        <v>1</v>
      </c>
      <c r="H32" s="9">
        <v>0</v>
      </c>
      <c r="I32" s="9">
        <v>4</v>
      </c>
      <c r="J32" s="9">
        <v>0</v>
      </c>
      <c r="K32" s="9">
        <v>0</v>
      </c>
      <c r="L32" s="9">
        <v>0</v>
      </c>
      <c r="M32" s="9">
        <v>0</v>
      </c>
      <c r="N32" s="10">
        <v>0</v>
      </c>
      <c r="O32" s="10">
        <v>0</v>
      </c>
      <c r="P32" s="10">
        <v>1</v>
      </c>
      <c r="Q32" s="10">
        <v>0</v>
      </c>
      <c r="R32" s="10">
        <v>0</v>
      </c>
      <c r="S32" s="10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10">
        <v>0</v>
      </c>
      <c r="AA32" s="10">
        <v>2</v>
      </c>
      <c r="AB32" s="9">
        <v>0</v>
      </c>
      <c r="AC32" s="9">
        <v>0</v>
      </c>
      <c r="AD32" s="9">
        <v>0</v>
      </c>
      <c r="AE32" s="9">
        <v>0</v>
      </c>
      <c r="AF32" s="10">
        <v>0</v>
      </c>
      <c r="AG32" s="10">
        <v>0</v>
      </c>
      <c r="AH32" s="9">
        <v>0</v>
      </c>
      <c r="AI32" s="9">
        <v>1</v>
      </c>
      <c r="AJ32" s="10">
        <v>0</v>
      </c>
      <c r="AK32" s="10">
        <v>0</v>
      </c>
      <c r="AL32" s="10">
        <v>0</v>
      </c>
      <c r="AM32" s="10">
        <v>0</v>
      </c>
      <c r="AN32" s="9">
        <v>0</v>
      </c>
      <c r="AO32" s="9">
        <v>0</v>
      </c>
      <c r="AP32" s="10">
        <v>0</v>
      </c>
      <c r="AQ32" s="10">
        <v>0</v>
      </c>
      <c r="AR32" s="10">
        <v>0</v>
      </c>
      <c r="AS32" s="10">
        <v>0</v>
      </c>
      <c r="AT32" s="9">
        <v>0</v>
      </c>
      <c r="AU32" s="9">
        <v>6</v>
      </c>
      <c r="AV32">
        <f t="shared" si="1"/>
        <v>18</v>
      </c>
      <c r="AW32">
        <f t="shared" si="2"/>
        <v>11</v>
      </c>
    </row>
    <row r="33" spans="1:49">
      <c r="A33" t="s">
        <v>400</v>
      </c>
      <c r="B33" s="10">
        <v>0</v>
      </c>
      <c r="C33" s="10">
        <v>0</v>
      </c>
      <c r="D33" s="9">
        <v>0</v>
      </c>
      <c r="E33" s="9">
        <v>0</v>
      </c>
      <c r="F33" s="10">
        <v>0</v>
      </c>
      <c r="G33" s="10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10">
        <v>0</v>
      </c>
      <c r="AA33" s="10">
        <v>0</v>
      </c>
      <c r="AB33" s="9">
        <v>0</v>
      </c>
      <c r="AC33" s="9">
        <v>0</v>
      </c>
      <c r="AD33" s="9">
        <v>0</v>
      </c>
      <c r="AE33" s="9">
        <v>0</v>
      </c>
      <c r="AF33" s="10">
        <v>8</v>
      </c>
      <c r="AG33" s="10">
        <v>0</v>
      </c>
      <c r="AH33" s="9">
        <v>0</v>
      </c>
      <c r="AI33" s="9">
        <v>2</v>
      </c>
      <c r="AJ33" s="10">
        <v>0</v>
      </c>
      <c r="AK33" s="10">
        <v>0</v>
      </c>
      <c r="AL33" s="10">
        <v>0</v>
      </c>
      <c r="AM33" s="10">
        <v>0</v>
      </c>
      <c r="AN33" s="9">
        <v>0</v>
      </c>
      <c r="AO33" s="9">
        <v>0</v>
      </c>
      <c r="AP33" s="10">
        <v>0</v>
      </c>
      <c r="AQ33" s="10">
        <v>0</v>
      </c>
      <c r="AR33" s="10">
        <v>0</v>
      </c>
      <c r="AS33" s="10">
        <v>0</v>
      </c>
      <c r="AT33" s="9">
        <v>0</v>
      </c>
      <c r="AU33" s="9">
        <v>0</v>
      </c>
      <c r="AV33">
        <f t="shared" si="1"/>
        <v>10</v>
      </c>
      <c r="AW33">
        <f t="shared" si="2"/>
        <v>2</v>
      </c>
    </row>
    <row r="34" spans="1:49">
      <c r="A34" t="s">
        <v>348</v>
      </c>
      <c r="B34" s="10">
        <v>0</v>
      </c>
      <c r="C34" s="10">
        <v>0</v>
      </c>
      <c r="D34" s="9">
        <v>0</v>
      </c>
      <c r="E34" s="9">
        <v>0</v>
      </c>
      <c r="F34" s="10">
        <v>0</v>
      </c>
      <c r="G34" s="10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10">
        <v>0</v>
      </c>
      <c r="AA34" s="10">
        <v>0</v>
      </c>
      <c r="AB34" s="9">
        <v>0</v>
      </c>
      <c r="AC34" s="9">
        <v>0</v>
      </c>
      <c r="AD34" s="9">
        <v>0</v>
      </c>
      <c r="AE34" s="9">
        <v>0</v>
      </c>
      <c r="AF34" s="10">
        <v>0</v>
      </c>
      <c r="AG34" s="10">
        <v>0</v>
      </c>
      <c r="AH34" s="9">
        <v>0</v>
      </c>
      <c r="AI34" s="9">
        <v>0</v>
      </c>
      <c r="AJ34" s="10">
        <v>0</v>
      </c>
      <c r="AK34" s="10">
        <v>0</v>
      </c>
      <c r="AL34" s="10">
        <v>6</v>
      </c>
      <c r="AM34" s="10">
        <v>0</v>
      </c>
      <c r="AN34" s="9">
        <v>0</v>
      </c>
      <c r="AO34" s="9">
        <v>0</v>
      </c>
      <c r="AP34" s="10">
        <v>8</v>
      </c>
      <c r="AQ34" s="10">
        <v>0</v>
      </c>
      <c r="AR34" s="10">
        <v>0</v>
      </c>
      <c r="AS34" s="10">
        <v>0</v>
      </c>
      <c r="AT34" s="9">
        <v>0</v>
      </c>
      <c r="AU34" s="9">
        <v>0</v>
      </c>
      <c r="AV34">
        <f t="shared" si="1"/>
        <v>14</v>
      </c>
      <c r="AW34">
        <f t="shared" si="2"/>
        <v>0</v>
      </c>
    </row>
    <row r="35" spans="1:49">
      <c r="A35" t="s">
        <v>69</v>
      </c>
      <c r="B35" s="10">
        <v>0</v>
      </c>
      <c r="C35" s="10">
        <v>0</v>
      </c>
      <c r="D35" s="9">
        <v>0</v>
      </c>
      <c r="E35" s="9">
        <v>0</v>
      </c>
      <c r="F35" s="10">
        <v>0</v>
      </c>
      <c r="G35" s="10">
        <v>5</v>
      </c>
      <c r="H35" s="9">
        <v>0</v>
      </c>
      <c r="I35" s="9">
        <v>0</v>
      </c>
      <c r="J35" s="9">
        <v>0</v>
      </c>
      <c r="K35" s="9">
        <v>3</v>
      </c>
      <c r="L35" s="9">
        <v>0</v>
      </c>
      <c r="M35" s="9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4</v>
      </c>
      <c r="Z35" s="10">
        <v>0</v>
      </c>
      <c r="AA35" s="10">
        <v>3</v>
      </c>
      <c r="AB35" s="9">
        <v>0</v>
      </c>
      <c r="AC35" s="9">
        <v>0</v>
      </c>
      <c r="AD35" s="9">
        <v>0</v>
      </c>
      <c r="AE35" s="9">
        <v>0</v>
      </c>
      <c r="AF35" s="10">
        <v>0</v>
      </c>
      <c r="AG35" s="10">
        <v>0</v>
      </c>
      <c r="AH35" s="9">
        <v>0</v>
      </c>
      <c r="AI35" s="9">
        <v>0</v>
      </c>
      <c r="AJ35" s="10">
        <v>0</v>
      </c>
      <c r="AK35" s="10">
        <v>3</v>
      </c>
      <c r="AL35" s="10">
        <v>0</v>
      </c>
      <c r="AM35" s="10">
        <v>0</v>
      </c>
      <c r="AN35" s="9">
        <v>0</v>
      </c>
      <c r="AO35" s="9">
        <v>0</v>
      </c>
      <c r="AP35" s="10">
        <v>0</v>
      </c>
      <c r="AQ35" s="10">
        <v>0</v>
      </c>
      <c r="AR35" s="10">
        <v>0</v>
      </c>
      <c r="AS35" s="10">
        <v>0</v>
      </c>
      <c r="AT35" s="9">
        <v>0</v>
      </c>
      <c r="AU35" s="9">
        <v>0</v>
      </c>
      <c r="AV35">
        <f t="shared" si="1"/>
        <v>18</v>
      </c>
      <c r="AW35">
        <f t="shared" si="2"/>
        <v>7</v>
      </c>
    </row>
    <row r="36" spans="1:49">
      <c r="A36" t="s">
        <v>214</v>
      </c>
      <c r="B36" s="10">
        <v>0</v>
      </c>
      <c r="C36" s="10">
        <v>0</v>
      </c>
      <c r="D36" s="9">
        <v>0</v>
      </c>
      <c r="E36" s="9">
        <v>0</v>
      </c>
      <c r="F36" s="10">
        <v>0</v>
      </c>
      <c r="G36" s="10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10">
        <v>0</v>
      </c>
      <c r="O36" s="10">
        <v>0</v>
      </c>
      <c r="P36" s="10">
        <v>2</v>
      </c>
      <c r="Q36" s="10">
        <v>0</v>
      </c>
      <c r="R36" s="10">
        <v>0</v>
      </c>
      <c r="S36" s="10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10">
        <v>0</v>
      </c>
      <c r="AA36" s="10">
        <v>0</v>
      </c>
      <c r="AB36" s="9">
        <v>0</v>
      </c>
      <c r="AC36" s="9">
        <v>0</v>
      </c>
      <c r="AD36" s="9">
        <v>0</v>
      </c>
      <c r="AE36" s="9">
        <v>0</v>
      </c>
      <c r="AF36" s="10">
        <v>0</v>
      </c>
      <c r="AG36" s="10">
        <v>0</v>
      </c>
      <c r="AH36" s="9">
        <v>0</v>
      </c>
      <c r="AI36" s="9">
        <v>0</v>
      </c>
      <c r="AJ36" s="10">
        <v>0</v>
      </c>
      <c r="AK36" s="10">
        <v>0</v>
      </c>
      <c r="AL36" s="10">
        <v>0</v>
      </c>
      <c r="AM36" s="10">
        <v>0</v>
      </c>
      <c r="AN36" s="9">
        <v>0</v>
      </c>
      <c r="AO36" s="9">
        <v>0</v>
      </c>
      <c r="AP36" s="10">
        <v>0</v>
      </c>
      <c r="AQ36" s="10">
        <v>0</v>
      </c>
      <c r="AR36" s="10">
        <v>0</v>
      </c>
      <c r="AS36" s="10">
        <v>0</v>
      </c>
      <c r="AT36" s="9">
        <v>0</v>
      </c>
      <c r="AU36" s="9">
        <v>0</v>
      </c>
      <c r="AV36">
        <f t="shared" si="1"/>
        <v>2</v>
      </c>
      <c r="AW36">
        <f t="shared" si="2"/>
        <v>0</v>
      </c>
    </row>
    <row r="37" spans="1:49">
      <c r="A37" t="s">
        <v>70</v>
      </c>
      <c r="B37" s="10">
        <v>0</v>
      </c>
      <c r="C37" s="10">
        <v>0</v>
      </c>
      <c r="D37" s="9">
        <v>0</v>
      </c>
      <c r="E37" s="9">
        <v>0</v>
      </c>
      <c r="F37" s="10">
        <v>3</v>
      </c>
      <c r="G37" s="10">
        <v>5</v>
      </c>
      <c r="H37" s="9">
        <v>9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3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10">
        <v>0</v>
      </c>
      <c r="AA37" s="10">
        <v>0</v>
      </c>
      <c r="AB37" s="9">
        <v>0</v>
      </c>
      <c r="AC37" s="9">
        <v>0</v>
      </c>
      <c r="AD37" s="9">
        <v>0</v>
      </c>
      <c r="AE37" s="9">
        <v>0</v>
      </c>
      <c r="AF37" s="10">
        <v>0</v>
      </c>
      <c r="AG37" s="10">
        <v>0</v>
      </c>
      <c r="AH37" s="9">
        <v>0</v>
      </c>
      <c r="AI37" s="9">
        <v>0</v>
      </c>
      <c r="AJ37" s="10">
        <v>0</v>
      </c>
      <c r="AK37" s="10">
        <v>0</v>
      </c>
      <c r="AL37" s="10">
        <v>0</v>
      </c>
      <c r="AM37" s="10">
        <v>0</v>
      </c>
      <c r="AN37" s="9">
        <v>0</v>
      </c>
      <c r="AO37" s="9">
        <v>0</v>
      </c>
      <c r="AP37" s="10">
        <v>0</v>
      </c>
      <c r="AQ37" s="10">
        <v>0</v>
      </c>
      <c r="AR37" s="10">
        <v>0</v>
      </c>
      <c r="AS37" s="10">
        <v>0</v>
      </c>
      <c r="AT37" s="9">
        <v>0</v>
      </c>
      <c r="AU37" s="9">
        <v>0</v>
      </c>
      <c r="AV37">
        <f t="shared" si="1"/>
        <v>20</v>
      </c>
      <c r="AW37">
        <f t="shared" si="2"/>
        <v>9</v>
      </c>
    </row>
    <row r="38" spans="1:49">
      <c r="A38" t="s">
        <v>71</v>
      </c>
      <c r="B38" s="10">
        <v>0</v>
      </c>
      <c r="C38" s="10">
        <v>0</v>
      </c>
      <c r="D38" s="9">
        <v>0</v>
      </c>
      <c r="E38" s="9">
        <v>0</v>
      </c>
      <c r="F38" s="10">
        <v>0</v>
      </c>
      <c r="G38" s="10">
        <v>1</v>
      </c>
      <c r="H38" s="9">
        <v>0</v>
      </c>
      <c r="I38" s="9">
        <v>0</v>
      </c>
      <c r="J38" s="9">
        <v>3</v>
      </c>
      <c r="K38" s="9">
        <v>0</v>
      </c>
      <c r="L38" s="9">
        <v>0</v>
      </c>
      <c r="M38" s="9">
        <v>0</v>
      </c>
      <c r="N38" s="10">
        <v>10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0</v>
      </c>
      <c r="AA38" s="10">
        <v>2</v>
      </c>
      <c r="AB38" s="9">
        <v>0</v>
      </c>
      <c r="AC38" s="9">
        <v>0</v>
      </c>
      <c r="AD38" s="9">
        <v>0</v>
      </c>
      <c r="AE38" s="9">
        <v>0</v>
      </c>
      <c r="AF38" s="10">
        <v>0</v>
      </c>
      <c r="AG38" s="10">
        <v>0</v>
      </c>
      <c r="AH38" s="9">
        <v>0</v>
      </c>
      <c r="AI38" s="9">
        <v>0</v>
      </c>
      <c r="AJ38" s="10">
        <v>0</v>
      </c>
      <c r="AK38" s="10">
        <v>0</v>
      </c>
      <c r="AL38" s="10">
        <v>0</v>
      </c>
      <c r="AM38" s="10">
        <v>0</v>
      </c>
      <c r="AN38" s="9">
        <v>0</v>
      </c>
      <c r="AO38" s="9">
        <v>0</v>
      </c>
      <c r="AP38" s="10">
        <v>0</v>
      </c>
      <c r="AQ38" s="10">
        <v>0</v>
      </c>
      <c r="AR38" s="10">
        <v>0</v>
      </c>
      <c r="AS38" s="10">
        <v>0</v>
      </c>
      <c r="AT38" s="9">
        <v>0</v>
      </c>
      <c r="AU38" s="9">
        <v>0</v>
      </c>
      <c r="AV38">
        <f t="shared" si="1"/>
        <v>16</v>
      </c>
      <c r="AW38">
        <f t="shared" si="2"/>
        <v>3</v>
      </c>
    </row>
    <row r="39" spans="1:49">
      <c r="A39" t="s">
        <v>188</v>
      </c>
      <c r="B39" s="10">
        <v>0</v>
      </c>
      <c r="C39" s="10">
        <v>0</v>
      </c>
      <c r="D39" s="9">
        <v>0</v>
      </c>
      <c r="E39" s="9">
        <v>0</v>
      </c>
      <c r="F39" s="10">
        <v>0</v>
      </c>
      <c r="G39" s="10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3</v>
      </c>
      <c r="N39" s="10">
        <v>0</v>
      </c>
      <c r="O39" s="10">
        <v>0</v>
      </c>
      <c r="P39" s="10">
        <v>0</v>
      </c>
      <c r="Q39" s="10">
        <v>3</v>
      </c>
      <c r="R39" s="10">
        <v>0</v>
      </c>
      <c r="S39" s="10">
        <v>0</v>
      </c>
      <c r="T39" s="9">
        <v>0</v>
      </c>
      <c r="U39" s="9">
        <v>0</v>
      </c>
      <c r="V39" s="9">
        <v>0</v>
      </c>
      <c r="W39" s="9">
        <v>5</v>
      </c>
      <c r="X39" s="9">
        <v>0</v>
      </c>
      <c r="Y39" s="9">
        <v>0</v>
      </c>
      <c r="Z39" s="10">
        <v>0</v>
      </c>
      <c r="AA39" s="10">
        <v>0</v>
      </c>
      <c r="AB39" s="9">
        <v>0</v>
      </c>
      <c r="AC39" s="9">
        <v>0</v>
      </c>
      <c r="AD39" s="9">
        <v>0</v>
      </c>
      <c r="AE39" s="9">
        <v>0</v>
      </c>
      <c r="AF39" s="10">
        <v>0</v>
      </c>
      <c r="AG39" s="10">
        <v>0</v>
      </c>
      <c r="AH39" s="9">
        <v>0</v>
      </c>
      <c r="AI39" s="9">
        <v>0</v>
      </c>
      <c r="AJ39" s="10">
        <v>0</v>
      </c>
      <c r="AK39" s="10">
        <v>0</v>
      </c>
      <c r="AL39" s="10">
        <v>0</v>
      </c>
      <c r="AM39" s="10">
        <v>6</v>
      </c>
      <c r="AN39" s="9">
        <v>0</v>
      </c>
      <c r="AO39" s="9">
        <v>0</v>
      </c>
      <c r="AP39" s="10">
        <v>13</v>
      </c>
      <c r="AQ39" s="10">
        <v>0</v>
      </c>
      <c r="AR39" s="10">
        <v>0</v>
      </c>
      <c r="AS39" s="10">
        <v>0</v>
      </c>
      <c r="AT39" s="9">
        <v>0</v>
      </c>
      <c r="AU39" s="9">
        <v>0</v>
      </c>
      <c r="AV39">
        <f t="shared" si="1"/>
        <v>30</v>
      </c>
      <c r="AW39">
        <f t="shared" si="2"/>
        <v>8</v>
      </c>
    </row>
    <row r="40" spans="1:49">
      <c r="A40" t="s">
        <v>401</v>
      </c>
      <c r="B40" s="10">
        <v>0</v>
      </c>
      <c r="C40" s="10">
        <v>0</v>
      </c>
      <c r="D40" s="9">
        <v>0</v>
      </c>
      <c r="E40" s="9">
        <v>0</v>
      </c>
      <c r="F40" s="10">
        <v>0</v>
      </c>
      <c r="G40" s="10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10">
        <v>0</v>
      </c>
      <c r="AA40" s="10">
        <v>0</v>
      </c>
      <c r="AB40" s="9">
        <v>7</v>
      </c>
      <c r="AC40" s="9">
        <v>0</v>
      </c>
      <c r="AD40" s="9">
        <v>0</v>
      </c>
      <c r="AE40" s="9">
        <v>0</v>
      </c>
      <c r="AF40" s="10">
        <v>0</v>
      </c>
      <c r="AG40" s="10">
        <v>0</v>
      </c>
      <c r="AH40" s="9">
        <v>0</v>
      </c>
      <c r="AI40" s="9">
        <v>0</v>
      </c>
      <c r="AJ40" s="10">
        <v>0</v>
      </c>
      <c r="AK40" s="10">
        <v>0</v>
      </c>
      <c r="AL40" s="10">
        <v>0</v>
      </c>
      <c r="AM40" s="10">
        <v>0</v>
      </c>
      <c r="AN40" s="9">
        <v>0</v>
      </c>
      <c r="AO40" s="9">
        <v>2</v>
      </c>
      <c r="AP40" s="10">
        <v>0</v>
      </c>
      <c r="AQ40" s="10">
        <v>7</v>
      </c>
      <c r="AR40" s="10">
        <v>0</v>
      </c>
      <c r="AS40" s="10">
        <v>2</v>
      </c>
      <c r="AT40" s="9">
        <v>0</v>
      </c>
      <c r="AU40" s="9">
        <v>0</v>
      </c>
      <c r="AV40">
        <f t="shared" si="1"/>
        <v>18</v>
      </c>
      <c r="AW40">
        <f t="shared" si="2"/>
        <v>9</v>
      </c>
    </row>
    <row r="41" spans="1:49">
      <c r="A41" t="s">
        <v>256</v>
      </c>
      <c r="B41" s="10">
        <v>0</v>
      </c>
      <c r="C41" s="10">
        <v>0</v>
      </c>
      <c r="D41" s="9">
        <v>0</v>
      </c>
      <c r="E41" s="9">
        <v>0</v>
      </c>
      <c r="F41" s="10">
        <v>0</v>
      </c>
      <c r="G41" s="10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9">
        <v>0</v>
      </c>
      <c r="U41" s="9">
        <v>0</v>
      </c>
      <c r="V41" s="9">
        <v>4</v>
      </c>
      <c r="W41" s="9">
        <v>0</v>
      </c>
      <c r="X41" s="9">
        <v>0</v>
      </c>
      <c r="Y41" s="9">
        <v>0</v>
      </c>
      <c r="Z41" s="10">
        <v>0</v>
      </c>
      <c r="AA41" s="10">
        <v>0</v>
      </c>
      <c r="AB41" s="9">
        <v>0</v>
      </c>
      <c r="AC41" s="9">
        <v>0</v>
      </c>
      <c r="AD41" s="9">
        <v>0</v>
      </c>
      <c r="AE41" s="9">
        <v>0</v>
      </c>
      <c r="AF41" s="10">
        <v>0</v>
      </c>
      <c r="AG41" s="10">
        <v>0</v>
      </c>
      <c r="AH41" s="9">
        <v>0</v>
      </c>
      <c r="AI41" s="9">
        <v>0</v>
      </c>
      <c r="AJ41" s="10">
        <v>0</v>
      </c>
      <c r="AK41" s="10">
        <v>0</v>
      </c>
      <c r="AL41" s="10">
        <v>0</v>
      </c>
      <c r="AM41" s="10">
        <v>0</v>
      </c>
      <c r="AN41" s="9">
        <v>0</v>
      </c>
      <c r="AO41" s="9">
        <v>0</v>
      </c>
      <c r="AP41" s="10">
        <v>0</v>
      </c>
      <c r="AQ41" s="10">
        <v>0</v>
      </c>
      <c r="AR41" s="10">
        <v>0</v>
      </c>
      <c r="AS41" s="10">
        <v>0</v>
      </c>
      <c r="AT41" s="9">
        <v>0</v>
      </c>
      <c r="AU41" s="9">
        <v>0</v>
      </c>
      <c r="AV41">
        <f t="shared" si="1"/>
        <v>4</v>
      </c>
      <c r="AW41">
        <f t="shared" si="2"/>
        <v>4</v>
      </c>
    </row>
    <row r="42" spans="1:49">
      <c r="A42" t="s">
        <v>281</v>
      </c>
      <c r="B42" s="10">
        <v>0</v>
      </c>
      <c r="C42" s="10">
        <v>0</v>
      </c>
      <c r="D42" s="9">
        <v>0</v>
      </c>
      <c r="E42" s="9">
        <v>0</v>
      </c>
      <c r="F42" s="10">
        <v>0</v>
      </c>
      <c r="G42" s="10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1</v>
      </c>
      <c r="Z42" s="10">
        <v>0</v>
      </c>
      <c r="AA42" s="10">
        <v>0</v>
      </c>
      <c r="AB42" s="9">
        <v>0</v>
      </c>
      <c r="AC42" s="9">
        <v>0</v>
      </c>
      <c r="AD42" s="9">
        <v>0</v>
      </c>
      <c r="AE42" s="9">
        <v>0</v>
      </c>
      <c r="AF42" s="10">
        <v>0</v>
      </c>
      <c r="AG42" s="10">
        <v>0</v>
      </c>
      <c r="AH42" s="9">
        <v>0</v>
      </c>
      <c r="AI42" s="9">
        <v>1</v>
      </c>
      <c r="AJ42" s="10">
        <v>0</v>
      </c>
      <c r="AK42" s="10">
        <v>0</v>
      </c>
      <c r="AL42" s="10">
        <v>0</v>
      </c>
      <c r="AM42" s="10">
        <v>0</v>
      </c>
      <c r="AN42" s="9">
        <v>0</v>
      </c>
      <c r="AO42" s="9">
        <v>0</v>
      </c>
      <c r="AP42" s="10">
        <v>3</v>
      </c>
      <c r="AQ42" s="10">
        <v>0</v>
      </c>
      <c r="AR42" s="10">
        <v>0</v>
      </c>
      <c r="AS42" s="10">
        <v>0</v>
      </c>
      <c r="AT42" s="9">
        <v>0</v>
      </c>
      <c r="AU42" s="9">
        <v>0</v>
      </c>
      <c r="AV42">
        <f t="shared" si="1"/>
        <v>5</v>
      </c>
      <c r="AW42">
        <f t="shared" si="2"/>
        <v>2</v>
      </c>
    </row>
    <row r="43" spans="1:49">
      <c r="A43" t="s">
        <v>318</v>
      </c>
      <c r="B43" s="10">
        <v>0</v>
      </c>
      <c r="C43" s="10">
        <v>0</v>
      </c>
      <c r="D43" s="9">
        <v>0</v>
      </c>
      <c r="E43" s="9">
        <v>0</v>
      </c>
      <c r="F43" s="10">
        <v>0</v>
      </c>
      <c r="G43" s="10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10">
        <v>0</v>
      </c>
      <c r="AA43" s="10">
        <v>0</v>
      </c>
      <c r="AB43" s="9">
        <v>0</v>
      </c>
      <c r="AC43" s="9">
        <v>0</v>
      </c>
      <c r="AD43" s="9">
        <v>0</v>
      </c>
      <c r="AE43" s="9">
        <v>0</v>
      </c>
      <c r="AF43" s="10">
        <v>0</v>
      </c>
      <c r="AG43" s="10">
        <v>2</v>
      </c>
      <c r="AH43" s="9">
        <v>0</v>
      </c>
      <c r="AI43" s="9">
        <v>0</v>
      </c>
      <c r="AJ43" s="10">
        <v>0</v>
      </c>
      <c r="AK43" s="10">
        <v>0</v>
      </c>
      <c r="AL43" s="10">
        <v>0</v>
      </c>
      <c r="AM43" s="10">
        <v>0</v>
      </c>
      <c r="AN43" s="9">
        <v>0</v>
      </c>
      <c r="AO43" s="9">
        <v>0</v>
      </c>
      <c r="AP43" s="10">
        <v>0</v>
      </c>
      <c r="AQ43" s="10">
        <v>0</v>
      </c>
      <c r="AR43" s="10">
        <v>0</v>
      </c>
      <c r="AS43" s="10">
        <v>0</v>
      </c>
      <c r="AT43" s="9">
        <v>0</v>
      </c>
      <c r="AU43" s="9">
        <v>0</v>
      </c>
      <c r="AV43">
        <f t="shared" si="1"/>
        <v>2</v>
      </c>
      <c r="AW43">
        <f t="shared" si="2"/>
        <v>0</v>
      </c>
    </row>
    <row r="44" spans="1:49">
      <c r="A44" t="s">
        <v>168</v>
      </c>
      <c r="B44" s="10">
        <v>0</v>
      </c>
      <c r="C44" s="10">
        <v>0</v>
      </c>
      <c r="D44" s="9">
        <v>0</v>
      </c>
      <c r="E44" s="9">
        <v>0</v>
      </c>
      <c r="F44" s="10">
        <v>0</v>
      </c>
      <c r="G44" s="10">
        <v>0</v>
      </c>
      <c r="H44" s="9">
        <v>0</v>
      </c>
      <c r="I44" s="9">
        <v>0</v>
      </c>
      <c r="J44" s="9">
        <v>0</v>
      </c>
      <c r="K44" s="9">
        <v>15</v>
      </c>
      <c r="L44" s="9">
        <v>0</v>
      </c>
      <c r="M44" s="9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10">
        <v>0</v>
      </c>
      <c r="AA44" s="10">
        <v>0</v>
      </c>
      <c r="AB44" s="9">
        <v>0</v>
      </c>
      <c r="AC44" s="9">
        <v>0</v>
      </c>
      <c r="AD44" s="9">
        <v>0</v>
      </c>
      <c r="AE44" s="9">
        <v>0</v>
      </c>
      <c r="AF44" s="10">
        <v>0</v>
      </c>
      <c r="AG44" s="10">
        <v>0</v>
      </c>
      <c r="AH44" s="9">
        <v>0</v>
      </c>
      <c r="AI44" s="9">
        <v>0</v>
      </c>
      <c r="AJ44" s="10">
        <v>0</v>
      </c>
      <c r="AK44" s="10">
        <v>0</v>
      </c>
      <c r="AL44" s="10">
        <v>0</v>
      </c>
      <c r="AM44" s="10">
        <v>0</v>
      </c>
      <c r="AN44" s="9">
        <v>0</v>
      </c>
      <c r="AO44" s="9">
        <v>0</v>
      </c>
      <c r="AP44" s="10">
        <v>0</v>
      </c>
      <c r="AQ44" s="10">
        <v>0</v>
      </c>
      <c r="AR44" s="10">
        <v>0</v>
      </c>
      <c r="AS44" s="10">
        <v>0</v>
      </c>
      <c r="AT44" s="9">
        <v>0</v>
      </c>
      <c r="AU44" s="9">
        <v>0</v>
      </c>
      <c r="AV44">
        <f t="shared" si="1"/>
        <v>15</v>
      </c>
      <c r="AW44">
        <f t="shared" si="2"/>
        <v>15</v>
      </c>
    </row>
    <row r="45" spans="1:49">
      <c r="A45" t="s">
        <v>72</v>
      </c>
      <c r="B45" s="10">
        <v>0</v>
      </c>
      <c r="C45" s="10">
        <v>3</v>
      </c>
      <c r="D45" s="9">
        <v>0</v>
      </c>
      <c r="E45" s="9">
        <v>0</v>
      </c>
      <c r="F45" s="10">
        <v>0</v>
      </c>
      <c r="G45" s="10">
        <v>0</v>
      </c>
      <c r="H45" s="9">
        <v>3</v>
      </c>
      <c r="I45" s="9">
        <v>0</v>
      </c>
      <c r="J45" s="9">
        <v>0</v>
      </c>
      <c r="K45" s="9">
        <v>0</v>
      </c>
      <c r="L45" s="9">
        <v>0</v>
      </c>
      <c r="M45" s="9">
        <v>3</v>
      </c>
      <c r="N45" s="10">
        <v>0</v>
      </c>
      <c r="O45" s="10">
        <v>0</v>
      </c>
      <c r="P45" s="10">
        <v>4</v>
      </c>
      <c r="Q45" s="10">
        <v>0</v>
      </c>
      <c r="R45" s="10">
        <v>0</v>
      </c>
      <c r="S45" s="10">
        <v>5</v>
      </c>
      <c r="T45" s="9">
        <v>6</v>
      </c>
      <c r="U45" s="9">
        <v>4</v>
      </c>
      <c r="V45" s="9">
        <v>0</v>
      </c>
      <c r="W45" s="9">
        <v>0</v>
      </c>
      <c r="X45" s="9">
        <v>2</v>
      </c>
      <c r="Y45" s="9">
        <v>0</v>
      </c>
      <c r="Z45" s="10">
        <v>0</v>
      </c>
      <c r="AA45" s="10">
        <v>0</v>
      </c>
      <c r="AB45" s="9">
        <v>0</v>
      </c>
      <c r="AC45" s="9">
        <v>0</v>
      </c>
      <c r="AD45" s="9">
        <v>0</v>
      </c>
      <c r="AE45" s="9">
        <v>0</v>
      </c>
      <c r="AF45" s="10">
        <v>0</v>
      </c>
      <c r="AG45" s="10">
        <v>0</v>
      </c>
      <c r="AH45" s="9">
        <v>3</v>
      </c>
      <c r="AI45" s="9">
        <v>0</v>
      </c>
      <c r="AJ45" s="10">
        <v>0</v>
      </c>
      <c r="AK45" s="10">
        <v>0</v>
      </c>
      <c r="AL45" s="10">
        <v>0</v>
      </c>
      <c r="AM45" s="10">
        <v>0</v>
      </c>
      <c r="AN45" s="9">
        <v>0</v>
      </c>
      <c r="AO45" s="9">
        <v>0</v>
      </c>
      <c r="AP45" s="10">
        <v>2</v>
      </c>
      <c r="AQ45" s="10">
        <v>4</v>
      </c>
      <c r="AR45" s="10">
        <v>0</v>
      </c>
      <c r="AS45" s="10">
        <v>0</v>
      </c>
      <c r="AT45" s="9">
        <v>0</v>
      </c>
      <c r="AU45" s="9">
        <v>0</v>
      </c>
      <c r="AV45">
        <f t="shared" si="1"/>
        <v>39</v>
      </c>
      <c r="AW45">
        <f t="shared" si="2"/>
        <v>21</v>
      </c>
    </row>
    <row r="46" spans="1:49">
      <c r="A46" t="s">
        <v>342</v>
      </c>
      <c r="B46" s="10">
        <v>0</v>
      </c>
      <c r="C46" s="10">
        <v>0</v>
      </c>
      <c r="D46" s="9">
        <v>0</v>
      </c>
      <c r="E46" s="9">
        <v>0</v>
      </c>
      <c r="F46" s="10">
        <v>0</v>
      </c>
      <c r="G46" s="10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10">
        <v>0</v>
      </c>
      <c r="AA46" s="10">
        <v>0</v>
      </c>
      <c r="AB46" s="9">
        <v>0</v>
      </c>
      <c r="AC46" s="9">
        <v>0</v>
      </c>
      <c r="AD46" s="9">
        <v>0</v>
      </c>
      <c r="AE46" s="9">
        <v>0</v>
      </c>
      <c r="AF46" s="10">
        <v>0</v>
      </c>
      <c r="AG46" s="10">
        <v>0</v>
      </c>
      <c r="AH46" s="9">
        <v>0</v>
      </c>
      <c r="AI46" s="9">
        <v>0</v>
      </c>
      <c r="AJ46" s="10">
        <v>0</v>
      </c>
      <c r="AK46" s="10">
        <v>6</v>
      </c>
      <c r="AL46" s="10">
        <v>0</v>
      </c>
      <c r="AM46" s="10">
        <v>0</v>
      </c>
      <c r="AN46" s="9">
        <v>0</v>
      </c>
      <c r="AO46" s="9">
        <v>0</v>
      </c>
      <c r="AP46" s="10">
        <v>7</v>
      </c>
      <c r="AQ46" s="10">
        <v>0</v>
      </c>
      <c r="AR46" s="10">
        <v>0</v>
      </c>
      <c r="AS46" s="10">
        <v>0</v>
      </c>
      <c r="AT46" s="9">
        <v>0</v>
      </c>
      <c r="AU46" s="9">
        <v>0</v>
      </c>
      <c r="AV46">
        <f t="shared" si="1"/>
        <v>13</v>
      </c>
      <c r="AW46">
        <f t="shared" si="2"/>
        <v>0</v>
      </c>
    </row>
    <row r="47" spans="1:49">
      <c r="A47" t="s">
        <v>246</v>
      </c>
      <c r="B47" s="10">
        <v>0</v>
      </c>
      <c r="C47" s="10">
        <v>0</v>
      </c>
      <c r="D47" s="9">
        <v>0</v>
      </c>
      <c r="E47" s="9">
        <v>0</v>
      </c>
      <c r="F47" s="10">
        <v>0</v>
      </c>
      <c r="G47" s="10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9">
        <v>0</v>
      </c>
      <c r="U47" s="9">
        <v>3</v>
      </c>
      <c r="V47" s="9">
        <v>0</v>
      </c>
      <c r="W47" s="9">
        <v>0</v>
      </c>
      <c r="X47" s="9">
        <v>0</v>
      </c>
      <c r="Y47" s="9">
        <v>0</v>
      </c>
      <c r="Z47" s="10">
        <v>0</v>
      </c>
      <c r="AA47" s="10">
        <v>0</v>
      </c>
      <c r="AB47" s="9">
        <v>0</v>
      </c>
      <c r="AC47" s="9">
        <v>0</v>
      </c>
      <c r="AD47" s="9">
        <v>0</v>
      </c>
      <c r="AE47" s="9">
        <v>0</v>
      </c>
      <c r="AF47" s="10">
        <v>0</v>
      </c>
      <c r="AG47" s="10">
        <v>0</v>
      </c>
      <c r="AH47" s="9">
        <v>0</v>
      </c>
      <c r="AI47" s="9">
        <v>0</v>
      </c>
      <c r="AJ47" s="10">
        <v>0</v>
      </c>
      <c r="AK47" s="10">
        <v>4</v>
      </c>
      <c r="AL47" s="10">
        <v>0</v>
      </c>
      <c r="AM47" s="10">
        <v>0</v>
      </c>
      <c r="AN47" s="9">
        <v>0</v>
      </c>
      <c r="AO47" s="9">
        <v>7</v>
      </c>
      <c r="AP47" s="10">
        <v>0</v>
      </c>
      <c r="AQ47" s="10">
        <v>0</v>
      </c>
      <c r="AR47" s="10">
        <v>0</v>
      </c>
      <c r="AS47" s="10">
        <v>0</v>
      </c>
      <c r="AT47" s="9">
        <v>6</v>
      </c>
      <c r="AU47" s="9">
        <v>0</v>
      </c>
      <c r="AV47">
        <f t="shared" si="1"/>
        <v>20</v>
      </c>
      <c r="AW47">
        <f t="shared" si="2"/>
        <v>16</v>
      </c>
    </row>
    <row r="48" spans="1:49">
      <c r="A48" t="s">
        <v>73</v>
      </c>
      <c r="B48" s="10">
        <v>0</v>
      </c>
      <c r="C48" s="10">
        <v>0</v>
      </c>
      <c r="D48" s="9">
        <v>16</v>
      </c>
      <c r="E48" s="9">
        <v>10</v>
      </c>
      <c r="F48" s="10">
        <v>0</v>
      </c>
      <c r="G48" s="10">
        <v>0</v>
      </c>
      <c r="H48" s="9">
        <v>4</v>
      </c>
      <c r="I48" s="9">
        <v>0</v>
      </c>
      <c r="J48" s="9">
        <v>0</v>
      </c>
      <c r="K48" s="9">
        <v>2</v>
      </c>
      <c r="L48" s="9">
        <v>0</v>
      </c>
      <c r="M48" s="9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10">
        <v>0</v>
      </c>
      <c r="AA48" s="10">
        <v>0</v>
      </c>
      <c r="AB48" s="9">
        <v>10</v>
      </c>
      <c r="AC48" s="9">
        <v>4</v>
      </c>
      <c r="AD48" s="9">
        <v>0</v>
      </c>
      <c r="AE48" s="9">
        <v>0</v>
      </c>
      <c r="AF48" s="10">
        <v>0</v>
      </c>
      <c r="AG48" s="10">
        <v>0</v>
      </c>
      <c r="AH48" s="9">
        <v>4</v>
      </c>
      <c r="AI48" s="9">
        <v>0</v>
      </c>
      <c r="AJ48" s="10">
        <v>0</v>
      </c>
      <c r="AK48" s="10">
        <v>0</v>
      </c>
      <c r="AL48" s="10">
        <v>0</v>
      </c>
      <c r="AM48" s="10">
        <v>0</v>
      </c>
      <c r="AN48" s="9">
        <v>0</v>
      </c>
      <c r="AO48" s="9">
        <v>0</v>
      </c>
      <c r="AP48" s="10">
        <v>3</v>
      </c>
      <c r="AQ48" s="10">
        <v>0</v>
      </c>
      <c r="AR48" s="10">
        <v>0</v>
      </c>
      <c r="AS48" s="10">
        <v>0</v>
      </c>
      <c r="AT48" s="9">
        <v>8</v>
      </c>
      <c r="AU48" s="9">
        <v>0</v>
      </c>
      <c r="AV48">
        <f t="shared" si="1"/>
        <v>61</v>
      </c>
      <c r="AW48">
        <f t="shared" si="2"/>
        <v>58</v>
      </c>
    </row>
    <row r="49" spans="1:49">
      <c r="A49" t="s">
        <v>393</v>
      </c>
      <c r="B49" s="10">
        <v>0</v>
      </c>
      <c r="C49" s="10">
        <v>0</v>
      </c>
      <c r="D49" s="9">
        <v>0</v>
      </c>
      <c r="E49" s="9">
        <v>0</v>
      </c>
      <c r="F49" s="10">
        <v>0</v>
      </c>
      <c r="G49" s="10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10">
        <v>0</v>
      </c>
      <c r="AA49" s="10">
        <v>0</v>
      </c>
      <c r="AB49" s="9">
        <v>0</v>
      </c>
      <c r="AC49" s="9">
        <v>0</v>
      </c>
      <c r="AD49" s="9">
        <v>0</v>
      </c>
      <c r="AE49" s="9">
        <v>0</v>
      </c>
      <c r="AF49" s="10">
        <v>0</v>
      </c>
      <c r="AG49" s="10">
        <v>0</v>
      </c>
      <c r="AH49" s="9">
        <v>0</v>
      </c>
      <c r="AI49" s="9">
        <v>0</v>
      </c>
      <c r="AJ49" s="10">
        <v>0</v>
      </c>
      <c r="AK49" s="10">
        <v>0</v>
      </c>
      <c r="AL49" s="10">
        <v>0</v>
      </c>
      <c r="AM49" s="10">
        <v>0</v>
      </c>
      <c r="AN49" s="9">
        <v>0</v>
      </c>
      <c r="AO49" s="9">
        <v>0</v>
      </c>
      <c r="AP49" s="10">
        <v>0</v>
      </c>
      <c r="AQ49" s="10">
        <v>0</v>
      </c>
      <c r="AR49" s="10">
        <v>0</v>
      </c>
      <c r="AS49" s="10">
        <v>0</v>
      </c>
      <c r="AT49" s="9">
        <v>1</v>
      </c>
      <c r="AU49" s="9">
        <v>0</v>
      </c>
      <c r="AV49">
        <f t="shared" si="1"/>
        <v>1</v>
      </c>
      <c r="AW49">
        <f t="shared" si="2"/>
        <v>1</v>
      </c>
    </row>
    <row r="50" spans="1:49">
      <c r="A50" t="s">
        <v>402</v>
      </c>
      <c r="B50" s="10">
        <v>0</v>
      </c>
      <c r="C50" s="10">
        <v>0</v>
      </c>
      <c r="D50" s="9">
        <v>0</v>
      </c>
      <c r="E50" s="9">
        <v>0</v>
      </c>
      <c r="F50" s="10">
        <v>0</v>
      </c>
      <c r="G50" s="10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0">
        <v>0</v>
      </c>
      <c r="AB50" s="9">
        <v>0</v>
      </c>
      <c r="AC50" s="9">
        <v>0</v>
      </c>
      <c r="AD50" s="9">
        <v>0</v>
      </c>
      <c r="AE50" s="9">
        <v>0</v>
      </c>
      <c r="AF50" s="10">
        <v>0</v>
      </c>
      <c r="AG50" s="10">
        <v>0</v>
      </c>
      <c r="AH50" s="9">
        <v>0</v>
      </c>
      <c r="AI50" s="9">
        <v>0</v>
      </c>
      <c r="AJ50" s="10">
        <v>0</v>
      </c>
      <c r="AK50" s="10">
        <v>3</v>
      </c>
      <c r="AL50" s="10">
        <v>0</v>
      </c>
      <c r="AM50" s="10">
        <v>0</v>
      </c>
      <c r="AN50" s="9">
        <v>0</v>
      </c>
      <c r="AO50" s="9">
        <v>3</v>
      </c>
      <c r="AP50" s="10">
        <v>0</v>
      </c>
      <c r="AQ50" s="10">
        <v>0</v>
      </c>
      <c r="AR50" s="10">
        <v>0</v>
      </c>
      <c r="AS50" s="10">
        <v>0</v>
      </c>
      <c r="AT50" s="9">
        <v>0</v>
      </c>
      <c r="AU50" s="9">
        <v>0</v>
      </c>
      <c r="AV50">
        <f t="shared" si="1"/>
        <v>6</v>
      </c>
      <c r="AW50">
        <f t="shared" si="2"/>
        <v>3</v>
      </c>
    </row>
    <row r="51" spans="1:49">
      <c r="A51" t="s">
        <v>74</v>
      </c>
      <c r="B51" s="10">
        <v>0</v>
      </c>
      <c r="C51" s="10">
        <v>0</v>
      </c>
      <c r="D51" s="9">
        <v>0</v>
      </c>
      <c r="E51" s="9">
        <v>0</v>
      </c>
      <c r="F51" s="10">
        <v>0</v>
      </c>
      <c r="G51" s="10">
        <v>8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9">
        <v>0</v>
      </c>
      <c r="U51" s="9">
        <v>0</v>
      </c>
      <c r="V51" s="9">
        <v>3</v>
      </c>
      <c r="W51" s="9">
        <v>0</v>
      </c>
      <c r="X51" s="9">
        <v>0</v>
      </c>
      <c r="Y51" s="9">
        <v>0</v>
      </c>
      <c r="Z51" s="10">
        <v>0</v>
      </c>
      <c r="AA51" s="10">
        <v>0</v>
      </c>
      <c r="AB51" s="9">
        <v>0</v>
      </c>
      <c r="AC51" s="9">
        <v>0</v>
      </c>
      <c r="AD51" s="9">
        <v>0</v>
      </c>
      <c r="AE51" s="9">
        <v>0</v>
      </c>
      <c r="AF51" s="10">
        <v>0</v>
      </c>
      <c r="AG51" s="10">
        <v>0</v>
      </c>
      <c r="AH51" s="9">
        <v>0</v>
      </c>
      <c r="AI51" s="9">
        <v>0</v>
      </c>
      <c r="AJ51" s="10">
        <v>0</v>
      </c>
      <c r="AK51" s="10">
        <v>0</v>
      </c>
      <c r="AL51" s="10">
        <v>0</v>
      </c>
      <c r="AM51" s="10">
        <v>0</v>
      </c>
      <c r="AN51" s="9">
        <v>0</v>
      </c>
      <c r="AO51" s="9">
        <v>0</v>
      </c>
      <c r="AP51" s="10">
        <v>0</v>
      </c>
      <c r="AQ51" s="10">
        <v>0</v>
      </c>
      <c r="AR51" s="10">
        <v>0</v>
      </c>
      <c r="AS51" s="10">
        <v>0</v>
      </c>
      <c r="AT51" s="9">
        <v>0</v>
      </c>
      <c r="AU51" s="9">
        <v>0</v>
      </c>
      <c r="AV51">
        <f t="shared" si="1"/>
        <v>15</v>
      </c>
      <c r="AW51">
        <f t="shared" si="2"/>
        <v>3</v>
      </c>
    </row>
    <row r="52" spans="1:49">
      <c r="A52" t="s">
        <v>75</v>
      </c>
      <c r="B52" s="10">
        <v>0</v>
      </c>
      <c r="C52" s="10">
        <v>0</v>
      </c>
      <c r="D52" s="9">
        <v>0</v>
      </c>
      <c r="E52" s="9">
        <v>0</v>
      </c>
      <c r="F52" s="10">
        <v>0</v>
      </c>
      <c r="G52" s="10">
        <v>4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9">
        <v>0</v>
      </c>
      <c r="U52" s="9">
        <v>0</v>
      </c>
      <c r="V52" s="9">
        <v>0</v>
      </c>
      <c r="W52" s="9">
        <v>5</v>
      </c>
      <c r="X52" s="9">
        <v>0</v>
      </c>
      <c r="Y52" s="9">
        <v>0</v>
      </c>
      <c r="Z52" s="10">
        <v>0</v>
      </c>
      <c r="AA52" s="10">
        <v>0</v>
      </c>
      <c r="AB52" s="9">
        <v>0</v>
      </c>
      <c r="AC52" s="9">
        <v>0</v>
      </c>
      <c r="AD52" s="9">
        <v>0</v>
      </c>
      <c r="AE52" s="9">
        <v>0</v>
      </c>
      <c r="AF52" s="10">
        <v>0</v>
      </c>
      <c r="AG52" s="10">
        <v>0</v>
      </c>
      <c r="AH52" s="9">
        <v>0</v>
      </c>
      <c r="AI52" s="9">
        <v>0</v>
      </c>
      <c r="AJ52" s="10">
        <v>0</v>
      </c>
      <c r="AK52" s="10">
        <v>0</v>
      </c>
      <c r="AL52" s="10">
        <v>0</v>
      </c>
      <c r="AM52" s="10">
        <v>0</v>
      </c>
      <c r="AN52" s="9">
        <v>0</v>
      </c>
      <c r="AO52" s="9">
        <v>0</v>
      </c>
      <c r="AP52" s="10">
        <v>0</v>
      </c>
      <c r="AQ52" s="10">
        <v>0</v>
      </c>
      <c r="AR52" s="10">
        <v>0</v>
      </c>
      <c r="AS52" s="10">
        <v>0</v>
      </c>
      <c r="AT52" s="9">
        <v>0</v>
      </c>
      <c r="AU52" s="9">
        <v>2</v>
      </c>
      <c r="AV52">
        <f t="shared" si="1"/>
        <v>11</v>
      </c>
      <c r="AW52">
        <f t="shared" si="2"/>
        <v>7</v>
      </c>
    </row>
    <row r="53" spans="1:49">
      <c r="A53" t="s">
        <v>76</v>
      </c>
      <c r="B53" s="10">
        <v>7</v>
      </c>
      <c r="C53" s="10">
        <v>3</v>
      </c>
      <c r="D53" s="9">
        <v>0</v>
      </c>
      <c r="E53" s="9">
        <v>7</v>
      </c>
      <c r="F53" s="10">
        <v>0</v>
      </c>
      <c r="G53" s="10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0</v>
      </c>
      <c r="O53" s="10">
        <v>0</v>
      </c>
      <c r="P53" s="10">
        <v>0</v>
      </c>
      <c r="Q53" s="10">
        <v>16</v>
      </c>
      <c r="R53" s="10">
        <v>0</v>
      </c>
      <c r="S53" s="10">
        <v>12</v>
      </c>
      <c r="T53" s="9">
        <v>0</v>
      </c>
      <c r="U53" s="9">
        <v>0</v>
      </c>
      <c r="V53" s="9">
        <v>0</v>
      </c>
      <c r="W53" s="9">
        <v>0</v>
      </c>
      <c r="X53" s="9">
        <v>8</v>
      </c>
      <c r="Y53" s="9">
        <v>5</v>
      </c>
      <c r="Z53" s="10">
        <v>0</v>
      </c>
      <c r="AA53" s="10">
        <v>0</v>
      </c>
      <c r="AB53" s="9">
        <v>5</v>
      </c>
      <c r="AC53" s="9">
        <v>0</v>
      </c>
      <c r="AD53" s="9">
        <v>9</v>
      </c>
      <c r="AE53" s="9">
        <v>0</v>
      </c>
      <c r="AF53" s="10">
        <v>5</v>
      </c>
      <c r="AG53" s="10">
        <v>0</v>
      </c>
      <c r="AH53" s="9">
        <v>2</v>
      </c>
      <c r="AI53" s="9">
        <v>4</v>
      </c>
      <c r="AJ53" s="10">
        <v>3</v>
      </c>
      <c r="AK53" s="10">
        <v>0</v>
      </c>
      <c r="AL53" s="10">
        <v>3</v>
      </c>
      <c r="AM53" s="10">
        <v>0</v>
      </c>
      <c r="AN53" s="9">
        <v>0</v>
      </c>
      <c r="AO53" s="9">
        <v>0</v>
      </c>
      <c r="AP53" s="10">
        <v>0</v>
      </c>
      <c r="AQ53" s="10">
        <v>0</v>
      </c>
      <c r="AR53" s="10">
        <v>5</v>
      </c>
      <c r="AS53" s="10">
        <v>0</v>
      </c>
      <c r="AT53" s="9">
        <v>0</v>
      </c>
      <c r="AU53" s="9">
        <v>0</v>
      </c>
      <c r="AV53">
        <f t="shared" si="1"/>
        <v>94</v>
      </c>
      <c r="AW53">
        <f t="shared" si="2"/>
        <v>40</v>
      </c>
    </row>
    <row r="54" spans="1:49">
      <c r="A54" t="s">
        <v>77</v>
      </c>
      <c r="B54" s="10">
        <v>0</v>
      </c>
      <c r="C54" s="10">
        <v>0</v>
      </c>
      <c r="D54" s="9">
        <v>0</v>
      </c>
      <c r="E54" s="9">
        <v>0</v>
      </c>
      <c r="F54" s="10">
        <v>6</v>
      </c>
      <c r="G54" s="10">
        <v>0</v>
      </c>
      <c r="H54" s="9">
        <v>0</v>
      </c>
      <c r="I54" s="9">
        <v>0</v>
      </c>
      <c r="J54" s="9">
        <v>0</v>
      </c>
      <c r="K54" s="9">
        <v>0</v>
      </c>
      <c r="L54" s="9">
        <v>16</v>
      </c>
      <c r="M54" s="9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9">
        <v>0</v>
      </c>
      <c r="U54" s="9">
        <v>11</v>
      </c>
      <c r="V54" s="9">
        <v>0</v>
      </c>
      <c r="W54" s="9">
        <v>0</v>
      </c>
      <c r="X54" s="9">
        <v>0</v>
      </c>
      <c r="Y54" s="9">
        <v>0</v>
      </c>
      <c r="Z54" s="10">
        <v>0</v>
      </c>
      <c r="AA54" s="10">
        <v>0</v>
      </c>
      <c r="AB54" s="9">
        <v>0</v>
      </c>
      <c r="AC54" s="9">
        <v>0</v>
      </c>
      <c r="AD54" s="9">
        <v>0</v>
      </c>
      <c r="AE54" s="9">
        <v>0</v>
      </c>
      <c r="AF54" s="10">
        <v>0</v>
      </c>
      <c r="AG54" s="10">
        <v>0</v>
      </c>
      <c r="AH54" s="9">
        <v>0</v>
      </c>
      <c r="AI54" s="9">
        <v>0</v>
      </c>
      <c r="AJ54" s="10">
        <v>0</v>
      </c>
      <c r="AK54" s="10">
        <v>0</v>
      </c>
      <c r="AL54" s="10">
        <v>0</v>
      </c>
      <c r="AM54" s="10">
        <v>0</v>
      </c>
      <c r="AN54" s="9">
        <v>0</v>
      </c>
      <c r="AO54" s="9">
        <v>0</v>
      </c>
      <c r="AP54" s="10">
        <v>0</v>
      </c>
      <c r="AQ54" s="10">
        <v>6</v>
      </c>
      <c r="AR54" s="10">
        <v>0</v>
      </c>
      <c r="AS54" s="10">
        <v>0</v>
      </c>
      <c r="AT54" s="9">
        <v>0</v>
      </c>
      <c r="AU54" s="9">
        <v>0</v>
      </c>
      <c r="AV54">
        <f t="shared" si="1"/>
        <v>39</v>
      </c>
      <c r="AW54">
        <f t="shared" si="2"/>
        <v>27</v>
      </c>
    </row>
    <row r="55" spans="1:49">
      <c r="A55" t="s">
        <v>78</v>
      </c>
      <c r="B55" s="10">
        <v>7</v>
      </c>
      <c r="C55" s="10">
        <v>7</v>
      </c>
      <c r="D55" s="9">
        <v>5</v>
      </c>
      <c r="E55" s="9">
        <v>6</v>
      </c>
      <c r="F55" s="10">
        <v>0</v>
      </c>
      <c r="G55" s="10">
        <v>0</v>
      </c>
      <c r="H55" s="9">
        <v>0</v>
      </c>
      <c r="I55" s="9">
        <v>12</v>
      </c>
      <c r="J55" s="9">
        <v>0</v>
      </c>
      <c r="K55" s="9">
        <v>2</v>
      </c>
      <c r="L55" s="9">
        <v>0</v>
      </c>
      <c r="M55" s="9">
        <v>14</v>
      </c>
      <c r="N55" s="10">
        <v>0</v>
      </c>
      <c r="O55" s="10">
        <v>0</v>
      </c>
      <c r="P55" s="10">
        <v>0</v>
      </c>
      <c r="Q55" s="10">
        <v>16</v>
      </c>
      <c r="R55" s="10">
        <v>5</v>
      </c>
      <c r="S55" s="10">
        <v>0</v>
      </c>
      <c r="T55" s="9">
        <v>7</v>
      </c>
      <c r="U55" s="9">
        <v>7</v>
      </c>
      <c r="V55" s="9">
        <v>7</v>
      </c>
      <c r="W55" s="9">
        <v>0</v>
      </c>
      <c r="X55" s="9">
        <v>0</v>
      </c>
      <c r="Y55" s="9">
        <v>0</v>
      </c>
      <c r="Z55" s="10">
        <v>14</v>
      </c>
      <c r="AA55" s="10">
        <v>12</v>
      </c>
      <c r="AB55" s="9">
        <v>13</v>
      </c>
      <c r="AC55" s="9">
        <v>9</v>
      </c>
      <c r="AD55" s="9">
        <v>0</v>
      </c>
      <c r="AE55" s="9">
        <v>5</v>
      </c>
      <c r="AF55" s="10">
        <v>10</v>
      </c>
      <c r="AG55" s="10">
        <v>5</v>
      </c>
      <c r="AH55" s="9">
        <v>0</v>
      </c>
      <c r="AI55" s="9">
        <v>0</v>
      </c>
      <c r="AJ55" s="10">
        <v>0</v>
      </c>
      <c r="AK55" s="10">
        <v>11</v>
      </c>
      <c r="AL55" s="10">
        <v>0</v>
      </c>
      <c r="AM55" s="10">
        <v>6</v>
      </c>
      <c r="AN55" s="9">
        <v>0</v>
      </c>
      <c r="AO55" s="9">
        <v>0</v>
      </c>
      <c r="AP55" s="10">
        <v>0</v>
      </c>
      <c r="AQ55" s="10">
        <v>0</v>
      </c>
      <c r="AR55" s="10">
        <v>0</v>
      </c>
      <c r="AS55" s="10">
        <v>7</v>
      </c>
      <c r="AT55" s="9">
        <v>0</v>
      </c>
      <c r="AU55" s="9">
        <v>3</v>
      </c>
      <c r="AV55">
        <f t="shared" si="1"/>
        <v>190</v>
      </c>
      <c r="AW55">
        <f t="shared" si="2"/>
        <v>90</v>
      </c>
    </row>
    <row r="56" spans="1:49">
      <c r="A56" t="s">
        <v>79</v>
      </c>
      <c r="B56" s="10">
        <v>0</v>
      </c>
      <c r="C56" s="10">
        <v>0</v>
      </c>
      <c r="D56" s="9">
        <v>0</v>
      </c>
      <c r="E56" s="9">
        <v>0</v>
      </c>
      <c r="F56" s="10">
        <v>0</v>
      </c>
      <c r="G56" s="10">
        <v>2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10">
        <v>3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10">
        <v>4</v>
      </c>
      <c r="AA56" s="10">
        <v>0</v>
      </c>
      <c r="AB56" s="9">
        <v>0</v>
      </c>
      <c r="AC56" s="9">
        <v>0</v>
      </c>
      <c r="AD56" s="9">
        <v>0</v>
      </c>
      <c r="AE56" s="9">
        <v>0</v>
      </c>
      <c r="AF56" s="10">
        <v>0</v>
      </c>
      <c r="AG56" s="10">
        <v>0</v>
      </c>
      <c r="AH56" s="9">
        <v>0</v>
      </c>
      <c r="AI56" s="9">
        <v>0</v>
      </c>
      <c r="AJ56" s="10">
        <v>0</v>
      </c>
      <c r="AK56" s="10">
        <v>0</v>
      </c>
      <c r="AL56" s="10">
        <v>0</v>
      </c>
      <c r="AM56" s="10">
        <v>0</v>
      </c>
      <c r="AN56" s="9">
        <v>0</v>
      </c>
      <c r="AO56" s="9">
        <v>0</v>
      </c>
      <c r="AP56" s="10">
        <v>0</v>
      </c>
      <c r="AQ56" s="10">
        <v>0</v>
      </c>
      <c r="AR56" s="10">
        <v>0</v>
      </c>
      <c r="AS56" s="10">
        <v>0</v>
      </c>
      <c r="AT56" s="9">
        <v>0</v>
      </c>
      <c r="AU56" s="9">
        <v>0</v>
      </c>
      <c r="AV56">
        <f t="shared" si="1"/>
        <v>9</v>
      </c>
      <c r="AW56">
        <f t="shared" si="2"/>
        <v>0</v>
      </c>
    </row>
    <row r="57" spans="1:49">
      <c r="A57" t="s">
        <v>80</v>
      </c>
      <c r="B57" s="10">
        <v>16</v>
      </c>
      <c r="C57" s="10">
        <v>0</v>
      </c>
      <c r="D57" s="9">
        <v>16</v>
      </c>
      <c r="E57" s="9">
        <v>11</v>
      </c>
      <c r="F57" s="10">
        <v>0</v>
      </c>
      <c r="G57" s="10">
        <v>0</v>
      </c>
      <c r="H57" s="9">
        <v>7</v>
      </c>
      <c r="I57" s="9">
        <v>0</v>
      </c>
      <c r="J57" s="9">
        <v>5</v>
      </c>
      <c r="K57" s="9">
        <v>0</v>
      </c>
      <c r="L57" s="9">
        <v>0</v>
      </c>
      <c r="M57" s="9">
        <v>3</v>
      </c>
      <c r="N57" s="10">
        <v>2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9">
        <v>3</v>
      </c>
      <c r="U57" s="9">
        <v>1</v>
      </c>
      <c r="V57" s="9">
        <v>0</v>
      </c>
      <c r="W57" s="9">
        <v>0</v>
      </c>
      <c r="X57" s="9">
        <v>0</v>
      </c>
      <c r="Y57" s="9">
        <v>0</v>
      </c>
      <c r="Z57" s="10">
        <v>0</v>
      </c>
      <c r="AA57" s="10">
        <v>0</v>
      </c>
      <c r="AB57" s="9">
        <v>7</v>
      </c>
      <c r="AC57" s="9">
        <v>0</v>
      </c>
      <c r="AD57" s="9">
        <v>0</v>
      </c>
      <c r="AE57" s="9">
        <v>0</v>
      </c>
      <c r="AF57" s="10">
        <v>0</v>
      </c>
      <c r="AG57" s="10">
        <v>0</v>
      </c>
      <c r="AH57" s="9">
        <v>11</v>
      </c>
      <c r="AI57" s="9">
        <v>15</v>
      </c>
      <c r="AJ57" s="10">
        <v>0</v>
      </c>
      <c r="AK57" s="10">
        <v>3</v>
      </c>
      <c r="AL57" s="10">
        <v>0</v>
      </c>
      <c r="AM57" s="10">
        <v>5</v>
      </c>
      <c r="AN57" s="9">
        <v>0</v>
      </c>
      <c r="AO57" s="9">
        <v>3</v>
      </c>
      <c r="AP57" s="10">
        <v>0</v>
      </c>
      <c r="AQ57" s="10">
        <v>7</v>
      </c>
      <c r="AR57" s="10">
        <v>0</v>
      </c>
      <c r="AS57" s="10">
        <v>2</v>
      </c>
      <c r="AT57" s="9">
        <v>0</v>
      </c>
      <c r="AU57" s="9">
        <v>0</v>
      </c>
      <c r="AV57">
        <f t="shared" si="1"/>
        <v>117</v>
      </c>
      <c r="AW57">
        <f t="shared" si="2"/>
        <v>82</v>
      </c>
    </row>
    <row r="58" spans="1:49">
      <c r="A58" t="s">
        <v>81</v>
      </c>
      <c r="B58" s="10">
        <v>2</v>
      </c>
      <c r="C58" s="10">
        <v>0</v>
      </c>
      <c r="D58" s="9">
        <v>0</v>
      </c>
      <c r="E58" s="9">
        <v>2</v>
      </c>
      <c r="F58" s="10">
        <v>1</v>
      </c>
      <c r="G58" s="10">
        <v>3</v>
      </c>
      <c r="H58" s="9">
        <v>1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10">
        <v>3</v>
      </c>
      <c r="O58" s="10">
        <v>3</v>
      </c>
      <c r="P58" s="10">
        <v>2</v>
      </c>
      <c r="Q58" s="10">
        <v>0</v>
      </c>
      <c r="R58" s="10">
        <v>0</v>
      </c>
      <c r="S58" s="10">
        <v>2</v>
      </c>
      <c r="T58" s="9">
        <v>0</v>
      </c>
      <c r="U58" s="9">
        <v>0</v>
      </c>
      <c r="V58" s="9">
        <v>0</v>
      </c>
      <c r="W58" s="9">
        <v>2</v>
      </c>
      <c r="X58" s="9">
        <v>0</v>
      </c>
      <c r="Y58" s="9">
        <v>0</v>
      </c>
      <c r="Z58" s="10">
        <v>0</v>
      </c>
      <c r="AA58" s="10">
        <v>14</v>
      </c>
      <c r="AB58" s="9">
        <v>2</v>
      </c>
      <c r="AC58" s="9">
        <v>7</v>
      </c>
      <c r="AD58" s="9">
        <v>0</v>
      </c>
      <c r="AE58" s="9">
        <v>3</v>
      </c>
      <c r="AF58" s="10">
        <v>0</v>
      </c>
      <c r="AG58" s="10">
        <v>0</v>
      </c>
      <c r="AH58" s="9">
        <v>0</v>
      </c>
      <c r="AI58" s="9">
        <v>0</v>
      </c>
      <c r="AJ58" s="10">
        <v>0</v>
      </c>
      <c r="AK58" s="10">
        <v>2</v>
      </c>
      <c r="AL58" s="10">
        <v>0</v>
      </c>
      <c r="AM58" s="10">
        <v>0</v>
      </c>
      <c r="AN58" s="9">
        <v>0</v>
      </c>
      <c r="AO58" s="9">
        <v>0</v>
      </c>
      <c r="AP58" s="10">
        <v>2</v>
      </c>
      <c r="AQ58" s="10">
        <v>0</v>
      </c>
      <c r="AR58" s="10">
        <v>0</v>
      </c>
      <c r="AS58" s="10">
        <v>0</v>
      </c>
      <c r="AT58" s="9">
        <v>0</v>
      </c>
      <c r="AU58" s="9">
        <v>0</v>
      </c>
      <c r="AV58">
        <f t="shared" si="1"/>
        <v>51</v>
      </c>
      <c r="AW58">
        <f t="shared" si="2"/>
        <v>17</v>
      </c>
    </row>
    <row r="59" spans="1:49">
      <c r="A59" t="s">
        <v>295</v>
      </c>
      <c r="B59" s="10">
        <v>0</v>
      </c>
      <c r="C59" s="10">
        <v>0</v>
      </c>
      <c r="D59" s="9">
        <v>0</v>
      </c>
      <c r="E59" s="9">
        <v>0</v>
      </c>
      <c r="F59" s="10">
        <v>0</v>
      </c>
      <c r="G59" s="10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10">
        <v>0</v>
      </c>
      <c r="AA59" s="10">
        <v>0</v>
      </c>
      <c r="AB59" s="9">
        <v>3</v>
      </c>
      <c r="AC59" s="9">
        <v>0</v>
      </c>
      <c r="AD59" s="9">
        <v>0</v>
      </c>
      <c r="AE59" s="9">
        <v>0</v>
      </c>
      <c r="AF59" s="10">
        <v>0</v>
      </c>
      <c r="AG59" s="10">
        <v>0</v>
      </c>
      <c r="AH59" s="9">
        <v>0</v>
      </c>
      <c r="AI59" s="9">
        <v>0</v>
      </c>
      <c r="AJ59" s="10">
        <v>0</v>
      </c>
      <c r="AK59" s="10">
        <v>0</v>
      </c>
      <c r="AL59" s="10">
        <v>0</v>
      </c>
      <c r="AM59" s="10">
        <v>0</v>
      </c>
      <c r="AN59" s="9">
        <v>0</v>
      </c>
      <c r="AO59" s="9">
        <v>0</v>
      </c>
      <c r="AP59" s="10">
        <v>0</v>
      </c>
      <c r="AQ59" s="10">
        <v>0</v>
      </c>
      <c r="AR59" s="10">
        <v>0</v>
      </c>
      <c r="AS59" s="10">
        <v>0</v>
      </c>
      <c r="AT59" s="9">
        <v>0</v>
      </c>
      <c r="AU59" s="9">
        <v>0</v>
      </c>
      <c r="AV59">
        <f t="shared" si="1"/>
        <v>3</v>
      </c>
      <c r="AW59">
        <f t="shared" si="2"/>
        <v>3</v>
      </c>
    </row>
    <row r="60" spans="1:49">
      <c r="A60" t="s">
        <v>169</v>
      </c>
      <c r="B60" s="10">
        <v>0</v>
      </c>
      <c r="C60" s="10">
        <v>0</v>
      </c>
      <c r="D60" s="9">
        <v>0</v>
      </c>
      <c r="E60" s="9">
        <v>0</v>
      </c>
      <c r="F60" s="10">
        <v>0</v>
      </c>
      <c r="G60" s="10">
        <v>0</v>
      </c>
      <c r="H60" s="9">
        <v>0</v>
      </c>
      <c r="I60" s="9">
        <v>0</v>
      </c>
      <c r="J60" s="9">
        <v>0</v>
      </c>
      <c r="K60" s="9">
        <v>4</v>
      </c>
      <c r="L60" s="9">
        <v>0</v>
      </c>
      <c r="M60" s="9">
        <v>2</v>
      </c>
      <c r="N60" s="10">
        <v>7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10">
        <v>0</v>
      </c>
      <c r="AA60" s="10">
        <v>0</v>
      </c>
      <c r="AB60" s="9">
        <v>0</v>
      </c>
      <c r="AC60" s="9">
        <v>0</v>
      </c>
      <c r="AD60" s="9">
        <v>0</v>
      </c>
      <c r="AE60" s="9">
        <v>0</v>
      </c>
      <c r="AF60" s="10">
        <v>0</v>
      </c>
      <c r="AG60" s="10">
        <v>0</v>
      </c>
      <c r="AH60" s="9">
        <v>0</v>
      </c>
      <c r="AI60" s="9">
        <v>0</v>
      </c>
      <c r="AJ60" s="10">
        <v>0</v>
      </c>
      <c r="AK60" s="10">
        <v>0</v>
      </c>
      <c r="AL60" s="10">
        <v>0</v>
      </c>
      <c r="AM60" s="10">
        <v>0</v>
      </c>
      <c r="AN60" s="9">
        <v>0</v>
      </c>
      <c r="AO60" s="9">
        <v>0</v>
      </c>
      <c r="AP60" s="10">
        <v>0</v>
      </c>
      <c r="AQ60" s="10">
        <v>0</v>
      </c>
      <c r="AR60" s="10">
        <v>0</v>
      </c>
      <c r="AS60" s="10">
        <v>0</v>
      </c>
      <c r="AT60" s="9">
        <v>0</v>
      </c>
      <c r="AU60" s="9">
        <v>0</v>
      </c>
      <c r="AV60">
        <f t="shared" si="1"/>
        <v>13</v>
      </c>
      <c r="AW60">
        <f t="shared" si="2"/>
        <v>6</v>
      </c>
    </row>
    <row r="61" spans="1:49">
      <c r="A61" t="s">
        <v>185</v>
      </c>
      <c r="B61" s="10">
        <v>0</v>
      </c>
      <c r="C61" s="10">
        <v>0</v>
      </c>
      <c r="D61" s="9">
        <v>0</v>
      </c>
      <c r="E61" s="9">
        <v>0</v>
      </c>
      <c r="F61" s="10">
        <v>0</v>
      </c>
      <c r="G61" s="10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2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9">
        <v>0</v>
      </c>
      <c r="U61" s="9">
        <v>2</v>
      </c>
      <c r="V61" s="9">
        <v>0</v>
      </c>
      <c r="W61" s="9">
        <v>0</v>
      </c>
      <c r="X61" s="9">
        <v>0</v>
      </c>
      <c r="Y61" s="9">
        <v>0</v>
      </c>
      <c r="Z61" s="10">
        <v>0</v>
      </c>
      <c r="AA61" s="10">
        <v>0</v>
      </c>
      <c r="AB61" s="9">
        <v>0</v>
      </c>
      <c r="AC61" s="9">
        <v>0</v>
      </c>
      <c r="AD61" s="9">
        <v>0</v>
      </c>
      <c r="AE61" s="9">
        <v>0</v>
      </c>
      <c r="AF61" s="10">
        <v>0</v>
      </c>
      <c r="AG61" s="10">
        <v>0</v>
      </c>
      <c r="AH61" s="9">
        <v>0</v>
      </c>
      <c r="AI61" s="9">
        <v>0</v>
      </c>
      <c r="AJ61" s="10">
        <v>0</v>
      </c>
      <c r="AK61" s="10">
        <v>1</v>
      </c>
      <c r="AL61" s="10">
        <v>0</v>
      </c>
      <c r="AM61" s="10">
        <v>0</v>
      </c>
      <c r="AN61" s="9">
        <v>0</v>
      </c>
      <c r="AO61" s="9">
        <v>0</v>
      </c>
      <c r="AP61" s="10">
        <v>1</v>
      </c>
      <c r="AQ61" s="10">
        <v>0</v>
      </c>
      <c r="AR61" s="10">
        <v>0</v>
      </c>
      <c r="AS61" s="10">
        <v>0</v>
      </c>
      <c r="AT61" s="9">
        <v>0</v>
      </c>
      <c r="AU61" s="9">
        <v>0</v>
      </c>
      <c r="AV61">
        <f t="shared" si="1"/>
        <v>6</v>
      </c>
      <c r="AW61">
        <f t="shared" si="2"/>
        <v>4</v>
      </c>
    </row>
    <row r="62" spans="1:49">
      <c r="A62" t="s">
        <v>265</v>
      </c>
      <c r="B62" s="10">
        <v>0</v>
      </c>
      <c r="C62" s="10">
        <v>0</v>
      </c>
      <c r="D62" s="9">
        <v>0</v>
      </c>
      <c r="E62" s="9">
        <v>0</v>
      </c>
      <c r="F62" s="10">
        <v>0</v>
      </c>
      <c r="G62" s="10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9">
        <v>0</v>
      </c>
      <c r="U62" s="9">
        <v>0</v>
      </c>
      <c r="V62" s="9">
        <v>0</v>
      </c>
      <c r="W62" s="9">
        <v>1</v>
      </c>
      <c r="X62" s="9">
        <v>0</v>
      </c>
      <c r="Y62" s="9">
        <v>0</v>
      </c>
      <c r="Z62" s="10">
        <v>0</v>
      </c>
      <c r="AA62" s="10">
        <v>0</v>
      </c>
      <c r="AB62" s="9">
        <v>0</v>
      </c>
      <c r="AC62" s="9">
        <v>0</v>
      </c>
      <c r="AD62" s="9">
        <v>0</v>
      </c>
      <c r="AE62" s="9">
        <v>0</v>
      </c>
      <c r="AF62" s="10">
        <v>0</v>
      </c>
      <c r="AG62" s="10">
        <v>0</v>
      </c>
      <c r="AH62" s="9">
        <v>0</v>
      </c>
      <c r="AI62" s="9">
        <v>0</v>
      </c>
      <c r="AJ62" s="10">
        <v>0</v>
      </c>
      <c r="AK62" s="10">
        <v>0</v>
      </c>
      <c r="AL62" s="10">
        <v>0</v>
      </c>
      <c r="AM62" s="10">
        <v>0</v>
      </c>
      <c r="AN62" s="9">
        <v>0</v>
      </c>
      <c r="AO62" s="9">
        <v>0</v>
      </c>
      <c r="AP62" s="10">
        <v>0</v>
      </c>
      <c r="AQ62" s="10">
        <v>0</v>
      </c>
      <c r="AR62" s="10">
        <v>0</v>
      </c>
      <c r="AS62" s="10">
        <v>0</v>
      </c>
      <c r="AT62" s="9">
        <v>0</v>
      </c>
      <c r="AU62" s="9">
        <v>0</v>
      </c>
      <c r="AV62">
        <f t="shared" si="1"/>
        <v>1</v>
      </c>
      <c r="AW62">
        <f t="shared" si="2"/>
        <v>1</v>
      </c>
    </row>
    <row r="63" spans="1:49">
      <c r="A63" t="s">
        <v>403</v>
      </c>
      <c r="B63" s="10">
        <v>0</v>
      </c>
      <c r="C63" s="10">
        <v>0</v>
      </c>
      <c r="D63" s="9">
        <v>0</v>
      </c>
      <c r="E63" s="9">
        <v>0</v>
      </c>
      <c r="F63" s="10">
        <v>0</v>
      </c>
      <c r="G63" s="10">
        <v>0</v>
      </c>
      <c r="H63" s="9">
        <v>4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2</v>
      </c>
      <c r="Z63" s="10">
        <v>0</v>
      </c>
      <c r="AA63" s="10">
        <v>0</v>
      </c>
      <c r="AB63" s="9">
        <v>3</v>
      </c>
      <c r="AC63" s="9">
        <v>0</v>
      </c>
      <c r="AD63" s="9">
        <v>0</v>
      </c>
      <c r="AE63" s="9">
        <v>0</v>
      </c>
      <c r="AF63" s="10">
        <v>0</v>
      </c>
      <c r="AG63" s="10">
        <v>0</v>
      </c>
      <c r="AH63" s="9">
        <v>1</v>
      </c>
      <c r="AI63" s="9">
        <v>0</v>
      </c>
      <c r="AJ63" s="10">
        <v>0</v>
      </c>
      <c r="AK63" s="10">
        <v>2</v>
      </c>
      <c r="AL63" s="10">
        <v>1</v>
      </c>
      <c r="AM63" s="10">
        <v>0</v>
      </c>
      <c r="AN63" s="9">
        <v>0</v>
      </c>
      <c r="AO63" s="9">
        <v>0</v>
      </c>
      <c r="AP63" s="10">
        <v>0</v>
      </c>
      <c r="AQ63" s="10">
        <v>0</v>
      </c>
      <c r="AR63" s="10">
        <v>0</v>
      </c>
      <c r="AS63" s="10">
        <v>2</v>
      </c>
      <c r="AT63" s="9">
        <v>0</v>
      </c>
      <c r="AU63" s="9">
        <v>0</v>
      </c>
      <c r="AV63">
        <f t="shared" si="1"/>
        <v>15</v>
      </c>
      <c r="AW63">
        <f t="shared" si="2"/>
        <v>10</v>
      </c>
    </row>
    <row r="64" spans="1:49">
      <c r="A64" t="s">
        <v>82</v>
      </c>
      <c r="B64" s="10">
        <v>12</v>
      </c>
      <c r="C64" s="10">
        <v>0</v>
      </c>
      <c r="D64" s="9">
        <v>0</v>
      </c>
      <c r="E64" s="9">
        <v>14</v>
      </c>
      <c r="F64" s="10">
        <v>0</v>
      </c>
      <c r="G64" s="10">
        <v>0</v>
      </c>
      <c r="H64" s="9">
        <v>8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10">
        <v>0</v>
      </c>
      <c r="AA64" s="10">
        <v>0</v>
      </c>
      <c r="AB64" s="9">
        <v>0</v>
      </c>
      <c r="AC64" s="9">
        <v>0</v>
      </c>
      <c r="AD64" s="9">
        <v>0</v>
      </c>
      <c r="AE64" s="9">
        <v>0</v>
      </c>
      <c r="AF64" s="10">
        <v>0</v>
      </c>
      <c r="AG64" s="10">
        <v>0</v>
      </c>
      <c r="AH64" s="9">
        <v>0</v>
      </c>
      <c r="AI64" s="9">
        <v>0</v>
      </c>
      <c r="AJ64" s="10">
        <v>0</v>
      </c>
      <c r="AK64" s="10">
        <v>8</v>
      </c>
      <c r="AL64" s="10">
        <v>1</v>
      </c>
      <c r="AM64" s="10">
        <v>0</v>
      </c>
      <c r="AN64" s="9">
        <v>0</v>
      </c>
      <c r="AO64" s="9">
        <v>0</v>
      </c>
      <c r="AP64" s="10">
        <v>0</v>
      </c>
      <c r="AQ64" s="10">
        <v>0</v>
      </c>
      <c r="AR64" s="10">
        <v>3</v>
      </c>
      <c r="AS64" s="10">
        <v>3</v>
      </c>
      <c r="AT64" s="9">
        <v>0</v>
      </c>
      <c r="AU64" s="9">
        <v>0</v>
      </c>
      <c r="AV64">
        <f t="shared" si="1"/>
        <v>49</v>
      </c>
      <c r="AW64">
        <f t="shared" si="2"/>
        <v>22</v>
      </c>
    </row>
    <row r="65" spans="1:49">
      <c r="A65" t="s">
        <v>83</v>
      </c>
      <c r="B65" s="10">
        <v>0</v>
      </c>
      <c r="C65" s="10">
        <v>0</v>
      </c>
      <c r="D65" s="9">
        <v>0</v>
      </c>
      <c r="E65" s="9">
        <v>0</v>
      </c>
      <c r="F65" s="10">
        <v>0</v>
      </c>
      <c r="G65" s="10">
        <v>0</v>
      </c>
      <c r="H65" s="9">
        <v>1</v>
      </c>
      <c r="I65" s="9">
        <v>0</v>
      </c>
      <c r="J65" s="9">
        <v>0</v>
      </c>
      <c r="K65" s="9">
        <v>1</v>
      </c>
      <c r="L65" s="9">
        <v>2</v>
      </c>
      <c r="M65" s="9">
        <v>0</v>
      </c>
      <c r="N65" s="10">
        <v>0</v>
      </c>
      <c r="O65" s="10">
        <v>0</v>
      </c>
      <c r="P65" s="10">
        <v>0</v>
      </c>
      <c r="Q65" s="10">
        <v>1</v>
      </c>
      <c r="R65" s="10">
        <v>0</v>
      </c>
      <c r="S65" s="10">
        <v>0</v>
      </c>
      <c r="T65" s="9">
        <v>3</v>
      </c>
      <c r="U65" s="9">
        <v>16</v>
      </c>
      <c r="V65" s="9">
        <v>0</v>
      </c>
      <c r="W65" s="9">
        <v>1</v>
      </c>
      <c r="X65" s="9">
        <v>0</v>
      </c>
      <c r="Y65" s="9">
        <v>0</v>
      </c>
      <c r="Z65" s="10">
        <v>0</v>
      </c>
      <c r="AA65" s="10">
        <v>0</v>
      </c>
      <c r="AB65" s="9">
        <v>1</v>
      </c>
      <c r="AC65" s="9">
        <v>0</v>
      </c>
      <c r="AD65" s="9">
        <v>0</v>
      </c>
      <c r="AE65" s="9">
        <v>0</v>
      </c>
      <c r="AF65" s="10">
        <v>0</v>
      </c>
      <c r="AG65" s="10">
        <v>0</v>
      </c>
      <c r="AH65" s="9">
        <v>0</v>
      </c>
      <c r="AI65" s="9">
        <v>0</v>
      </c>
      <c r="AJ65" s="10">
        <v>0</v>
      </c>
      <c r="AK65" s="10">
        <v>0</v>
      </c>
      <c r="AL65" s="10">
        <v>0</v>
      </c>
      <c r="AM65" s="10">
        <v>0</v>
      </c>
      <c r="AN65" s="9">
        <v>0</v>
      </c>
      <c r="AO65" s="9">
        <v>0</v>
      </c>
      <c r="AP65" s="10">
        <v>0</v>
      </c>
      <c r="AQ65" s="10">
        <v>0</v>
      </c>
      <c r="AR65" s="10">
        <v>0</v>
      </c>
      <c r="AS65" s="10">
        <v>0</v>
      </c>
      <c r="AT65" s="9">
        <v>0</v>
      </c>
      <c r="AU65" s="9">
        <v>0</v>
      </c>
      <c r="AV65">
        <f t="shared" si="1"/>
        <v>26</v>
      </c>
      <c r="AW65">
        <f t="shared" si="2"/>
        <v>25</v>
      </c>
    </row>
    <row r="66" spans="1:49">
      <c r="A66" t="s">
        <v>391</v>
      </c>
      <c r="B66" s="10">
        <v>0</v>
      </c>
      <c r="C66" s="10">
        <v>0</v>
      </c>
      <c r="D66" s="9">
        <v>0</v>
      </c>
      <c r="E66" s="9">
        <v>0</v>
      </c>
      <c r="F66" s="10">
        <v>0</v>
      </c>
      <c r="G66" s="10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10">
        <v>0</v>
      </c>
      <c r="AA66" s="10">
        <v>0</v>
      </c>
      <c r="AB66" s="9">
        <v>0</v>
      </c>
      <c r="AC66" s="9">
        <v>0</v>
      </c>
      <c r="AD66" s="9">
        <v>0</v>
      </c>
      <c r="AE66" s="9">
        <v>0</v>
      </c>
      <c r="AF66" s="10">
        <v>0</v>
      </c>
      <c r="AG66" s="10">
        <v>0</v>
      </c>
      <c r="AH66" s="9">
        <v>0</v>
      </c>
      <c r="AI66" s="9">
        <v>0</v>
      </c>
      <c r="AJ66" s="10">
        <v>0</v>
      </c>
      <c r="AK66" s="10">
        <v>0</v>
      </c>
      <c r="AL66" s="10">
        <v>0</v>
      </c>
      <c r="AM66" s="10">
        <v>0</v>
      </c>
      <c r="AN66" s="9">
        <v>0</v>
      </c>
      <c r="AO66" s="9">
        <v>0</v>
      </c>
      <c r="AP66" s="10">
        <v>0</v>
      </c>
      <c r="AQ66" s="10">
        <v>0</v>
      </c>
      <c r="AR66" s="10">
        <v>0</v>
      </c>
      <c r="AS66" s="10">
        <v>0</v>
      </c>
      <c r="AT66" s="9">
        <v>1</v>
      </c>
      <c r="AU66" s="9">
        <v>0</v>
      </c>
      <c r="AV66">
        <f t="shared" si="1"/>
        <v>1</v>
      </c>
      <c r="AW66">
        <f t="shared" si="2"/>
        <v>1</v>
      </c>
    </row>
    <row r="67" spans="1:49">
      <c r="A67" t="s">
        <v>84</v>
      </c>
      <c r="B67" s="10">
        <v>0</v>
      </c>
      <c r="C67" s="10">
        <v>0</v>
      </c>
      <c r="D67" s="9">
        <v>0</v>
      </c>
      <c r="E67" s="9">
        <v>0</v>
      </c>
      <c r="F67" s="10">
        <v>2</v>
      </c>
      <c r="G67" s="10">
        <v>0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9">
        <v>0</v>
      </c>
      <c r="U67" s="9">
        <v>0</v>
      </c>
      <c r="V67" s="9">
        <v>3</v>
      </c>
      <c r="W67" s="9">
        <v>0</v>
      </c>
      <c r="X67" s="9">
        <v>0</v>
      </c>
      <c r="Y67" s="9">
        <v>0</v>
      </c>
      <c r="Z67" s="10">
        <v>0</v>
      </c>
      <c r="AA67" s="10">
        <v>0</v>
      </c>
      <c r="AB67" s="9">
        <v>0</v>
      </c>
      <c r="AC67" s="9">
        <v>0</v>
      </c>
      <c r="AD67" s="9">
        <v>0</v>
      </c>
      <c r="AE67" s="9">
        <v>0</v>
      </c>
      <c r="AF67" s="10">
        <v>0</v>
      </c>
      <c r="AG67" s="10">
        <v>0</v>
      </c>
      <c r="AH67" s="9">
        <v>0</v>
      </c>
      <c r="AI67" s="9">
        <v>0</v>
      </c>
      <c r="AJ67" s="10">
        <v>0</v>
      </c>
      <c r="AK67" s="10">
        <v>0</v>
      </c>
      <c r="AL67" s="10">
        <v>0</v>
      </c>
      <c r="AM67" s="10">
        <v>0</v>
      </c>
      <c r="AN67" s="9">
        <v>0</v>
      </c>
      <c r="AO67" s="9">
        <v>0</v>
      </c>
      <c r="AP67" s="10">
        <v>0</v>
      </c>
      <c r="AQ67" s="10">
        <v>0</v>
      </c>
      <c r="AR67" s="10">
        <v>0</v>
      </c>
      <c r="AS67" s="10">
        <v>0</v>
      </c>
      <c r="AT67" s="9">
        <v>0</v>
      </c>
      <c r="AU67" s="9">
        <v>0</v>
      </c>
      <c r="AV67">
        <f t="shared" si="1"/>
        <v>6</v>
      </c>
      <c r="AW67">
        <f t="shared" si="2"/>
        <v>4</v>
      </c>
    </row>
    <row r="68" spans="1:49">
      <c r="A68" t="s">
        <v>255</v>
      </c>
      <c r="B68" s="10">
        <v>0</v>
      </c>
      <c r="C68" s="10">
        <v>0</v>
      </c>
      <c r="D68" s="9">
        <v>0</v>
      </c>
      <c r="E68" s="9">
        <v>0</v>
      </c>
      <c r="F68" s="10">
        <v>0</v>
      </c>
      <c r="G68" s="10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9">
        <v>0</v>
      </c>
      <c r="U68" s="9">
        <v>0</v>
      </c>
      <c r="V68" s="9">
        <v>4</v>
      </c>
      <c r="W68" s="9">
        <v>0</v>
      </c>
      <c r="X68" s="9">
        <v>0</v>
      </c>
      <c r="Y68" s="9">
        <v>0</v>
      </c>
      <c r="Z68" s="10">
        <v>0</v>
      </c>
      <c r="AA68" s="10">
        <v>0</v>
      </c>
      <c r="AB68" s="9">
        <v>2</v>
      </c>
      <c r="AC68" s="9">
        <v>2</v>
      </c>
      <c r="AD68" s="9">
        <v>1</v>
      </c>
      <c r="AE68" s="9">
        <v>0</v>
      </c>
      <c r="AF68" s="10">
        <v>0</v>
      </c>
      <c r="AG68" s="10">
        <v>0</v>
      </c>
      <c r="AH68" s="9">
        <v>0</v>
      </c>
      <c r="AI68" s="9">
        <v>0</v>
      </c>
      <c r="AJ68" s="10">
        <v>0</v>
      </c>
      <c r="AK68" s="10">
        <v>0</v>
      </c>
      <c r="AL68" s="10">
        <v>0</v>
      </c>
      <c r="AM68" s="10">
        <v>0</v>
      </c>
      <c r="AN68" s="9">
        <v>0</v>
      </c>
      <c r="AO68" s="9">
        <v>0</v>
      </c>
      <c r="AP68" s="10">
        <v>0</v>
      </c>
      <c r="AQ68" s="10">
        <v>0</v>
      </c>
      <c r="AR68" s="10">
        <v>0</v>
      </c>
      <c r="AS68" s="10">
        <v>0</v>
      </c>
      <c r="AT68" s="9">
        <v>0</v>
      </c>
      <c r="AU68" s="9">
        <v>0</v>
      </c>
      <c r="AV68">
        <f t="shared" si="1"/>
        <v>9</v>
      </c>
      <c r="AW68">
        <f t="shared" si="2"/>
        <v>9</v>
      </c>
    </row>
    <row r="69" spans="1:49">
      <c r="A69" t="s">
        <v>330</v>
      </c>
      <c r="B69" s="10">
        <v>0</v>
      </c>
      <c r="C69" s="10">
        <v>0</v>
      </c>
      <c r="D69" s="9">
        <v>0</v>
      </c>
      <c r="E69" s="9">
        <v>0</v>
      </c>
      <c r="F69" s="10">
        <v>0</v>
      </c>
      <c r="G69" s="10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9">
        <v>1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10">
        <v>0</v>
      </c>
      <c r="AA69" s="10">
        <v>0</v>
      </c>
      <c r="AB69" s="9">
        <v>0</v>
      </c>
      <c r="AC69" s="9">
        <v>0</v>
      </c>
      <c r="AD69" s="9">
        <v>0</v>
      </c>
      <c r="AE69" s="9">
        <v>0</v>
      </c>
      <c r="AF69" s="10">
        <v>0</v>
      </c>
      <c r="AG69" s="10">
        <v>0</v>
      </c>
      <c r="AH69" s="9">
        <v>0</v>
      </c>
      <c r="AI69" s="9">
        <v>6</v>
      </c>
      <c r="AJ69" s="10">
        <v>0</v>
      </c>
      <c r="AK69" s="10">
        <v>6</v>
      </c>
      <c r="AL69" s="10">
        <v>0</v>
      </c>
      <c r="AM69" s="10">
        <v>1</v>
      </c>
      <c r="AN69" s="9">
        <v>0</v>
      </c>
      <c r="AO69" s="9">
        <v>8</v>
      </c>
      <c r="AP69" s="10">
        <v>0</v>
      </c>
      <c r="AQ69" s="10">
        <v>0</v>
      </c>
      <c r="AR69" s="10">
        <v>0</v>
      </c>
      <c r="AS69" s="10">
        <v>0</v>
      </c>
      <c r="AT69" s="9">
        <v>2</v>
      </c>
      <c r="AU69" s="9">
        <v>0</v>
      </c>
      <c r="AV69">
        <f t="shared" si="1"/>
        <v>24</v>
      </c>
      <c r="AW69">
        <f t="shared" si="2"/>
        <v>17</v>
      </c>
    </row>
    <row r="70" spans="1:49">
      <c r="A70" t="s">
        <v>85</v>
      </c>
      <c r="B70" s="10">
        <v>0</v>
      </c>
      <c r="C70" s="10">
        <v>0</v>
      </c>
      <c r="D70" s="9">
        <v>1</v>
      </c>
      <c r="E70" s="9">
        <v>1</v>
      </c>
      <c r="F70" s="10">
        <v>0</v>
      </c>
      <c r="G70" s="10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9">
        <v>3</v>
      </c>
      <c r="U70" s="9">
        <v>6</v>
      </c>
      <c r="V70" s="9">
        <v>0</v>
      </c>
      <c r="W70" s="9">
        <v>0</v>
      </c>
      <c r="X70" s="9">
        <v>0</v>
      </c>
      <c r="Y70" s="9">
        <v>0</v>
      </c>
      <c r="Z70" s="10">
        <v>0</v>
      </c>
      <c r="AA70" s="10">
        <v>0</v>
      </c>
      <c r="AB70" s="9">
        <v>0</v>
      </c>
      <c r="AC70" s="9">
        <v>0</v>
      </c>
      <c r="AD70" s="9">
        <v>0</v>
      </c>
      <c r="AE70" s="9">
        <v>0</v>
      </c>
      <c r="AF70" s="10">
        <v>0</v>
      </c>
      <c r="AG70" s="10">
        <v>0</v>
      </c>
      <c r="AH70" s="9">
        <v>0</v>
      </c>
      <c r="AI70" s="9">
        <v>0</v>
      </c>
      <c r="AJ70" s="10">
        <v>0</v>
      </c>
      <c r="AK70" s="10">
        <v>0</v>
      </c>
      <c r="AL70" s="10">
        <v>0</v>
      </c>
      <c r="AM70" s="10">
        <v>0</v>
      </c>
      <c r="AN70" s="9">
        <v>0</v>
      </c>
      <c r="AO70" s="9">
        <v>0</v>
      </c>
      <c r="AP70" s="10">
        <v>0</v>
      </c>
      <c r="AQ70" s="10">
        <v>0</v>
      </c>
      <c r="AR70" s="10">
        <v>0</v>
      </c>
      <c r="AS70" s="10">
        <v>0</v>
      </c>
      <c r="AT70" s="9">
        <v>0</v>
      </c>
      <c r="AU70" s="9">
        <v>0</v>
      </c>
      <c r="AV70">
        <f t="shared" si="1"/>
        <v>11</v>
      </c>
      <c r="AW70">
        <f t="shared" si="2"/>
        <v>11</v>
      </c>
    </row>
    <row r="71" spans="1:49">
      <c r="A71" t="s">
        <v>86</v>
      </c>
      <c r="B71" s="10">
        <v>0</v>
      </c>
      <c r="C71" s="10">
        <v>0</v>
      </c>
      <c r="D71" s="9">
        <v>8</v>
      </c>
      <c r="E71" s="9">
        <v>0</v>
      </c>
      <c r="F71" s="10">
        <v>2</v>
      </c>
      <c r="G71" s="10">
        <v>4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10">
        <v>3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15</v>
      </c>
      <c r="Z71" s="10">
        <v>0</v>
      </c>
      <c r="AA71" s="10">
        <v>9</v>
      </c>
      <c r="AB71" s="9">
        <v>0</v>
      </c>
      <c r="AC71" s="9">
        <v>0</v>
      </c>
      <c r="AD71" s="9">
        <v>0</v>
      </c>
      <c r="AE71" s="9">
        <v>0</v>
      </c>
      <c r="AF71" s="10">
        <v>0</v>
      </c>
      <c r="AG71" s="10">
        <v>0</v>
      </c>
      <c r="AH71" s="9">
        <v>0</v>
      </c>
      <c r="AI71" s="9">
        <v>0</v>
      </c>
      <c r="AJ71" s="10">
        <v>0</v>
      </c>
      <c r="AK71" s="10">
        <v>0</v>
      </c>
      <c r="AL71" s="10">
        <v>0</v>
      </c>
      <c r="AM71" s="10">
        <v>0</v>
      </c>
      <c r="AN71" s="9">
        <v>0</v>
      </c>
      <c r="AO71" s="9">
        <v>2</v>
      </c>
      <c r="AP71" s="10">
        <v>0</v>
      </c>
      <c r="AQ71" s="10">
        <v>0</v>
      </c>
      <c r="AR71" s="10">
        <v>0</v>
      </c>
      <c r="AS71" s="10">
        <v>0</v>
      </c>
      <c r="AT71" s="9">
        <v>0</v>
      </c>
      <c r="AU71" s="9">
        <v>0</v>
      </c>
      <c r="AV71">
        <f t="shared" ref="AV71:AV134" si="3">SUM(B71:AU71)</f>
        <v>44</v>
      </c>
      <c r="AW71">
        <f t="shared" ref="AW71:AW134" si="4">SUM(D71:E71,H71:M71,T71:Y71,AB71:AE71,AH71:AI71,AN71:AO71,AT71:AU71)</f>
        <v>26</v>
      </c>
    </row>
    <row r="72" spans="1:49">
      <c r="A72" t="s">
        <v>87</v>
      </c>
      <c r="B72" s="10">
        <v>0</v>
      </c>
      <c r="C72" s="10">
        <v>0</v>
      </c>
      <c r="D72" s="9">
        <v>1</v>
      </c>
      <c r="E72" s="9">
        <v>1</v>
      </c>
      <c r="F72" s="10">
        <v>0</v>
      </c>
      <c r="G72" s="10">
        <v>4</v>
      </c>
      <c r="H72" s="9">
        <v>9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10">
        <v>0</v>
      </c>
      <c r="O72" s="10">
        <v>0</v>
      </c>
      <c r="P72" s="10">
        <v>0</v>
      </c>
      <c r="Q72" s="10">
        <v>0</v>
      </c>
      <c r="R72" s="10">
        <v>1</v>
      </c>
      <c r="S72" s="10">
        <v>0</v>
      </c>
      <c r="T72" s="9">
        <v>0</v>
      </c>
      <c r="U72" s="9">
        <v>0</v>
      </c>
      <c r="V72" s="9">
        <v>2</v>
      </c>
      <c r="W72" s="9">
        <v>12</v>
      </c>
      <c r="X72" s="9">
        <v>0</v>
      </c>
      <c r="Y72" s="9">
        <v>12</v>
      </c>
      <c r="Z72" s="10">
        <v>0</v>
      </c>
      <c r="AA72" s="10">
        <v>0</v>
      </c>
      <c r="AB72" s="9">
        <v>0</v>
      </c>
      <c r="AC72" s="9">
        <v>0</v>
      </c>
      <c r="AD72" s="9">
        <v>4</v>
      </c>
      <c r="AE72" s="9">
        <v>0</v>
      </c>
      <c r="AF72" s="10">
        <v>5</v>
      </c>
      <c r="AG72" s="10">
        <v>0</v>
      </c>
      <c r="AH72" s="9">
        <v>2</v>
      </c>
      <c r="AI72" s="9">
        <v>3</v>
      </c>
      <c r="AJ72" s="10">
        <v>0</v>
      </c>
      <c r="AK72" s="10">
        <v>4</v>
      </c>
      <c r="AL72" s="10">
        <v>2</v>
      </c>
      <c r="AM72" s="10">
        <v>0</v>
      </c>
      <c r="AN72" s="9">
        <v>0</v>
      </c>
      <c r="AO72" s="9">
        <v>5</v>
      </c>
      <c r="AP72" s="10">
        <v>7</v>
      </c>
      <c r="AQ72" s="10">
        <v>5</v>
      </c>
      <c r="AR72" s="10">
        <v>3</v>
      </c>
      <c r="AS72" s="10">
        <v>0</v>
      </c>
      <c r="AT72" s="9">
        <v>0</v>
      </c>
      <c r="AU72" s="9">
        <v>0</v>
      </c>
      <c r="AV72">
        <f t="shared" si="3"/>
        <v>82</v>
      </c>
      <c r="AW72">
        <f t="shared" si="4"/>
        <v>51</v>
      </c>
    </row>
    <row r="73" spans="1:49">
      <c r="A73" t="s">
        <v>352</v>
      </c>
      <c r="B73" s="10">
        <v>0</v>
      </c>
      <c r="C73" s="10">
        <v>0</v>
      </c>
      <c r="D73" s="9">
        <v>0</v>
      </c>
      <c r="E73" s="9">
        <v>0</v>
      </c>
      <c r="F73" s="10">
        <v>0</v>
      </c>
      <c r="G73" s="10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10">
        <v>0</v>
      </c>
      <c r="AA73" s="10">
        <v>0</v>
      </c>
      <c r="AB73" s="9">
        <v>0</v>
      </c>
      <c r="AC73" s="9">
        <v>0</v>
      </c>
      <c r="AD73" s="9">
        <v>0</v>
      </c>
      <c r="AE73" s="9">
        <v>0</v>
      </c>
      <c r="AF73" s="10">
        <v>0</v>
      </c>
      <c r="AG73" s="10">
        <v>0</v>
      </c>
      <c r="AH73" s="9">
        <v>0</v>
      </c>
      <c r="AI73" s="9">
        <v>0</v>
      </c>
      <c r="AJ73" s="10">
        <v>0</v>
      </c>
      <c r="AK73" s="10">
        <v>0</v>
      </c>
      <c r="AL73" s="10">
        <v>8</v>
      </c>
      <c r="AM73" s="10">
        <v>0</v>
      </c>
      <c r="AN73" s="9">
        <v>0</v>
      </c>
      <c r="AO73" s="9">
        <v>0</v>
      </c>
      <c r="AP73" s="10">
        <v>0</v>
      </c>
      <c r="AQ73" s="10">
        <v>0</v>
      </c>
      <c r="AR73" s="10">
        <v>0</v>
      </c>
      <c r="AS73" s="10">
        <v>0</v>
      </c>
      <c r="AT73" s="9">
        <v>0</v>
      </c>
      <c r="AU73" s="9">
        <v>0</v>
      </c>
      <c r="AV73">
        <f t="shared" si="3"/>
        <v>8</v>
      </c>
      <c r="AW73">
        <f t="shared" si="4"/>
        <v>0</v>
      </c>
    </row>
    <row r="74" spans="1:49">
      <c r="A74" t="s">
        <v>221</v>
      </c>
      <c r="B74" s="10">
        <v>0</v>
      </c>
      <c r="C74" s="10">
        <v>0</v>
      </c>
      <c r="D74" s="9">
        <v>0</v>
      </c>
      <c r="E74" s="9">
        <v>0</v>
      </c>
      <c r="F74" s="10">
        <v>0</v>
      </c>
      <c r="G74" s="10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10">
        <v>0</v>
      </c>
      <c r="O74" s="10">
        <v>0</v>
      </c>
      <c r="P74" s="10">
        <v>0</v>
      </c>
      <c r="Q74" s="10">
        <v>2</v>
      </c>
      <c r="R74" s="10">
        <v>2</v>
      </c>
      <c r="S74" s="10">
        <v>0</v>
      </c>
      <c r="T74" s="9">
        <v>0</v>
      </c>
      <c r="U74" s="9">
        <v>14</v>
      </c>
      <c r="V74" s="9">
        <v>2</v>
      </c>
      <c r="W74" s="9">
        <v>0</v>
      </c>
      <c r="X74" s="9">
        <v>0</v>
      </c>
      <c r="Y74" s="9">
        <v>2</v>
      </c>
      <c r="Z74" s="10">
        <v>0</v>
      </c>
      <c r="AA74" s="10">
        <v>0</v>
      </c>
      <c r="AB74" s="9">
        <v>0</v>
      </c>
      <c r="AC74" s="9">
        <v>0</v>
      </c>
      <c r="AD74" s="9">
        <v>0</v>
      </c>
      <c r="AE74" s="9">
        <v>0</v>
      </c>
      <c r="AF74" s="10">
        <v>0</v>
      </c>
      <c r="AG74" s="10">
        <v>0</v>
      </c>
      <c r="AH74" s="9">
        <v>0</v>
      </c>
      <c r="AI74" s="9">
        <v>0</v>
      </c>
      <c r="AJ74" s="10">
        <v>0</v>
      </c>
      <c r="AK74" s="10">
        <v>0</v>
      </c>
      <c r="AL74" s="10">
        <v>0</v>
      </c>
      <c r="AM74" s="10">
        <v>0</v>
      </c>
      <c r="AN74" s="9">
        <v>0</v>
      </c>
      <c r="AO74" s="9">
        <v>0</v>
      </c>
      <c r="AP74" s="10">
        <v>0</v>
      </c>
      <c r="AQ74" s="10">
        <v>0</v>
      </c>
      <c r="AR74" s="10">
        <v>0</v>
      </c>
      <c r="AS74" s="10">
        <v>5</v>
      </c>
      <c r="AT74" s="9">
        <v>5</v>
      </c>
      <c r="AU74" s="9">
        <v>0</v>
      </c>
      <c r="AV74">
        <f t="shared" si="3"/>
        <v>32</v>
      </c>
      <c r="AW74">
        <f t="shared" si="4"/>
        <v>23</v>
      </c>
    </row>
    <row r="75" spans="1:49">
      <c r="A75" t="s">
        <v>88</v>
      </c>
      <c r="B75" s="10">
        <v>0</v>
      </c>
      <c r="C75" s="10">
        <v>15</v>
      </c>
      <c r="D75" s="9">
        <v>16</v>
      </c>
      <c r="E75" s="9">
        <v>0</v>
      </c>
      <c r="F75" s="10">
        <v>14</v>
      </c>
      <c r="G75" s="10">
        <v>0</v>
      </c>
      <c r="H75" s="9">
        <v>0</v>
      </c>
      <c r="I75" s="9">
        <v>16</v>
      </c>
      <c r="J75" s="9">
        <v>16</v>
      </c>
      <c r="K75" s="9">
        <v>0</v>
      </c>
      <c r="L75" s="9">
        <v>16</v>
      </c>
      <c r="M75" s="9">
        <v>0</v>
      </c>
      <c r="N75" s="10">
        <v>0</v>
      </c>
      <c r="O75" s="10">
        <v>16</v>
      </c>
      <c r="P75" s="10">
        <v>12</v>
      </c>
      <c r="Q75" s="10">
        <v>0</v>
      </c>
      <c r="R75" s="10">
        <v>0</v>
      </c>
      <c r="S75" s="10">
        <v>16</v>
      </c>
      <c r="T75" s="9">
        <v>14</v>
      </c>
      <c r="U75" s="9">
        <v>0</v>
      </c>
      <c r="V75" s="9">
        <v>15</v>
      </c>
      <c r="W75" s="9">
        <v>0</v>
      </c>
      <c r="X75" s="9">
        <v>16</v>
      </c>
      <c r="Y75" s="9">
        <v>0</v>
      </c>
      <c r="Z75" s="10">
        <v>16</v>
      </c>
      <c r="AA75" s="10">
        <v>0</v>
      </c>
      <c r="AB75" s="9">
        <v>0</v>
      </c>
      <c r="AC75" s="9">
        <v>16</v>
      </c>
      <c r="AD75" s="9">
        <v>0</v>
      </c>
      <c r="AE75" s="9">
        <v>16</v>
      </c>
      <c r="AF75" s="10">
        <v>0</v>
      </c>
      <c r="AG75" s="10">
        <v>16</v>
      </c>
      <c r="AH75" s="9">
        <v>13</v>
      </c>
      <c r="AI75" s="9">
        <v>0</v>
      </c>
      <c r="AJ75" s="10">
        <v>13</v>
      </c>
      <c r="AK75" s="10">
        <v>0</v>
      </c>
      <c r="AL75" s="10">
        <v>0</v>
      </c>
      <c r="AM75" s="10">
        <v>14</v>
      </c>
      <c r="AN75" s="9">
        <v>16</v>
      </c>
      <c r="AO75" s="9">
        <v>0</v>
      </c>
      <c r="AP75" s="10">
        <v>0</v>
      </c>
      <c r="AQ75" s="10">
        <v>16</v>
      </c>
      <c r="AR75" s="10">
        <v>16</v>
      </c>
      <c r="AS75" s="10">
        <v>0</v>
      </c>
      <c r="AT75" s="9">
        <v>0</v>
      </c>
      <c r="AU75" s="9">
        <v>14</v>
      </c>
      <c r="AV75">
        <f t="shared" si="3"/>
        <v>348</v>
      </c>
      <c r="AW75">
        <f t="shared" si="4"/>
        <v>184</v>
      </c>
    </row>
    <row r="76" spans="1:49">
      <c r="A76" t="s">
        <v>89</v>
      </c>
      <c r="B76" s="10">
        <v>0</v>
      </c>
      <c r="C76" s="10">
        <v>0</v>
      </c>
      <c r="D76" s="9">
        <v>0</v>
      </c>
      <c r="E76" s="9">
        <v>0</v>
      </c>
      <c r="F76" s="10">
        <v>0</v>
      </c>
      <c r="G76" s="10">
        <v>2</v>
      </c>
      <c r="H76" s="9">
        <v>11</v>
      </c>
      <c r="I76" s="9">
        <v>0</v>
      </c>
      <c r="J76" s="9">
        <v>3</v>
      </c>
      <c r="K76" s="9">
        <v>0</v>
      </c>
      <c r="L76" s="9">
        <v>0</v>
      </c>
      <c r="M76" s="9">
        <v>0</v>
      </c>
      <c r="N76" s="10">
        <v>3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9">
        <v>0</v>
      </c>
      <c r="U76" s="9">
        <v>0</v>
      </c>
      <c r="V76" s="9">
        <v>0</v>
      </c>
      <c r="W76" s="9">
        <v>1</v>
      </c>
      <c r="X76" s="9">
        <v>0</v>
      </c>
      <c r="Y76" s="9">
        <v>10</v>
      </c>
      <c r="Z76" s="10">
        <v>0</v>
      </c>
      <c r="AA76" s="10">
        <v>5</v>
      </c>
      <c r="AB76" s="9">
        <v>3</v>
      </c>
      <c r="AC76" s="9">
        <v>0</v>
      </c>
      <c r="AD76" s="9">
        <v>0</v>
      </c>
      <c r="AE76" s="9">
        <v>0</v>
      </c>
      <c r="AF76" s="10">
        <v>2</v>
      </c>
      <c r="AG76" s="10">
        <v>0</v>
      </c>
      <c r="AH76" s="9">
        <v>0</v>
      </c>
      <c r="AI76" s="9">
        <v>0</v>
      </c>
      <c r="AJ76" s="10">
        <v>0</v>
      </c>
      <c r="AK76" s="10">
        <v>1</v>
      </c>
      <c r="AL76" s="10">
        <v>0</v>
      </c>
      <c r="AM76" s="10">
        <v>0</v>
      </c>
      <c r="AN76" s="9">
        <v>0</v>
      </c>
      <c r="AO76" s="9">
        <v>0</v>
      </c>
      <c r="AP76" s="10">
        <v>2</v>
      </c>
      <c r="AQ76" s="10">
        <v>0</v>
      </c>
      <c r="AR76" s="10">
        <v>0</v>
      </c>
      <c r="AS76" s="10">
        <v>0</v>
      </c>
      <c r="AT76" s="9">
        <v>0</v>
      </c>
      <c r="AU76" s="9">
        <v>0</v>
      </c>
      <c r="AV76">
        <f t="shared" si="3"/>
        <v>43</v>
      </c>
      <c r="AW76">
        <f t="shared" si="4"/>
        <v>28</v>
      </c>
    </row>
    <row r="77" spans="1:49">
      <c r="A77" t="s">
        <v>161</v>
      </c>
      <c r="B77" s="10">
        <v>0</v>
      </c>
      <c r="C77" s="10">
        <v>0</v>
      </c>
      <c r="D77" s="9">
        <v>0</v>
      </c>
      <c r="E77" s="9">
        <v>0</v>
      </c>
      <c r="F77" s="10">
        <v>0</v>
      </c>
      <c r="G77" s="10">
        <v>0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10">
        <v>0</v>
      </c>
      <c r="AA77" s="10">
        <v>0</v>
      </c>
      <c r="AB77" s="9">
        <v>0</v>
      </c>
      <c r="AC77" s="9">
        <v>0</v>
      </c>
      <c r="AD77" s="9">
        <v>0</v>
      </c>
      <c r="AE77" s="9">
        <v>0</v>
      </c>
      <c r="AF77" s="10">
        <v>0</v>
      </c>
      <c r="AG77" s="10">
        <v>0</v>
      </c>
      <c r="AH77" s="9">
        <v>0</v>
      </c>
      <c r="AI77" s="9">
        <v>0</v>
      </c>
      <c r="AJ77" s="10">
        <v>0</v>
      </c>
      <c r="AK77" s="10">
        <v>0</v>
      </c>
      <c r="AL77" s="10">
        <v>0</v>
      </c>
      <c r="AM77" s="10">
        <v>0</v>
      </c>
      <c r="AN77" s="9">
        <v>0</v>
      </c>
      <c r="AO77" s="9">
        <v>0</v>
      </c>
      <c r="AP77" s="10">
        <v>0</v>
      </c>
      <c r="AQ77" s="10">
        <v>0</v>
      </c>
      <c r="AR77" s="10">
        <v>0</v>
      </c>
      <c r="AS77" s="10">
        <v>0</v>
      </c>
      <c r="AT77" s="9">
        <v>0</v>
      </c>
      <c r="AU77" s="9">
        <v>0</v>
      </c>
      <c r="AV77">
        <f t="shared" si="3"/>
        <v>1</v>
      </c>
      <c r="AW77">
        <f t="shared" si="4"/>
        <v>1</v>
      </c>
    </row>
    <row r="78" spans="1:49">
      <c r="A78" t="s">
        <v>64</v>
      </c>
      <c r="B78" s="10">
        <v>0</v>
      </c>
      <c r="C78" s="10">
        <v>5</v>
      </c>
      <c r="D78" s="9">
        <v>1</v>
      </c>
      <c r="E78" s="9">
        <v>0</v>
      </c>
      <c r="F78" s="10">
        <v>0</v>
      </c>
      <c r="G78" s="10">
        <v>0</v>
      </c>
      <c r="H78" s="9">
        <v>0</v>
      </c>
      <c r="I78" s="9">
        <v>0</v>
      </c>
      <c r="J78" s="9">
        <v>0</v>
      </c>
      <c r="K78" s="9">
        <v>2</v>
      </c>
      <c r="L78" s="9">
        <v>0</v>
      </c>
      <c r="M78" s="9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10">
        <v>0</v>
      </c>
      <c r="AA78" s="10">
        <v>3</v>
      </c>
      <c r="AB78" s="9">
        <v>0</v>
      </c>
      <c r="AC78" s="9">
        <v>0</v>
      </c>
      <c r="AD78" s="9">
        <v>2</v>
      </c>
      <c r="AE78" s="9">
        <v>0</v>
      </c>
      <c r="AF78" s="10">
        <v>0</v>
      </c>
      <c r="AG78" s="10">
        <v>0</v>
      </c>
      <c r="AH78" s="9">
        <v>0</v>
      </c>
      <c r="AI78" s="9">
        <v>0</v>
      </c>
      <c r="AJ78" s="10">
        <v>0</v>
      </c>
      <c r="AK78" s="10">
        <v>1</v>
      </c>
      <c r="AL78" s="10">
        <v>0</v>
      </c>
      <c r="AM78" s="10">
        <v>0</v>
      </c>
      <c r="AN78" s="9">
        <v>0</v>
      </c>
      <c r="AO78" s="9">
        <v>0</v>
      </c>
      <c r="AP78" s="10">
        <v>0</v>
      </c>
      <c r="AQ78" s="10">
        <v>0</v>
      </c>
      <c r="AR78" s="10">
        <v>3</v>
      </c>
      <c r="AS78" s="10">
        <v>0</v>
      </c>
      <c r="AT78" s="9">
        <v>0</v>
      </c>
      <c r="AU78" s="9">
        <v>0</v>
      </c>
      <c r="AV78">
        <f t="shared" si="3"/>
        <v>18</v>
      </c>
      <c r="AW78">
        <f t="shared" si="4"/>
        <v>6</v>
      </c>
    </row>
    <row r="79" spans="1:49">
      <c r="A79" t="s">
        <v>254</v>
      </c>
      <c r="B79" s="10">
        <v>0</v>
      </c>
      <c r="C79" s="10">
        <v>0</v>
      </c>
      <c r="D79" s="9">
        <v>0</v>
      </c>
      <c r="E79" s="9">
        <v>0</v>
      </c>
      <c r="F79" s="10">
        <v>0</v>
      </c>
      <c r="G79" s="10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9">
        <v>0</v>
      </c>
      <c r="U79" s="9">
        <v>0</v>
      </c>
      <c r="V79" s="9">
        <v>3</v>
      </c>
      <c r="W79" s="9">
        <v>6</v>
      </c>
      <c r="X79" s="9">
        <v>0</v>
      </c>
      <c r="Y79" s="9">
        <v>5</v>
      </c>
      <c r="Z79" s="10">
        <v>0</v>
      </c>
      <c r="AA79" s="10">
        <v>0</v>
      </c>
      <c r="AB79" s="9">
        <v>0</v>
      </c>
      <c r="AC79" s="9">
        <v>0</v>
      </c>
      <c r="AD79" s="9">
        <v>1</v>
      </c>
      <c r="AE79" s="9">
        <v>0</v>
      </c>
      <c r="AF79" s="10">
        <v>0</v>
      </c>
      <c r="AG79" s="10">
        <v>0</v>
      </c>
      <c r="AH79" s="9">
        <v>0</v>
      </c>
      <c r="AI79" s="9">
        <v>0</v>
      </c>
      <c r="AJ79" s="10">
        <v>0</v>
      </c>
      <c r="AK79" s="10">
        <v>0</v>
      </c>
      <c r="AL79" s="10">
        <v>0</v>
      </c>
      <c r="AM79" s="10">
        <v>0</v>
      </c>
      <c r="AN79" s="9">
        <v>0</v>
      </c>
      <c r="AO79" s="9">
        <v>0</v>
      </c>
      <c r="AP79" s="10">
        <v>0</v>
      </c>
      <c r="AQ79" s="10">
        <v>0</v>
      </c>
      <c r="AR79" s="10">
        <v>0</v>
      </c>
      <c r="AS79" s="10">
        <v>0</v>
      </c>
      <c r="AT79" s="9">
        <v>0</v>
      </c>
      <c r="AU79" s="9">
        <v>0</v>
      </c>
      <c r="AV79">
        <f t="shared" si="3"/>
        <v>15</v>
      </c>
      <c r="AW79">
        <f t="shared" si="4"/>
        <v>15</v>
      </c>
    </row>
    <row r="80" spans="1:49">
      <c r="A80" t="s">
        <v>343</v>
      </c>
      <c r="B80" s="10">
        <v>0</v>
      </c>
      <c r="C80" s="10">
        <v>0</v>
      </c>
      <c r="D80" s="9">
        <v>0</v>
      </c>
      <c r="E80" s="9">
        <v>0</v>
      </c>
      <c r="F80" s="10">
        <v>0</v>
      </c>
      <c r="G80" s="10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10">
        <v>0</v>
      </c>
      <c r="AA80" s="10">
        <v>0</v>
      </c>
      <c r="AB80" s="9">
        <v>0</v>
      </c>
      <c r="AC80" s="9">
        <v>0</v>
      </c>
      <c r="AD80" s="9">
        <v>0</v>
      </c>
      <c r="AE80" s="9">
        <v>0</v>
      </c>
      <c r="AF80" s="10">
        <v>0</v>
      </c>
      <c r="AG80" s="10">
        <v>0</v>
      </c>
      <c r="AH80" s="9">
        <v>0</v>
      </c>
      <c r="AI80" s="9">
        <v>0</v>
      </c>
      <c r="AJ80" s="10">
        <v>0</v>
      </c>
      <c r="AK80" s="10">
        <v>14</v>
      </c>
      <c r="AL80" s="10">
        <v>0</v>
      </c>
      <c r="AM80" s="10">
        <v>0</v>
      </c>
      <c r="AN80" s="9">
        <v>0</v>
      </c>
      <c r="AO80" s="9">
        <v>0</v>
      </c>
      <c r="AP80" s="10">
        <v>0</v>
      </c>
      <c r="AQ80" s="10">
        <v>0</v>
      </c>
      <c r="AR80" s="10">
        <v>0</v>
      </c>
      <c r="AS80" s="10">
        <v>0</v>
      </c>
      <c r="AT80" s="9">
        <v>0</v>
      </c>
      <c r="AU80" s="9">
        <v>0</v>
      </c>
      <c r="AV80">
        <f t="shared" si="3"/>
        <v>14</v>
      </c>
      <c r="AW80">
        <f t="shared" si="4"/>
        <v>0</v>
      </c>
    </row>
    <row r="81" spans="1:49">
      <c r="A81" t="s">
        <v>90</v>
      </c>
      <c r="B81" s="10">
        <v>3</v>
      </c>
      <c r="C81" s="10">
        <v>0</v>
      </c>
      <c r="D81" s="9">
        <v>0</v>
      </c>
      <c r="E81" s="9">
        <v>0</v>
      </c>
      <c r="F81" s="10">
        <v>0</v>
      </c>
      <c r="G81" s="10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10">
        <v>0</v>
      </c>
      <c r="AA81" s="10">
        <v>0</v>
      </c>
      <c r="AB81" s="9">
        <v>0</v>
      </c>
      <c r="AC81" s="9">
        <v>0</v>
      </c>
      <c r="AD81" s="9">
        <v>0</v>
      </c>
      <c r="AE81" s="9">
        <v>0</v>
      </c>
      <c r="AF81" s="10">
        <v>0</v>
      </c>
      <c r="AG81" s="10">
        <v>0</v>
      </c>
      <c r="AH81" s="9">
        <v>0</v>
      </c>
      <c r="AI81" s="9">
        <v>0</v>
      </c>
      <c r="AJ81" s="10">
        <v>1</v>
      </c>
      <c r="AK81" s="10">
        <v>4</v>
      </c>
      <c r="AL81" s="10">
        <v>0</v>
      </c>
      <c r="AM81" s="10">
        <v>0</v>
      </c>
      <c r="AN81" s="9">
        <v>0</v>
      </c>
      <c r="AO81" s="9">
        <v>0</v>
      </c>
      <c r="AP81" s="10">
        <v>9</v>
      </c>
      <c r="AQ81" s="10">
        <v>0</v>
      </c>
      <c r="AR81" s="10">
        <v>0</v>
      </c>
      <c r="AS81" s="10">
        <v>0</v>
      </c>
      <c r="AT81" s="9">
        <v>0</v>
      </c>
      <c r="AU81" s="9">
        <v>0</v>
      </c>
      <c r="AV81">
        <f t="shared" si="3"/>
        <v>17</v>
      </c>
      <c r="AW81">
        <f t="shared" si="4"/>
        <v>0</v>
      </c>
    </row>
    <row r="82" spans="1:49">
      <c r="A82" t="s">
        <v>228</v>
      </c>
      <c r="B82" s="10">
        <v>0</v>
      </c>
      <c r="C82" s="10">
        <v>0</v>
      </c>
      <c r="D82" s="9">
        <v>0</v>
      </c>
      <c r="E82" s="9">
        <v>0</v>
      </c>
      <c r="F82" s="10">
        <v>0</v>
      </c>
      <c r="G82" s="10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10">
        <v>0</v>
      </c>
      <c r="O82" s="10">
        <v>0</v>
      </c>
      <c r="P82" s="10">
        <v>0</v>
      </c>
      <c r="Q82" s="10">
        <v>0</v>
      </c>
      <c r="R82" s="10">
        <v>5</v>
      </c>
      <c r="S82" s="10">
        <v>3</v>
      </c>
      <c r="T82" s="9">
        <v>4</v>
      </c>
      <c r="U82" s="9">
        <v>16</v>
      </c>
      <c r="V82" s="9">
        <v>0</v>
      </c>
      <c r="W82" s="9">
        <v>0</v>
      </c>
      <c r="X82" s="9">
        <v>0</v>
      </c>
      <c r="Y82" s="9">
        <v>0</v>
      </c>
      <c r="Z82" s="10">
        <v>0</v>
      </c>
      <c r="AA82" s="10">
        <v>0</v>
      </c>
      <c r="AB82" s="9">
        <v>0</v>
      </c>
      <c r="AC82" s="9">
        <v>0</v>
      </c>
      <c r="AD82" s="9">
        <v>0</v>
      </c>
      <c r="AE82" s="9">
        <v>0</v>
      </c>
      <c r="AF82" s="10">
        <v>0</v>
      </c>
      <c r="AG82" s="10">
        <v>0</v>
      </c>
      <c r="AH82" s="9">
        <v>0</v>
      </c>
      <c r="AI82" s="9">
        <v>0</v>
      </c>
      <c r="AJ82" s="10">
        <v>0</v>
      </c>
      <c r="AK82" s="10">
        <v>0</v>
      </c>
      <c r="AL82" s="10">
        <v>0</v>
      </c>
      <c r="AM82" s="10">
        <v>0</v>
      </c>
      <c r="AN82" s="9">
        <v>0</v>
      </c>
      <c r="AO82" s="9">
        <v>0</v>
      </c>
      <c r="AP82" s="10">
        <v>0</v>
      </c>
      <c r="AQ82" s="10">
        <v>0</v>
      </c>
      <c r="AR82" s="10">
        <v>2</v>
      </c>
      <c r="AS82" s="10">
        <v>0</v>
      </c>
      <c r="AT82" s="9">
        <v>0</v>
      </c>
      <c r="AU82" s="9">
        <v>0</v>
      </c>
      <c r="AV82">
        <f t="shared" si="3"/>
        <v>30</v>
      </c>
      <c r="AW82">
        <f t="shared" si="4"/>
        <v>20</v>
      </c>
    </row>
    <row r="83" spans="1:49">
      <c r="A83" t="s">
        <v>91</v>
      </c>
      <c r="B83" s="10">
        <v>3</v>
      </c>
      <c r="C83" s="10">
        <v>0</v>
      </c>
      <c r="D83" s="9">
        <v>0</v>
      </c>
      <c r="E83" s="9">
        <v>0</v>
      </c>
      <c r="F83" s="10">
        <v>0</v>
      </c>
      <c r="G83" s="10">
        <v>5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10">
        <v>0</v>
      </c>
      <c r="AA83" s="10">
        <v>0</v>
      </c>
      <c r="AB83" s="9">
        <v>0</v>
      </c>
      <c r="AC83" s="9">
        <v>0</v>
      </c>
      <c r="AD83" s="9">
        <v>0</v>
      </c>
      <c r="AE83" s="9">
        <v>0</v>
      </c>
      <c r="AF83" s="10">
        <v>0</v>
      </c>
      <c r="AG83" s="10">
        <v>0</v>
      </c>
      <c r="AH83" s="9">
        <v>0</v>
      </c>
      <c r="AI83" s="9">
        <v>0</v>
      </c>
      <c r="AJ83" s="10">
        <v>0</v>
      </c>
      <c r="AK83" s="10">
        <v>0</v>
      </c>
      <c r="AL83" s="10">
        <v>0</v>
      </c>
      <c r="AM83" s="10">
        <v>0</v>
      </c>
      <c r="AN83" s="9">
        <v>0</v>
      </c>
      <c r="AO83" s="9">
        <v>1</v>
      </c>
      <c r="AP83" s="10">
        <v>0</v>
      </c>
      <c r="AQ83" s="10">
        <v>0</v>
      </c>
      <c r="AR83" s="10">
        <v>0</v>
      </c>
      <c r="AS83" s="10">
        <v>0</v>
      </c>
      <c r="AT83" s="9">
        <v>0</v>
      </c>
      <c r="AU83" s="9">
        <v>0</v>
      </c>
      <c r="AV83">
        <f t="shared" si="3"/>
        <v>9</v>
      </c>
      <c r="AW83">
        <f t="shared" si="4"/>
        <v>1</v>
      </c>
    </row>
    <row r="84" spans="1:49">
      <c r="A84" t="s">
        <v>187</v>
      </c>
      <c r="B84" s="10">
        <v>0</v>
      </c>
      <c r="C84" s="10">
        <v>0</v>
      </c>
      <c r="D84" s="9">
        <v>0</v>
      </c>
      <c r="E84" s="9">
        <v>0</v>
      </c>
      <c r="F84" s="10">
        <v>0</v>
      </c>
      <c r="G84" s="10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2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10">
        <v>0</v>
      </c>
      <c r="AA84" s="10">
        <v>0</v>
      </c>
      <c r="AB84" s="9">
        <v>0</v>
      </c>
      <c r="AC84" s="9">
        <v>0</v>
      </c>
      <c r="AD84" s="9">
        <v>0</v>
      </c>
      <c r="AE84" s="9">
        <v>0</v>
      </c>
      <c r="AF84" s="10">
        <v>0</v>
      </c>
      <c r="AG84" s="10">
        <v>0</v>
      </c>
      <c r="AH84" s="9">
        <v>0</v>
      </c>
      <c r="AI84" s="9">
        <v>0</v>
      </c>
      <c r="AJ84" s="10">
        <v>0</v>
      </c>
      <c r="AK84" s="10">
        <v>0</v>
      </c>
      <c r="AL84" s="10">
        <v>0</v>
      </c>
      <c r="AM84" s="10">
        <v>0</v>
      </c>
      <c r="AN84" s="9">
        <v>0</v>
      </c>
      <c r="AO84" s="9">
        <v>0</v>
      </c>
      <c r="AP84" s="10">
        <v>0</v>
      </c>
      <c r="AQ84" s="10">
        <v>0</v>
      </c>
      <c r="AR84" s="10">
        <v>0</v>
      </c>
      <c r="AS84" s="10">
        <v>0</v>
      </c>
      <c r="AT84" s="9">
        <v>0</v>
      </c>
      <c r="AU84" s="9">
        <v>0</v>
      </c>
      <c r="AV84">
        <f t="shared" si="3"/>
        <v>2</v>
      </c>
      <c r="AW84">
        <f t="shared" si="4"/>
        <v>2</v>
      </c>
    </row>
    <row r="85" spans="1:49">
      <c r="A85" t="s">
        <v>370</v>
      </c>
      <c r="B85" s="10">
        <v>0</v>
      </c>
      <c r="C85" s="10">
        <v>0</v>
      </c>
      <c r="D85" s="9">
        <v>0</v>
      </c>
      <c r="E85" s="9">
        <v>0</v>
      </c>
      <c r="F85" s="10">
        <v>0</v>
      </c>
      <c r="G85" s="10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10">
        <v>0</v>
      </c>
      <c r="AA85" s="10">
        <v>0</v>
      </c>
      <c r="AB85" s="9">
        <v>0</v>
      </c>
      <c r="AC85" s="9">
        <v>0</v>
      </c>
      <c r="AD85" s="9">
        <v>0</v>
      </c>
      <c r="AE85" s="9">
        <v>0</v>
      </c>
      <c r="AF85" s="10">
        <v>0</v>
      </c>
      <c r="AG85" s="10">
        <v>0</v>
      </c>
      <c r="AH85" s="9">
        <v>0</v>
      </c>
      <c r="AI85" s="9">
        <v>0</v>
      </c>
      <c r="AJ85" s="10">
        <v>0</v>
      </c>
      <c r="AK85" s="10">
        <v>0</v>
      </c>
      <c r="AL85" s="10">
        <v>0</v>
      </c>
      <c r="AM85" s="10">
        <v>0</v>
      </c>
      <c r="AN85" s="9">
        <v>0</v>
      </c>
      <c r="AO85" s="9">
        <v>0</v>
      </c>
      <c r="AP85" s="10">
        <v>2</v>
      </c>
      <c r="AQ85" s="10">
        <v>0</v>
      </c>
      <c r="AR85" s="10">
        <v>0</v>
      </c>
      <c r="AS85" s="10">
        <v>0</v>
      </c>
      <c r="AT85" s="9">
        <v>0</v>
      </c>
      <c r="AU85" s="9">
        <v>0</v>
      </c>
      <c r="AV85">
        <f t="shared" si="3"/>
        <v>2</v>
      </c>
      <c r="AW85">
        <f t="shared" si="4"/>
        <v>0</v>
      </c>
    </row>
    <row r="86" spans="1:49">
      <c r="A86" t="s">
        <v>423</v>
      </c>
      <c r="B86" s="10">
        <v>0</v>
      </c>
      <c r="C86" s="10">
        <v>0</v>
      </c>
      <c r="D86" s="9">
        <v>0</v>
      </c>
      <c r="E86" s="9">
        <v>0</v>
      </c>
      <c r="F86" s="10">
        <v>0</v>
      </c>
      <c r="G86" s="10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10">
        <v>0</v>
      </c>
      <c r="AA86" s="10">
        <v>0</v>
      </c>
      <c r="AB86" s="9">
        <v>0</v>
      </c>
      <c r="AC86" s="9">
        <v>0</v>
      </c>
      <c r="AD86" s="9">
        <v>0</v>
      </c>
      <c r="AE86" s="9">
        <v>0</v>
      </c>
      <c r="AF86" s="10">
        <v>0</v>
      </c>
      <c r="AG86" s="10">
        <v>0</v>
      </c>
      <c r="AH86" s="9">
        <v>0</v>
      </c>
      <c r="AI86" s="9">
        <v>0</v>
      </c>
      <c r="AJ86" s="10">
        <v>0</v>
      </c>
      <c r="AK86" s="10">
        <v>0</v>
      </c>
      <c r="AL86" s="10">
        <v>0</v>
      </c>
      <c r="AM86" s="10">
        <v>0</v>
      </c>
      <c r="AN86" s="9">
        <v>0</v>
      </c>
      <c r="AO86" s="9">
        <v>0</v>
      </c>
      <c r="AP86" s="10">
        <v>1</v>
      </c>
      <c r="AQ86" s="10">
        <v>0</v>
      </c>
      <c r="AR86" s="10">
        <v>0</v>
      </c>
      <c r="AS86" s="10">
        <v>0</v>
      </c>
      <c r="AT86" s="9">
        <v>0</v>
      </c>
      <c r="AU86" s="9">
        <v>0</v>
      </c>
      <c r="AV86">
        <f t="shared" si="3"/>
        <v>1</v>
      </c>
      <c r="AW86">
        <f t="shared" si="4"/>
        <v>0</v>
      </c>
    </row>
    <row r="87" spans="1:49">
      <c r="A87" t="s">
        <v>186</v>
      </c>
      <c r="B87" s="10">
        <v>0</v>
      </c>
      <c r="C87" s="10">
        <v>0</v>
      </c>
      <c r="D87" s="9">
        <v>0</v>
      </c>
      <c r="E87" s="9">
        <v>0</v>
      </c>
      <c r="F87" s="10">
        <v>0</v>
      </c>
      <c r="G87" s="10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9</v>
      </c>
      <c r="N87" s="10">
        <v>5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9">
        <v>8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10">
        <v>0</v>
      </c>
      <c r="AA87" s="10">
        <v>0</v>
      </c>
      <c r="AB87" s="9">
        <v>4</v>
      </c>
      <c r="AC87" s="9">
        <v>0</v>
      </c>
      <c r="AD87" s="9">
        <v>0</v>
      </c>
      <c r="AE87" s="9">
        <v>0</v>
      </c>
      <c r="AF87" s="10">
        <v>0</v>
      </c>
      <c r="AG87" s="10">
        <v>0</v>
      </c>
      <c r="AH87" s="9">
        <v>0</v>
      </c>
      <c r="AI87" s="9">
        <v>0</v>
      </c>
      <c r="AJ87" s="10">
        <v>0</v>
      </c>
      <c r="AK87" s="10">
        <v>0</v>
      </c>
      <c r="AL87" s="10">
        <v>0</v>
      </c>
      <c r="AM87" s="10">
        <v>0</v>
      </c>
      <c r="AN87" s="9">
        <v>0</v>
      </c>
      <c r="AO87" s="9">
        <v>0</v>
      </c>
      <c r="AP87" s="10">
        <v>0</v>
      </c>
      <c r="AQ87" s="10">
        <v>0</v>
      </c>
      <c r="AR87" s="10">
        <v>0</v>
      </c>
      <c r="AS87" s="10">
        <v>0</v>
      </c>
      <c r="AT87" s="9">
        <v>7</v>
      </c>
      <c r="AU87" s="9">
        <v>0</v>
      </c>
      <c r="AV87">
        <f t="shared" si="3"/>
        <v>33</v>
      </c>
      <c r="AW87">
        <f t="shared" si="4"/>
        <v>28</v>
      </c>
    </row>
    <row r="88" spans="1:49">
      <c r="A88" t="s">
        <v>25</v>
      </c>
      <c r="B88" s="10">
        <v>0</v>
      </c>
      <c r="C88" s="10">
        <v>0</v>
      </c>
      <c r="D88" s="9">
        <v>0</v>
      </c>
      <c r="E88" s="9">
        <v>0</v>
      </c>
      <c r="F88" s="10">
        <v>1</v>
      </c>
      <c r="G88" s="10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10">
        <v>0</v>
      </c>
      <c r="AA88" s="10">
        <v>0</v>
      </c>
      <c r="AB88" s="9">
        <v>0</v>
      </c>
      <c r="AC88" s="9">
        <v>0</v>
      </c>
      <c r="AD88" s="9">
        <v>0</v>
      </c>
      <c r="AE88" s="9">
        <v>0</v>
      </c>
      <c r="AF88" s="10">
        <v>0</v>
      </c>
      <c r="AG88" s="10">
        <v>0</v>
      </c>
      <c r="AH88" s="9">
        <v>0</v>
      </c>
      <c r="AI88" s="9">
        <v>0</v>
      </c>
      <c r="AJ88" s="10">
        <v>0</v>
      </c>
      <c r="AK88" s="10">
        <v>0</v>
      </c>
      <c r="AL88" s="10">
        <v>0</v>
      </c>
      <c r="AM88" s="10">
        <v>0</v>
      </c>
      <c r="AN88" s="9">
        <v>0</v>
      </c>
      <c r="AO88" s="9">
        <v>0</v>
      </c>
      <c r="AP88" s="10">
        <v>0</v>
      </c>
      <c r="AQ88" s="10">
        <v>0</v>
      </c>
      <c r="AR88" s="10">
        <v>0</v>
      </c>
      <c r="AS88" s="10">
        <v>0</v>
      </c>
      <c r="AT88" s="9">
        <v>0</v>
      </c>
      <c r="AU88" s="9">
        <v>0</v>
      </c>
      <c r="AV88">
        <f t="shared" si="3"/>
        <v>1</v>
      </c>
      <c r="AW88">
        <f t="shared" si="4"/>
        <v>0</v>
      </c>
    </row>
    <row r="89" spans="1:49">
      <c r="A89" t="s">
        <v>208</v>
      </c>
      <c r="B89" s="10">
        <v>0</v>
      </c>
      <c r="C89" s="10">
        <v>0</v>
      </c>
      <c r="D89" s="9">
        <v>0</v>
      </c>
      <c r="E89" s="9">
        <v>0</v>
      </c>
      <c r="F89" s="10">
        <v>0</v>
      </c>
      <c r="G89" s="10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0</v>
      </c>
      <c r="O89" s="10">
        <v>0</v>
      </c>
      <c r="P89" s="10">
        <v>1</v>
      </c>
      <c r="Q89" s="10">
        <v>0</v>
      </c>
      <c r="R89" s="10">
        <v>0</v>
      </c>
      <c r="S89" s="10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10">
        <v>0</v>
      </c>
      <c r="AA89" s="10">
        <v>0</v>
      </c>
      <c r="AB89" s="9">
        <v>0</v>
      </c>
      <c r="AC89" s="9">
        <v>0</v>
      </c>
      <c r="AD89" s="9">
        <v>0</v>
      </c>
      <c r="AE89" s="9">
        <v>0</v>
      </c>
      <c r="AF89" s="10">
        <v>0</v>
      </c>
      <c r="AG89" s="10">
        <v>0</v>
      </c>
      <c r="AH89" s="9">
        <v>0</v>
      </c>
      <c r="AI89" s="9">
        <v>0</v>
      </c>
      <c r="AJ89" s="10">
        <v>0</v>
      </c>
      <c r="AK89" s="10">
        <v>0</v>
      </c>
      <c r="AL89" s="10">
        <v>0</v>
      </c>
      <c r="AM89" s="10">
        <v>1</v>
      </c>
      <c r="AN89" s="9">
        <v>0</v>
      </c>
      <c r="AO89" s="9">
        <v>1</v>
      </c>
      <c r="AP89" s="10">
        <v>1</v>
      </c>
      <c r="AQ89" s="10">
        <v>0</v>
      </c>
      <c r="AR89" s="10">
        <v>0</v>
      </c>
      <c r="AS89" s="10">
        <v>0</v>
      </c>
      <c r="AT89" s="9">
        <v>0</v>
      </c>
      <c r="AU89" s="9">
        <v>0</v>
      </c>
      <c r="AV89">
        <f t="shared" si="3"/>
        <v>4</v>
      </c>
      <c r="AW89">
        <f t="shared" si="4"/>
        <v>1</v>
      </c>
    </row>
    <row r="90" spans="1:49">
      <c r="A90" t="s">
        <v>349</v>
      </c>
      <c r="B90" s="10">
        <v>0</v>
      </c>
      <c r="C90" s="10">
        <v>0</v>
      </c>
      <c r="D90" s="9">
        <v>0</v>
      </c>
      <c r="E90" s="9">
        <v>0</v>
      </c>
      <c r="F90" s="10">
        <v>0</v>
      </c>
      <c r="G90" s="10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10">
        <v>0</v>
      </c>
      <c r="AA90" s="10">
        <v>0</v>
      </c>
      <c r="AB90" s="9">
        <v>0</v>
      </c>
      <c r="AC90" s="9">
        <v>0</v>
      </c>
      <c r="AD90" s="9">
        <v>0</v>
      </c>
      <c r="AE90" s="9">
        <v>0</v>
      </c>
      <c r="AF90" s="10">
        <v>0</v>
      </c>
      <c r="AG90" s="10">
        <v>0</v>
      </c>
      <c r="AH90" s="9">
        <v>0</v>
      </c>
      <c r="AI90" s="9">
        <v>0</v>
      </c>
      <c r="AJ90" s="10">
        <v>0</v>
      </c>
      <c r="AK90" s="10">
        <v>0</v>
      </c>
      <c r="AL90" s="10">
        <v>12</v>
      </c>
      <c r="AM90" s="10">
        <v>0</v>
      </c>
      <c r="AN90" s="9">
        <v>0</v>
      </c>
      <c r="AO90" s="9">
        <v>0</v>
      </c>
      <c r="AP90" s="10">
        <v>0</v>
      </c>
      <c r="AQ90" s="10">
        <v>0</v>
      </c>
      <c r="AR90" s="10">
        <v>0</v>
      </c>
      <c r="AS90" s="10">
        <v>0</v>
      </c>
      <c r="AT90" s="9">
        <v>0</v>
      </c>
      <c r="AU90" s="9">
        <v>0</v>
      </c>
      <c r="AV90">
        <f t="shared" si="3"/>
        <v>12</v>
      </c>
      <c r="AW90">
        <f t="shared" si="4"/>
        <v>0</v>
      </c>
    </row>
    <row r="91" spans="1:49">
      <c r="A91" t="s">
        <v>350</v>
      </c>
      <c r="B91" s="10">
        <v>0</v>
      </c>
      <c r="C91" s="10">
        <v>0</v>
      </c>
      <c r="D91" s="9">
        <v>0</v>
      </c>
      <c r="E91" s="9">
        <v>0</v>
      </c>
      <c r="F91" s="10">
        <v>0</v>
      </c>
      <c r="G91" s="10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10">
        <v>0</v>
      </c>
      <c r="AA91" s="10">
        <v>0</v>
      </c>
      <c r="AB91" s="9">
        <v>0</v>
      </c>
      <c r="AC91" s="9">
        <v>0</v>
      </c>
      <c r="AD91" s="9">
        <v>0</v>
      </c>
      <c r="AE91" s="9">
        <v>0</v>
      </c>
      <c r="AF91" s="10">
        <v>0</v>
      </c>
      <c r="AG91" s="10">
        <v>0</v>
      </c>
      <c r="AH91" s="9">
        <v>0</v>
      </c>
      <c r="AI91" s="9">
        <v>0</v>
      </c>
      <c r="AJ91" s="10">
        <v>0</v>
      </c>
      <c r="AK91" s="10">
        <v>0</v>
      </c>
      <c r="AL91" s="10">
        <v>2</v>
      </c>
      <c r="AM91" s="10">
        <v>0</v>
      </c>
      <c r="AN91" s="9">
        <v>0</v>
      </c>
      <c r="AO91" s="9">
        <v>0</v>
      </c>
      <c r="AP91" s="10">
        <v>0</v>
      </c>
      <c r="AQ91" s="10">
        <v>0</v>
      </c>
      <c r="AR91" s="10">
        <v>0</v>
      </c>
      <c r="AS91" s="10">
        <v>0</v>
      </c>
      <c r="AT91" s="9">
        <v>0</v>
      </c>
      <c r="AU91" s="9">
        <v>0</v>
      </c>
      <c r="AV91">
        <f t="shared" si="3"/>
        <v>2</v>
      </c>
      <c r="AW91">
        <f t="shared" si="4"/>
        <v>0</v>
      </c>
    </row>
    <row r="92" spans="1:49">
      <c r="A92" t="s">
        <v>257</v>
      </c>
      <c r="B92" s="10">
        <v>0</v>
      </c>
      <c r="C92" s="10">
        <v>0</v>
      </c>
      <c r="D92" s="9">
        <v>0</v>
      </c>
      <c r="E92" s="9">
        <v>0</v>
      </c>
      <c r="F92" s="10">
        <v>0</v>
      </c>
      <c r="G92" s="10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9">
        <v>0</v>
      </c>
      <c r="U92" s="9">
        <v>0</v>
      </c>
      <c r="V92" s="9">
        <v>1</v>
      </c>
      <c r="W92" s="9">
        <v>0</v>
      </c>
      <c r="X92" s="9">
        <v>0</v>
      </c>
      <c r="Y92" s="9">
        <v>0</v>
      </c>
      <c r="Z92" s="10">
        <v>0</v>
      </c>
      <c r="AA92" s="10">
        <v>0</v>
      </c>
      <c r="AB92" s="9">
        <v>0</v>
      </c>
      <c r="AC92" s="9">
        <v>0</v>
      </c>
      <c r="AD92" s="9">
        <v>0</v>
      </c>
      <c r="AE92" s="9">
        <v>0</v>
      </c>
      <c r="AF92" s="10">
        <v>0</v>
      </c>
      <c r="AG92" s="10">
        <v>0</v>
      </c>
      <c r="AH92" s="9">
        <v>0</v>
      </c>
      <c r="AI92" s="9">
        <v>0</v>
      </c>
      <c r="AJ92" s="10">
        <v>0</v>
      </c>
      <c r="AK92" s="10">
        <v>0</v>
      </c>
      <c r="AL92" s="10">
        <v>0</v>
      </c>
      <c r="AM92" s="10">
        <v>0</v>
      </c>
      <c r="AN92" s="9">
        <v>0</v>
      </c>
      <c r="AO92" s="9">
        <v>0</v>
      </c>
      <c r="AP92" s="10">
        <v>0</v>
      </c>
      <c r="AQ92" s="10">
        <v>0</v>
      </c>
      <c r="AR92" s="10">
        <v>0</v>
      </c>
      <c r="AS92" s="10">
        <v>0</v>
      </c>
      <c r="AT92" s="9">
        <v>0</v>
      </c>
      <c r="AU92" s="9">
        <v>0</v>
      </c>
      <c r="AV92">
        <f t="shared" si="3"/>
        <v>1</v>
      </c>
      <c r="AW92">
        <f t="shared" si="4"/>
        <v>1</v>
      </c>
    </row>
    <row r="93" spans="1:49">
      <c r="A93" t="s">
        <v>325</v>
      </c>
      <c r="B93" s="10">
        <v>0</v>
      </c>
      <c r="C93" s="10">
        <v>0</v>
      </c>
      <c r="D93" s="9">
        <v>0</v>
      </c>
      <c r="E93" s="9">
        <v>0</v>
      </c>
      <c r="F93" s="10">
        <v>0</v>
      </c>
      <c r="G93" s="10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10">
        <v>0</v>
      </c>
      <c r="AA93" s="10">
        <v>0</v>
      </c>
      <c r="AB93" s="9">
        <v>0</v>
      </c>
      <c r="AC93" s="9">
        <v>0</v>
      </c>
      <c r="AD93" s="9">
        <v>0</v>
      </c>
      <c r="AE93" s="9">
        <v>0</v>
      </c>
      <c r="AF93" s="10">
        <v>0</v>
      </c>
      <c r="AG93" s="10">
        <v>0</v>
      </c>
      <c r="AH93" s="9">
        <v>1</v>
      </c>
      <c r="AI93" s="9">
        <v>0</v>
      </c>
      <c r="AJ93" s="10">
        <v>0</v>
      </c>
      <c r="AK93" s="10">
        <v>0</v>
      </c>
      <c r="AL93" s="10">
        <v>0</v>
      </c>
      <c r="AM93" s="10">
        <v>0</v>
      </c>
      <c r="AN93" s="9">
        <v>0</v>
      </c>
      <c r="AO93" s="9">
        <v>0</v>
      </c>
      <c r="AP93" s="10">
        <v>0</v>
      </c>
      <c r="AQ93" s="10">
        <v>0</v>
      </c>
      <c r="AR93" s="10">
        <v>0</v>
      </c>
      <c r="AS93" s="10">
        <v>0</v>
      </c>
      <c r="AT93" s="9">
        <v>0</v>
      </c>
      <c r="AU93" s="9">
        <v>0</v>
      </c>
      <c r="AV93">
        <f t="shared" si="3"/>
        <v>1</v>
      </c>
      <c r="AW93">
        <f t="shared" si="4"/>
        <v>1</v>
      </c>
    </row>
    <row r="94" spans="1:49">
      <c r="A94" t="s">
        <v>92</v>
      </c>
      <c r="B94" s="10">
        <v>0</v>
      </c>
      <c r="C94" s="10">
        <v>0</v>
      </c>
      <c r="D94" s="9">
        <v>0</v>
      </c>
      <c r="E94" s="9">
        <v>0</v>
      </c>
      <c r="F94" s="10">
        <v>5</v>
      </c>
      <c r="G94" s="10">
        <v>3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9">
        <v>0</v>
      </c>
      <c r="U94" s="9">
        <v>0</v>
      </c>
      <c r="V94" s="9">
        <v>3</v>
      </c>
      <c r="W94" s="9">
        <v>0</v>
      </c>
      <c r="X94" s="9">
        <v>0</v>
      </c>
      <c r="Y94" s="9">
        <v>0</v>
      </c>
      <c r="Z94" s="10">
        <v>0</v>
      </c>
      <c r="AA94" s="10">
        <v>0</v>
      </c>
      <c r="AB94" s="9">
        <v>0</v>
      </c>
      <c r="AC94" s="9">
        <v>0</v>
      </c>
      <c r="AD94" s="9">
        <v>9</v>
      </c>
      <c r="AE94" s="9">
        <v>0</v>
      </c>
      <c r="AF94" s="10">
        <v>3</v>
      </c>
      <c r="AG94" s="10">
        <v>0</v>
      </c>
      <c r="AH94" s="9">
        <v>0</v>
      </c>
      <c r="AI94" s="9">
        <v>0</v>
      </c>
      <c r="AJ94" s="10">
        <v>0</v>
      </c>
      <c r="AK94" s="10">
        <v>0</v>
      </c>
      <c r="AL94" s="10">
        <v>0</v>
      </c>
      <c r="AM94" s="10">
        <v>0</v>
      </c>
      <c r="AN94" s="9">
        <v>0</v>
      </c>
      <c r="AO94" s="9">
        <v>0</v>
      </c>
      <c r="AP94" s="10">
        <v>0</v>
      </c>
      <c r="AQ94" s="10">
        <v>0</v>
      </c>
      <c r="AR94" s="10">
        <v>0</v>
      </c>
      <c r="AS94" s="10">
        <v>0</v>
      </c>
      <c r="AT94" s="9">
        <v>0</v>
      </c>
      <c r="AU94" s="9">
        <v>0</v>
      </c>
      <c r="AV94">
        <f t="shared" si="3"/>
        <v>23</v>
      </c>
      <c r="AW94">
        <f t="shared" si="4"/>
        <v>12</v>
      </c>
    </row>
    <row r="95" spans="1:49">
      <c r="A95" t="s">
        <v>93</v>
      </c>
      <c r="B95" s="10">
        <v>0</v>
      </c>
      <c r="C95" s="10">
        <v>1</v>
      </c>
      <c r="D95" s="9">
        <v>3</v>
      </c>
      <c r="E95" s="9">
        <v>0</v>
      </c>
      <c r="F95" s="10">
        <v>0</v>
      </c>
      <c r="G95" s="10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0</v>
      </c>
      <c r="O95" s="10">
        <v>0</v>
      </c>
      <c r="P95" s="10">
        <v>0</v>
      </c>
      <c r="Q95" s="10">
        <v>0</v>
      </c>
      <c r="R95" s="10">
        <v>2</v>
      </c>
      <c r="S95" s="10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10">
        <v>3</v>
      </c>
      <c r="AA95" s="10">
        <v>3</v>
      </c>
      <c r="AB95" s="9">
        <v>0</v>
      </c>
      <c r="AC95" s="9">
        <v>0</v>
      </c>
      <c r="AD95" s="9">
        <v>0</v>
      </c>
      <c r="AE95" s="9">
        <v>0</v>
      </c>
      <c r="AF95" s="10">
        <v>0</v>
      </c>
      <c r="AG95" s="10">
        <v>0</v>
      </c>
      <c r="AH95" s="9">
        <v>12</v>
      </c>
      <c r="AI95" s="9">
        <v>0</v>
      </c>
      <c r="AJ95" s="10">
        <v>4</v>
      </c>
      <c r="AK95" s="10">
        <v>3</v>
      </c>
      <c r="AL95" s="10">
        <v>1</v>
      </c>
      <c r="AM95" s="10">
        <v>0</v>
      </c>
      <c r="AN95" s="9">
        <v>0</v>
      </c>
      <c r="AO95" s="9">
        <v>0</v>
      </c>
      <c r="AP95" s="10">
        <v>0</v>
      </c>
      <c r="AQ95" s="10">
        <v>0</v>
      </c>
      <c r="AR95" s="10">
        <v>0</v>
      </c>
      <c r="AS95" s="10">
        <v>0</v>
      </c>
      <c r="AT95" s="9">
        <v>0</v>
      </c>
      <c r="AU95" s="9">
        <v>0</v>
      </c>
      <c r="AV95">
        <f t="shared" si="3"/>
        <v>32</v>
      </c>
      <c r="AW95">
        <f t="shared" si="4"/>
        <v>15</v>
      </c>
    </row>
    <row r="96" spans="1:49">
      <c r="A96" t="s">
        <v>404</v>
      </c>
      <c r="B96" s="10">
        <v>4</v>
      </c>
      <c r="C96" s="10">
        <v>1</v>
      </c>
      <c r="D96" s="9">
        <v>0</v>
      </c>
      <c r="E96" s="9">
        <v>2</v>
      </c>
      <c r="F96" s="10">
        <v>0</v>
      </c>
      <c r="G96" s="10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10">
        <v>0</v>
      </c>
      <c r="O96" s="10">
        <v>0</v>
      </c>
      <c r="P96" s="10">
        <v>0</v>
      </c>
      <c r="Q96" s="10">
        <v>0</v>
      </c>
      <c r="R96" s="10">
        <v>16</v>
      </c>
      <c r="S96" s="10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10">
        <v>0</v>
      </c>
      <c r="AA96" s="10">
        <v>0</v>
      </c>
      <c r="AB96" s="9">
        <v>0</v>
      </c>
      <c r="AC96" s="9">
        <v>0</v>
      </c>
      <c r="AD96" s="9">
        <v>0</v>
      </c>
      <c r="AE96" s="9">
        <v>0</v>
      </c>
      <c r="AF96" s="10">
        <v>0</v>
      </c>
      <c r="AG96" s="10">
        <v>0</v>
      </c>
      <c r="AH96" s="9">
        <v>0</v>
      </c>
      <c r="AI96" s="9">
        <v>4</v>
      </c>
      <c r="AJ96" s="10">
        <v>0</v>
      </c>
      <c r="AK96" s="10">
        <v>0</v>
      </c>
      <c r="AL96" s="10">
        <v>0</v>
      </c>
      <c r="AM96" s="10">
        <v>0</v>
      </c>
      <c r="AN96" s="9">
        <v>0</v>
      </c>
      <c r="AO96" s="9">
        <v>0</v>
      </c>
      <c r="AP96" s="10">
        <v>0</v>
      </c>
      <c r="AQ96" s="10">
        <v>0</v>
      </c>
      <c r="AR96" s="10">
        <v>0</v>
      </c>
      <c r="AS96" s="10">
        <v>0</v>
      </c>
      <c r="AT96" s="9">
        <v>0</v>
      </c>
      <c r="AU96" s="9">
        <v>0</v>
      </c>
      <c r="AV96">
        <f t="shared" si="3"/>
        <v>27</v>
      </c>
      <c r="AW96">
        <f t="shared" si="4"/>
        <v>6</v>
      </c>
    </row>
    <row r="97" spans="1:49">
      <c r="A97" t="s">
        <v>344</v>
      </c>
      <c r="B97" s="10">
        <v>0</v>
      </c>
      <c r="C97" s="10">
        <v>0</v>
      </c>
      <c r="D97" s="9">
        <v>0</v>
      </c>
      <c r="E97" s="9">
        <v>0</v>
      </c>
      <c r="F97" s="10">
        <v>0</v>
      </c>
      <c r="G97" s="10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10">
        <v>0</v>
      </c>
      <c r="AA97" s="10">
        <v>0</v>
      </c>
      <c r="AB97" s="9">
        <v>0</v>
      </c>
      <c r="AC97" s="9">
        <v>0</v>
      </c>
      <c r="AD97" s="9">
        <v>0</v>
      </c>
      <c r="AE97" s="9">
        <v>0</v>
      </c>
      <c r="AF97" s="10">
        <v>0</v>
      </c>
      <c r="AG97" s="10">
        <v>0</v>
      </c>
      <c r="AH97" s="9">
        <v>0</v>
      </c>
      <c r="AI97" s="9">
        <v>0</v>
      </c>
      <c r="AJ97" s="10">
        <v>0</v>
      </c>
      <c r="AK97" s="10">
        <v>3</v>
      </c>
      <c r="AL97" s="10">
        <v>0</v>
      </c>
      <c r="AM97" s="10">
        <v>0</v>
      </c>
      <c r="AN97" s="9">
        <v>0</v>
      </c>
      <c r="AO97" s="9">
        <v>0</v>
      </c>
      <c r="AP97" s="10">
        <v>0</v>
      </c>
      <c r="AQ97" s="10">
        <v>0</v>
      </c>
      <c r="AR97" s="10">
        <v>0</v>
      </c>
      <c r="AS97" s="10">
        <v>0</v>
      </c>
      <c r="AT97" s="9">
        <v>0</v>
      </c>
      <c r="AU97" s="9">
        <v>0</v>
      </c>
      <c r="AV97">
        <f t="shared" si="3"/>
        <v>3</v>
      </c>
      <c r="AW97">
        <f t="shared" si="4"/>
        <v>0</v>
      </c>
    </row>
    <row r="98" spans="1:49">
      <c r="A98" t="s">
        <v>405</v>
      </c>
      <c r="B98" s="10">
        <v>0</v>
      </c>
      <c r="C98" s="10">
        <v>0</v>
      </c>
      <c r="D98" s="9">
        <v>0</v>
      </c>
      <c r="E98" s="9">
        <v>0</v>
      </c>
      <c r="F98" s="10">
        <v>0</v>
      </c>
      <c r="G98" s="10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9">
        <v>0</v>
      </c>
      <c r="U98" s="9">
        <v>0</v>
      </c>
      <c r="V98" s="9">
        <v>0</v>
      </c>
      <c r="W98" s="9">
        <v>1</v>
      </c>
      <c r="X98" s="9">
        <v>0</v>
      </c>
      <c r="Y98" s="9">
        <v>0</v>
      </c>
      <c r="Z98" s="10">
        <v>0</v>
      </c>
      <c r="AA98" s="10">
        <v>0</v>
      </c>
      <c r="AB98" s="9">
        <v>0</v>
      </c>
      <c r="AC98" s="9">
        <v>0</v>
      </c>
      <c r="AD98" s="9">
        <v>0</v>
      </c>
      <c r="AE98" s="9">
        <v>0</v>
      </c>
      <c r="AF98" s="10">
        <v>0</v>
      </c>
      <c r="AG98" s="10">
        <v>0</v>
      </c>
      <c r="AH98" s="9">
        <v>0</v>
      </c>
      <c r="AI98" s="9">
        <v>0</v>
      </c>
      <c r="AJ98" s="10">
        <v>0</v>
      </c>
      <c r="AK98" s="10">
        <v>0</v>
      </c>
      <c r="AL98" s="10">
        <v>0</v>
      </c>
      <c r="AM98" s="10">
        <v>0</v>
      </c>
      <c r="AN98" s="9">
        <v>0</v>
      </c>
      <c r="AO98" s="9">
        <v>0</v>
      </c>
      <c r="AP98" s="10">
        <v>0</v>
      </c>
      <c r="AQ98" s="10">
        <v>0</v>
      </c>
      <c r="AR98" s="10">
        <v>0</v>
      </c>
      <c r="AS98" s="10">
        <v>0</v>
      </c>
      <c r="AT98" s="9">
        <v>9</v>
      </c>
      <c r="AU98" s="9">
        <v>0</v>
      </c>
      <c r="AV98">
        <f t="shared" si="3"/>
        <v>10</v>
      </c>
      <c r="AW98">
        <f t="shared" si="4"/>
        <v>10</v>
      </c>
    </row>
    <row r="99" spans="1:49">
      <c r="A99" t="s">
        <v>220</v>
      </c>
      <c r="B99" s="10">
        <v>0</v>
      </c>
      <c r="C99" s="10">
        <v>0</v>
      </c>
      <c r="D99" s="9">
        <v>0</v>
      </c>
      <c r="E99" s="9">
        <v>0</v>
      </c>
      <c r="F99" s="10">
        <v>0</v>
      </c>
      <c r="G99" s="10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0</v>
      </c>
      <c r="O99" s="10">
        <v>0</v>
      </c>
      <c r="P99" s="10">
        <v>0</v>
      </c>
      <c r="Q99" s="10">
        <v>4</v>
      </c>
      <c r="R99" s="10">
        <v>6</v>
      </c>
      <c r="S99" s="10">
        <v>2</v>
      </c>
      <c r="T99" s="9">
        <v>1</v>
      </c>
      <c r="U99" s="9">
        <v>3</v>
      </c>
      <c r="V99" s="9">
        <v>0</v>
      </c>
      <c r="W99" s="9">
        <v>0</v>
      </c>
      <c r="X99" s="9">
        <v>0</v>
      </c>
      <c r="Y99" s="9">
        <v>0</v>
      </c>
      <c r="Z99" s="10">
        <v>0</v>
      </c>
      <c r="AA99" s="10">
        <v>0</v>
      </c>
      <c r="AB99" s="9">
        <v>0</v>
      </c>
      <c r="AC99" s="9">
        <v>0</v>
      </c>
      <c r="AD99" s="9">
        <v>0</v>
      </c>
      <c r="AE99" s="9">
        <v>0</v>
      </c>
      <c r="AF99" s="10">
        <v>0</v>
      </c>
      <c r="AG99" s="10">
        <v>0</v>
      </c>
      <c r="AH99" s="9">
        <v>0</v>
      </c>
      <c r="AI99" s="9">
        <v>0</v>
      </c>
      <c r="AJ99" s="10">
        <v>0</v>
      </c>
      <c r="AK99" s="10">
        <v>0</v>
      </c>
      <c r="AL99" s="10">
        <v>0</v>
      </c>
      <c r="AM99" s="10">
        <v>0</v>
      </c>
      <c r="AN99" s="9">
        <v>0</v>
      </c>
      <c r="AO99" s="9">
        <v>0</v>
      </c>
      <c r="AP99" s="10">
        <v>0</v>
      </c>
      <c r="AQ99" s="10">
        <v>0</v>
      </c>
      <c r="AR99" s="10">
        <v>0</v>
      </c>
      <c r="AS99" s="10">
        <v>0</v>
      </c>
      <c r="AT99" s="9">
        <v>0</v>
      </c>
      <c r="AU99" s="9">
        <v>0</v>
      </c>
      <c r="AV99">
        <f t="shared" si="3"/>
        <v>16</v>
      </c>
      <c r="AW99">
        <f t="shared" si="4"/>
        <v>4</v>
      </c>
    </row>
    <row r="100" spans="1:49">
      <c r="A100" t="s">
        <v>94</v>
      </c>
      <c r="B100" s="10">
        <v>5</v>
      </c>
      <c r="C100" s="10">
        <v>0</v>
      </c>
      <c r="D100" s="9">
        <v>0</v>
      </c>
      <c r="E100" s="9">
        <v>1</v>
      </c>
      <c r="F100" s="10">
        <v>0</v>
      </c>
      <c r="G100" s="10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9">
        <v>0</v>
      </c>
      <c r="U100" s="9">
        <v>1</v>
      </c>
      <c r="V100" s="9">
        <v>0</v>
      </c>
      <c r="W100" s="9">
        <v>0</v>
      </c>
      <c r="X100" s="9">
        <v>0</v>
      </c>
      <c r="Y100" s="9">
        <v>0</v>
      </c>
      <c r="Z100" s="10">
        <v>0</v>
      </c>
      <c r="AA100" s="10">
        <v>0</v>
      </c>
      <c r="AB100" s="9">
        <v>0</v>
      </c>
      <c r="AC100" s="9">
        <v>0</v>
      </c>
      <c r="AD100" s="9">
        <v>0</v>
      </c>
      <c r="AE100" s="9">
        <v>0</v>
      </c>
      <c r="AF100" s="10">
        <v>0</v>
      </c>
      <c r="AG100" s="10">
        <v>0</v>
      </c>
      <c r="AH100" s="9">
        <v>0</v>
      </c>
      <c r="AI100" s="9">
        <v>0</v>
      </c>
      <c r="AJ100" s="10">
        <v>0</v>
      </c>
      <c r="AK100" s="10">
        <v>0</v>
      </c>
      <c r="AL100" s="10">
        <v>0</v>
      </c>
      <c r="AM100" s="10">
        <v>0</v>
      </c>
      <c r="AN100" s="9">
        <v>0</v>
      </c>
      <c r="AO100" s="9">
        <v>7</v>
      </c>
      <c r="AP100" s="10">
        <v>0</v>
      </c>
      <c r="AQ100" s="10">
        <v>0</v>
      </c>
      <c r="AR100" s="10">
        <v>0</v>
      </c>
      <c r="AS100" s="10">
        <v>0</v>
      </c>
      <c r="AT100" s="9">
        <v>9</v>
      </c>
      <c r="AU100" s="9">
        <v>0</v>
      </c>
      <c r="AV100">
        <f t="shared" si="3"/>
        <v>23</v>
      </c>
      <c r="AW100">
        <f t="shared" si="4"/>
        <v>18</v>
      </c>
    </row>
    <row r="101" spans="1:49">
      <c r="A101" t="s">
        <v>287</v>
      </c>
      <c r="B101" s="10">
        <v>0</v>
      </c>
      <c r="C101" s="10">
        <v>0</v>
      </c>
      <c r="D101" s="9">
        <v>0</v>
      </c>
      <c r="E101" s="9">
        <v>0</v>
      </c>
      <c r="F101" s="10">
        <v>0</v>
      </c>
      <c r="G101" s="10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10">
        <v>0</v>
      </c>
      <c r="AA101" s="10">
        <v>5</v>
      </c>
      <c r="AB101" s="9">
        <v>0</v>
      </c>
      <c r="AC101" s="9">
        <v>5</v>
      </c>
      <c r="AD101" s="9">
        <v>3</v>
      </c>
      <c r="AE101" s="9">
        <v>0</v>
      </c>
      <c r="AF101" s="10">
        <v>6</v>
      </c>
      <c r="AG101" s="10">
        <v>3</v>
      </c>
      <c r="AH101" s="9">
        <v>0</v>
      </c>
      <c r="AI101" s="9">
        <v>9</v>
      </c>
      <c r="AJ101" s="10">
        <v>0</v>
      </c>
      <c r="AK101" s="10">
        <v>0</v>
      </c>
      <c r="AL101" s="10">
        <v>0</v>
      </c>
      <c r="AM101" s="10">
        <v>3</v>
      </c>
      <c r="AN101" s="9">
        <v>0</v>
      </c>
      <c r="AO101" s="9">
        <v>0</v>
      </c>
      <c r="AP101" s="10">
        <v>0</v>
      </c>
      <c r="AQ101" s="10">
        <v>5</v>
      </c>
      <c r="AR101" s="10">
        <v>0</v>
      </c>
      <c r="AS101" s="10">
        <v>0</v>
      </c>
      <c r="AT101" s="9">
        <v>0</v>
      </c>
      <c r="AU101" s="9">
        <v>0</v>
      </c>
      <c r="AV101">
        <f t="shared" si="3"/>
        <v>39</v>
      </c>
      <c r="AW101">
        <f t="shared" si="4"/>
        <v>17</v>
      </c>
    </row>
    <row r="102" spans="1:49">
      <c r="A102" t="s">
        <v>95</v>
      </c>
      <c r="B102" s="10">
        <v>0</v>
      </c>
      <c r="C102" s="10">
        <v>0</v>
      </c>
      <c r="D102" s="9">
        <v>0</v>
      </c>
      <c r="E102" s="9">
        <v>0</v>
      </c>
      <c r="F102" s="10">
        <v>0</v>
      </c>
      <c r="G102" s="10">
        <v>3</v>
      </c>
      <c r="H102" s="9">
        <v>15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10">
        <v>0</v>
      </c>
      <c r="O102" s="10">
        <v>16</v>
      </c>
      <c r="P102" s="10">
        <v>0</v>
      </c>
      <c r="Q102" s="10">
        <v>0</v>
      </c>
      <c r="R102" s="10">
        <v>0</v>
      </c>
      <c r="S102" s="10">
        <v>0</v>
      </c>
      <c r="T102" s="9">
        <v>0</v>
      </c>
      <c r="U102" s="9">
        <v>0</v>
      </c>
      <c r="V102" s="9">
        <v>13</v>
      </c>
      <c r="W102" s="9">
        <v>0</v>
      </c>
      <c r="X102" s="9">
        <v>6</v>
      </c>
      <c r="Y102" s="9">
        <v>9</v>
      </c>
      <c r="Z102" s="10">
        <v>14</v>
      </c>
      <c r="AA102" s="10">
        <v>0</v>
      </c>
      <c r="AB102" s="9">
        <v>0</v>
      </c>
      <c r="AC102" s="9">
        <v>9</v>
      </c>
      <c r="AD102" s="9">
        <v>0</v>
      </c>
      <c r="AE102" s="9">
        <v>7</v>
      </c>
      <c r="AF102" s="10">
        <v>0</v>
      </c>
      <c r="AG102" s="10">
        <v>3</v>
      </c>
      <c r="AH102" s="9">
        <v>0</v>
      </c>
      <c r="AI102" s="9">
        <v>0</v>
      </c>
      <c r="AJ102" s="10">
        <v>0</v>
      </c>
      <c r="AK102" s="10">
        <v>0</v>
      </c>
      <c r="AL102" s="10">
        <v>0</v>
      </c>
      <c r="AM102" s="10">
        <v>0</v>
      </c>
      <c r="AN102" s="9">
        <v>10</v>
      </c>
      <c r="AO102" s="9">
        <v>3</v>
      </c>
      <c r="AP102" s="10">
        <v>0</v>
      </c>
      <c r="AQ102" s="10">
        <v>0</v>
      </c>
      <c r="AR102" s="10">
        <v>0</v>
      </c>
      <c r="AS102" s="10">
        <v>0</v>
      </c>
      <c r="AT102" s="9">
        <v>0</v>
      </c>
      <c r="AU102" s="9">
        <v>0</v>
      </c>
      <c r="AV102">
        <f t="shared" si="3"/>
        <v>108</v>
      </c>
      <c r="AW102">
        <f t="shared" si="4"/>
        <v>72</v>
      </c>
    </row>
    <row r="103" spans="1:49">
      <c r="A103" t="s">
        <v>241</v>
      </c>
      <c r="B103" s="10">
        <v>0</v>
      </c>
      <c r="C103" s="10">
        <v>0</v>
      </c>
      <c r="D103" s="9">
        <v>0</v>
      </c>
      <c r="E103" s="9">
        <v>0</v>
      </c>
      <c r="F103" s="10">
        <v>0</v>
      </c>
      <c r="G103" s="10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9">
        <v>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10">
        <v>0</v>
      </c>
      <c r="AA103" s="10">
        <v>0</v>
      </c>
      <c r="AB103" s="9">
        <v>0</v>
      </c>
      <c r="AC103" s="9">
        <v>0</v>
      </c>
      <c r="AD103" s="9">
        <v>0</v>
      </c>
      <c r="AE103" s="9">
        <v>0</v>
      </c>
      <c r="AF103" s="10">
        <v>0</v>
      </c>
      <c r="AG103" s="10">
        <v>0</v>
      </c>
      <c r="AH103" s="9">
        <v>0</v>
      </c>
      <c r="AI103" s="9">
        <v>0</v>
      </c>
      <c r="AJ103" s="10">
        <v>0</v>
      </c>
      <c r="AK103" s="10">
        <v>0</v>
      </c>
      <c r="AL103" s="10">
        <v>0</v>
      </c>
      <c r="AM103" s="10">
        <v>0</v>
      </c>
      <c r="AN103" s="9">
        <v>0</v>
      </c>
      <c r="AO103" s="9">
        <v>0</v>
      </c>
      <c r="AP103" s="10">
        <v>0</v>
      </c>
      <c r="AQ103" s="10">
        <v>0</v>
      </c>
      <c r="AR103" s="10">
        <v>0</v>
      </c>
      <c r="AS103" s="10">
        <v>0</v>
      </c>
      <c r="AT103" s="9">
        <v>0</v>
      </c>
      <c r="AU103" s="9">
        <v>0</v>
      </c>
      <c r="AV103">
        <f t="shared" si="3"/>
        <v>9</v>
      </c>
      <c r="AW103">
        <f t="shared" si="4"/>
        <v>9</v>
      </c>
    </row>
    <row r="104" spans="1:49">
      <c r="A104" t="s">
        <v>96</v>
      </c>
      <c r="B104" s="10">
        <v>0</v>
      </c>
      <c r="C104" s="10">
        <v>0</v>
      </c>
      <c r="D104" s="9">
        <v>0</v>
      </c>
      <c r="E104" s="9">
        <v>0</v>
      </c>
      <c r="F104" s="10">
        <v>10</v>
      </c>
      <c r="G104" s="10">
        <v>0</v>
      </c>
      <c r="H104" s="9">
        <v>0</v>
      </c>
      <c r="I104" s="9">
        <v>14</v>
      </c>
      <c r="J104" s="9">
        <v>0</v>
      </c>
      <c r="K104" s="9">
        <v>0</v>
      </c>
      <c r="L104" s="9">
        <v>0</v>
      </c>
      <c r="M104" s="9">
        <v>0</v>
      </c>
      <c r="N104" s="10">
        <v>3</v>
      </c>
      <c r="O104" s="10">
        <v>3</v>
      </c>
      <c r="P104" s="10">
        <v>0</v>
      </c>
      <c r="Q104" s="10">
        <v>0</v>
      </c>
      <c r="R104" s="10">
        <v>0</v>
      </c>
      <c r="S104" s="10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10">
        <v>0</v>
      </c>
      <c r="AA104" s="10">
        <v>0</v>
      </c>
      <c r="AB104" s="9">
        <v>0</v>
      </c>
      <c r="AC104" s="9">
        <v>0</v>
      </c>
      <c r="AD104" s="9">
        <v>0</v>
      </c>
      <c r="AE104" s="9">
        <v>0</v>
      </c>
      <c r="AF104" s="10">
        <v>0</v>
      </c>
      <c r="AG104" s="10">
        <v>0</v>
      </c>
      <c r="AH104" s="9">
        <v>0</v>
      </c>
      <c r="AI104" s="9">
        <v>0</v>
      </c>
      <c r="AJ104" s="10">
        <v>0</v>
      </c>
      <c r="AK104" s="10">
        <v>0</v>
      </c>
      <c r="AL104" s="10">
        <v>0</v>
      </c>
      <c r="AM104" s="10">
        <v>0</v>
      </c>
      <c r="AN104" s="9">
        <v>0</v>
      </c>
      <c r="AO104" s="9">
        <v>0</v>
      </c>
      <c r="AP104" s="10">
        <v>0</v>
      </c>
      <c r="AQ104" s="10">
        <v>0</v>
      </c>
      <c r="AR104" s="10">
        <v>0</v>
      </c>
      <c r="AS104" s="10">
        <v>0</v>
      </c>
      <c r="AT104" s="9">
        <v>0</v>
      </c>
      <c r="AU104" s="9">
        <v>0</v>
      </c>
      <c r="AV104">
        <f t="shared" si="3"/>
        <v>30</v>
      </c>
      <c r="AW104">
        <f t="shared" si="4"/>
        <v>14</v>
      </c>
    </row>
    <row r="105" spans="1:49">
      <c r="A105" t="s">
        <v>227</v>
      </c>
      <c r="B105" s="10">
        <v>0</v>
      </c>
      <c r="C105" s="10">
        <v>0</v>
      </c>
      <c r="D105" s="9">
        <v>0</v>
      </c>
      <c r="E105" s="9">
        <v>0</v>
      </c>
      <c r="F105" s="10">
        <v>0</v>
      </c>
      <c r="G105" s="10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0</v>
      </c>
      <c r="O105" s="10">
        <v>0</v>
      </c>
      <c r="P105" s="10">
        <v>0</v>
      </c>
      <c r="Q105" s="10">
        <v>4</v>
      </c>
      <c r="R105" s="10">
        <v>1</v>
      </c>
      <c r="S105" s="10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10">
        <v>0</v>
      </c>
      <c r="AA105" s="10">
        <v>3</v>
      </c>
      <c r="AB105" s="9">
        <v>0</v>
      </c>
      <c r="AC105" s="9">
        <v>0</v>
      </c>
      <c r="AD105" s="9">
        <v>0</v>
      </c>
      <c r="AE105" s="9">
        <v>0</v>
      </c>
      <c r="AF105" s="10">
        <v>0</v>
      </c>
      <c r="AG105" s="10">
        <v>0</v>
      </c>
      <c r="AH105" s="9">
        <v>0</v>
      </c>
      <c r="AI105" s="9">
        <v>0</v>
      </c>
      <c r="AJ105" s="10">
        <v>0</v>
      </c>
      <c r="AK105" s="10">
        <v>0</v>
      </c>
      <c r="AL105" s="10">
        <v>0</v>
      </c>
      <c r="AM105" s="10">
        <v>0</v>
      </c>
      <c r="AN105" s="9">
        <v>0</v>
      </c>
      <c r="AO105" s="9">
        <v>0</v>
      </c>
      <c r="AP105" s="10">
        <v>0</v>
      </c>
      <c r="AQ105" s="10">
        <v>0</v>
      </c>
      <c r="AR105" s="10">
        <v>0</v>
      </c>
      <c r="AS105" s="10">
        <v>0</v>
      </c>
      <c r="AT105" s="9">
        <v>6</v>
      </c>
      <c r="AU105" s="9">
        <v>0</v>
      </c>
      <c r="AV105">
        <f t="shared" si="3"/>
        <v>14</v>
      </c>
      <c r="AW105">
        <f t="shared" si="4"/>
        <v>6</v>
      </c>
    </row>
    <row r="106" spans="1:49">
      <c r="A106" t="s">
        <v>97</v>
      </c>
      <c r="B106" s="10">
        <v>11</v>
      </c>
      <c r="C106" s="10">
        <v>1</v>
      </c>
      <c r="D106" s="9">
        <v>10</v>
      </c>
      <c r="E106" s="9">
        <v>4</v>
      </c>
      <c r="F106" s="10">
        <v>0</v>
      </c>
      <c r="G106" s="10">
        <v>0</v>
      </c>
      <c r="H106" s="9">
        <v>2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10">
        <v>0</v>
      </c>
      <c r="O106" s="10">
        <v>0</v>
      </c>
      <c r="P106" s="10">
        <v>0</v>
      </c>
      <c r="Q106" s="10">
        <v>6</v>
      </c>
      <c r="R106" s="10">
        <v>5</v>
      </c>
      <c r="S106" s="10">
        <v>7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10">
        <v>0</v>
      </c>
      <c r="AA106" s="10">
        <v>2</v>
      </c>
      <c r="AB106" s="9">
        <v>0</v>
      </c>
      <c r="AC106" s="9">
        <v>0</v>
      </c>
      <c r="AD106" s="9">
        <v>5</v>
      </c>
      <c r="AE106" s="9">
        <v>4</v>
      </c>
      <c r="AF106" s="10">
        <v>3</v>
      </c>
      <c r="AG106" s="10">
        <v>0</v>
      </c>
      <c r="AH106" s="9">
        <v>3</v>
      </c>
      <c r="AI106" s="9">
        <v>8</v>
      </c>
      <c r="AJ106" s="10">
        <v>0</v>
      </c>
      <c r="AK106" s="10">
        <v>16</v>
      </c>
      <c r="AL106" s="10">
        <v>11</v>
      </c>
      <c r="AM106" s="10">
        <v>4</v>
      </c>
      <c r="AN106" s="9">
        <v>0</v>
      </c>
      <c r="AO106" s="9">
        <v>2</v>
      </c>
      <c r="AP106" s="10">
        <v>13</v>
      </c>
      <c r="AQ106" s="10">
        <v>4</v>
      </c>
      <c r="AR106" s="10">
        <v>0</v>
      </c>
      <c r="AS106" s="10">
        <v>14</v>
      </c>
      <c r="AT106" s="9">
        <v>0</v>
      </c>
      <c r="AU106" s="9">
        <v>0</v>
      </c>
      <c r="AV106">
        <f t="shared" si="3"/>
        <v>135</v>
      </c>
      <c r="AW106">
        <f t="shared" si="4"/>
        <v>38</v>
      </c>
    </row>
    <row r="107" spans="1:49">
      <c r="A107" t="s">
        <v>266</v>
      </c>
      <c r="B107" s="10">
        <v>0</v>
      </c>
      <c r="C107" s="10">
        <v>0</v>
      </c>
      <c r="D107" s="9">
        <v>0</v>
      </c>
      <c r="E107" s="9">
        <v>0</v>
      </c>
      <c r="F107" s="10">
        <v>0</v>
      </c>
      <c r="G107" s="10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9">
        <v>0</v>
      </c>
      <c r="U107" s="9">
        <v>0</v>
      </c>
      <c r="V107" s="9">
        <v>0</v>
      </c>
      <c r="W107" s="9">
        <v>6</v>
      </c>
      <c r="X107" s="9">
        <v>0</v>
      </c>
      <c r="Y107" s="9">
        <v>0</v>
      </c>
      <c r="Z107" s="10">
        <v>0</v>
      </c>
      <c r="AA107" s="10">
        <v>0</v>
      </c>
      <c r="AB107" s="9">
        <v>0</v>
      </c>
      <c r="AC107" s="9">
        <v>0</v>
      </c>
      <c r="AD107" s="9">
        <v>0</v>
      </c>
      <c r="AE107" s="9">
        <v>0</v>
      </c>
      <c r="AF107" s="10">
        <v>0</v>
      </c>
      <c r="AG107" s="10">
        <v>0</v>
      </c>
      <c r="AH107" s="9">
        <v>0</v>
      </c>
      <c r="AI107" s="9">
        <v>1</v>
      </c>
      <c r="AJ107" s="10">
        <v>0</v>
      </c>
      <c r="AK107" s="10">
        <v>2</v>
      </c>
      <c r="AL107" s="10">
        <v>12</v>
      </c>
      <c r="AM107" s="10">
        <v>0</v>
      </c>
      <c r="AN107" s="9">
        <v>0</v>
      </c>
      <c r="AO107" s="9">
        <v>0</v>
      </c>
      <c r="AP107" s="10">
        <v>6</v>
      </c>
      <c r="AQ107" s="10">
        <v>0</v>
      </c>
      <c r="AR107" s="10">
        <v>0</v>
      </c>
      <c r="AS107" s="10">
        <v>0</v>
      </c>
      <c r="AT107" s="9">
        <v>0</v>
      </c>
      <c r="AU107" s="9">
        <v>0</v>
      </c>
      <c r="AV107">
        <f t="shared" si="3"/>
        <v>27</v>
      </c>
      <c r="AW107">
        <f t="shared" si="4"/>
        <v>7</v>
      </c>
    </row>
    <row r="108" spans="1:49">
      <c r="A108" t="s">
        <v>341</v>
      </c>
      <c r="B108" s="10">
        <v>0</v>
      </c>
      <c r="C108" s="10">
        <v>0</v>
      </c>
      <c r="D108" s="9">
        <v>0</v>
      </c>
      <c r="E108" s="9">
        <v>0</v>
      </c>
      <c r="F108" s="10">
        <v>0</v>
      </c>
      <c r="G108" s="10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10">
        <v>0</v>
      </c>
      <c r="AA108" s="10">
        <v>0</v>
      </c>
      <c r="AB108" s="9">
        <v>0</v>
      </c>
      <c r="AC108" s="9">
        <v>0</v>
      </c>
      <c r="AD108" s="9">
        <v>0</v>
      </c>
      <c r="AE108" s="9">
        <v>0</v>
      </c>
      <c r="AF108" s="10">
        <v>0</v>
      </c>
      <c r="AG108" s="10">
        <v>0</v>
      </c>
      <c r="AH108" s="9">
        <v>0</v>
      </c>
      <c r="AI108" s="9">
        <v>0</v>
      </c>
      <c r="AJ108" s="10">
        <v>0</v>
      </c>
      <c r="AK108" s="10">
        <v>8</v>
      </c>
      <c r="AL108" s="10">
        <v>0</v>
      </c>
      <c r="AM108" s="10">
        <v>0</v>
      </c>
      <c r="AN108" s="9">
        <v>0</v>
      </c>
      <c r="AO108" s="9">
        <v>0</v>
      </c>
      <c r="AP108" s="10">
        <v>0</v>
      </c>
      <c r="AQ108" s="10">
        <v>0</v>
      </c>
      <c r="AR108" s="10">
        <v>0</v>
      </c>
      <c r="AS108" s="10">
        <v>0</v>
      </c>
      <c r="AT108" s="9">
        <v>0</v>
      </c>
      <c r="AU108" s="9">
        <v>0</v>
      </c>
      <c r="AV108">
        <f t="shared" si="3"/>
        <v>8</v>
      </c>
      <c r="AW108">
        <f t="shared" si="4"/>
        <v>0</v>
      </c>
    </row>
    <row r="109" spans="1:49">
      <c r="A109" t="s">
        <v>369</v>
      </c>
      <c r="B109" s="10">
        <v>0</v>
      </c>
      <c r="C109" s="10">
        <v>0</v>
      </c>
      <c r="D109" s="9">
        <v>0</v>
      </c>
      <c r="E109" s="9">
        <v>0</v>
      </c>
      <c r="F109" s="10">
        <v>0</v>
      </c>
      <c r="G109" s="10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10">
        <v>0</v>
      </c>
      <c r="AA109" s="10">
        <v>0</v>
      </c>
      <c r="AB109" s="9">
        <v>0</v>
      </c>
      <c r="AC109" s="9">
        <v>0</v>
      </c>
      <c r="AD109" s="9">
        <v>0</v>
      </c>
      <c r="AE109" s="9">
        <v>0</v>
      </c>
      <c r="AF109" s="10">
        <v>0</v>
      </c>
      <c r="AG109" s="10">
        <v>0</v>
      </c>
      <c r="AH109" s="9">
        <v>0</v>
      </c>
      <c r="AI109" s="9">
        <v>0</v>
      </c>
      <c r="AJ109" s="10">
        <v>0</v>
      </c>
      <c r="AK109" s="10">
        <v>0</v>
      </c>
      <c r="AL109" s="10">
        <v>0</v>
      </c>
      <c r="AM109" s="10">
        <v>0</v>
      </c>
      <c r="AN109" s="9">
        <v>0</v>
      </c>
      <c r="AO109" s="9">
        <v>0</v>
      </c>
      <c r="AP109" s="10">
        <v>2</v>
      </c>
      <c r="AQ109" s="10">
        <v>0</v>
      </c>
      <c r="AR109" s="10">
        <v>0</v>
      </c>
      <c r="AS109" s="10">
        <v>11</v>
      </c>
      <c r="AT109" s="9">
        <v>0</v>
      </c>
      <c r="AU109" s="9">
        <v>0</v>
      </c>
      <c r="AV109">
        <f t="shared" si="3"/>
        <v>13</v>
      </c>
      <c r="AW109">
        <f t="shared" si="4"/>
        <v>0</v>
      </c>
    </row>
    <row r="110" spans="1:49">
      <c r="A110" t="s">
        <v>98</v>
      </c>
      <c r="B110" s="10">
        <v>0</v>
      </c>
      <c r="C110" s="10">
        <v>0</v>
      </c>
      <c r="D110" s="9">
        <v>2</v>
      </c>
      <c r="E110" s="9">
        <v>0</v>
      </c>
      <c r="F110" s="10">
        <v>4</v>
      </c>
      <c r="G110" s="10">
        <v>4</v>
      </c>
      <c r="H110" s="9">
        <v>5</v>
      </c>
      <c r="I110" s="9">
        <v>4</v>
      </c>
      <c r="J110" s="9">
        <v>2</v>
      </c>
      <c r="K110" s="9">
        <v>2</v>
      </c>
      <c r="L110" s="9">
        <v>3</v>
      </c>
      <c r="M110" s="9">
        <v>8</v>
      </c>
      <c r="N110" s="10">
        <v>10</v>
      </c>
      <c r="O110" s="10">
        <v>0</v>
      </c>
      <c r="P110" s="10">
        <v>1</v>
      </c>
      <c r="Q110" s="10">
        <v>6</v>
      </c>
      <c r="R110" s="10">
        <v>0</v>
      </c>
      <c r="S110" s="10">
        <v>1</v>
      </c>
      <c r="T110" s="9">
        <v>0</v>
      </c>
      <c r="U110" s="9">
        <v>0</v>
      </c>
      <c r="V110" s="9">
        <v>3</v>
      </c>
      <c r="W110" s="9">
        <v>4</v>
      </c>
      <c r="X110" s="9">
        <v>0</v>
      </c>
      <c r="Y110" s="9">
        <v>5</v>
      </c>
      <c r="Z110" s="10">
        <v>4</v>
      </c>
      <c r="AA110" s="10">
        <v>5</v>
      </c>
      <c r="AB110" s="9">
        <v>7</v>
      </c>
      <c r="AC110" s="9">
        <v>0</v>
      </c>
      <c r="AD110" s="9">
        <v>13</v>
      </c>
      <c r="AE110" s="9">
        <v>13</v>
      </c>
      <c r="AF110" s="10">
        <v>5</v>
      </c>
      <c r="AG110" s="10">
        <v>0</v>
      </c>
      <c r="AH110" s="9">
        <v>2</v>
      </c>
      <c r="AI110" s="9">
        <v>10</v>
      </c>
      <c r="AJ110" s="10">
        <v>2</v>
      </c>
      <c r="AK110" s="10">
        <v>4</v>
      </c>
      <c r="AL110" s="10">
        <v>0</v>
      </c>
      <c r="AM110" s="10">
        <v>1</v>
      </c>
      <c r="AN110" s="9">
        <v>2</v>
      </c>
      <c r="AO110" s="9">
        <v>1</v>
      </c>
      <c r="AP110" s="10">
        <v>9</v>
      </c>
      <c r="AQ110" s="10">
        <v>0</v>
      </c>
      <c r="AR110" s="10">
        <v>0</v>
      </c>
      <c r="AS110" s="10">
        <v>1</v>
      </c>
      <c r="AT110" s="9">
        <v>2</v>
      </c>
      <c r="AU110" s="9">
        <v>0</v>
      </c>
      <c r="AV110">
        <f t="shared" si="3"/>
        <v>145</v>
      </c>
      <c r="AW110">
        <f t="shared" si="4"/>
        <v>88</v>
      </c>
    </row>
    <row r="111" spans="1:49">
      <c r="A111" t="s">
        <v>278</v>
      </c>
      <c r="B111" s="10">
        <v>0</v>
      </c>
      <c r="C111" s="10">
        <v>0</v>
      </c>
      <c r="D111" s="9">
        <v>0</v>
      </c>
      <c r="E111" s="9">
        <v>0</v>
      </c>
      <c r="F111" s="10">
        <v>0</v>
      </c>
      <c r="G111" s="10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5</v>
      </c>
      <c r="Z111" s="10">
        <v>0</v>
      </c>
      <c r="AA111" s="10">
        <v>2</v>
      </c>
      <c r="AB111" s="9">
        <v>0</v>
      </c>
      <c r="AC111" s="9">
        <v>0</v>
      </c>
      <c r="AD111" s="9">
        <v>0</v>
      </c>
      <c r="AE111" s="9">
        <v>0</v>
      </c>
      <c r="AF111" s="10">
        <v>0</v>
      </c>
      <c r="AG111" s="10">
        <v>0</v>
      </c>
      <c r="AH111" s="9">
        <v>0</v>
      </c>
      <c r="AI111" s="9">
        <v>0</v>
      </c>
      <c r="AJ111" s="10">
        <v>0</v>
      </c>
      <c r="AK111" s="10">
        <v>0</v>
      </c>
      <c r="AL111" s="10">
        <v>10</v>
      </c>
      <c r="AM111" s="10">
        <v>2</v>
      </c>
      <c r="AN111" s="9">
        <v>0</v>
      </c>
      <c r="AO111" s="9">
        <v>1</v>
      </c>
      <c r="AP111" s="10">
        <v>0</v>
      </c>
      <c r="AQ111" s="10">
        <v>0</v>
      </c>
      <c r="AR111" s="10">
        <v>2</v>
      </c>
      <c r="AS111" s="10">
        <v>0</v>
      </c>
      <c r="AT111" s="9">
        <v>0</v>
      </c>
      <c r="AU111" s="9">
        <v>0</v>
      </c>
      <c r="AV111">
        <f t="shared" si="3"/>
        <v>22</v>
      </c>
      <c r="AW111">
        <f t="shared" si="4"/>
        <v>6</v>
      </c>
    </row>
    <row r="112" spans="1:49">
      <c r="A112" t="s">
        <v>99</v>
      </c>
      <c r="B112" s="10">
        <v>0</v>
      </c>
      <c r="C112" s="10">
        <v>0</v>
      </c>
      <c r="D112" s="9">
        <v>0</v>
      </c>
      <c r="E112" s="9">
        <v>0</v>
      </c>
      <c r="F112" s="10">
        <v>0</v>
      </c>
      <c r="G112" s="10">
        <v>0</v>
      </c>
      <c r="H112" s="9">
        <v>3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10">
        <v>0</v>
      </c>
      <c r="AA112" s="10">
        <v>0</v>
      </c>
      <c r="AB112" s="9">
        <v>0</v>
      </c>
      <c r="AC112" s="9">
        <v>0</v>
      </c>
      <c r="AD112" s="9">
        <v>0</v>
      </c>
      <c r="AE112" s="9">
        <v>0</v>
      </c>
      <c r="AF112" s="10">
        <v>0</v>
      </c>
      <c r="AG112" s="10">
        <v>0</v>
      </c>
      <c r="AH112" s="9">
        <v>0</v>
      </c>
      <c r="AI112" s="9">
        <v>0</v>
      </c>
      <c r="AJ112" s="10">
        <v>0</v>
      </c>
      <c r="AK112" s="10">
        <v>0</v>
      </c>
      <c r="AL112" s="10">
        <v>0</v>
      </c>
      <c r="AM112" s="10">
        <v>0</v>
      </c>
      <c r="AN112" s="9">
        <v>0</v>
      </c>
      <c r="AO112" s="9">
        <v>0</v>
      </c>
      <c r="AP112" s="10">
        <v>0</v>
      </c>
      <c r="AQ112" s="10">
        <v>0</v>
      </c>
      <c r="AR112" s="10">
        <v>0</v>
      </c>
      <c r="AS112" s="10">
        <v>0</v>
      </c>
      <c r="AT112" s="9">
        <v>0</v>
      </c>
      <c r="AU112" s="9">
        <v>0</v>
      </c>
      <c r="AV112">
        <f t="shared" si="3"/>
        <v>3</v>
      </c>
      <c r="AW112">
        <f t="shared" si="4"/>
        <v>3</v>
      </c>
    </row>
    <row r="113" spans="1:49">
      <c r="A113" t="s">
        <v>170</v>
      </c>
      <c r="B113" s="10">
        <v>0</v>
      </c>
      <c r="C113" s="10">
        <v>0</v>
      </c>
      <c r="D113" s="9">
        <v>0</v>
      </c>
      <c r="E113" s="9">
        <v>0</v>
      </c>
      <c r="F113" s="10">
        <v>0</v>
      </c>
      <c r="G113" s="10">
        <v>0</v>
      </c>
      <c r="H113" s="9">
        <v>0</v>
      </c>
      <c r="I113" s="9">
        <v>0</v>
      </c>
      <c r="J113" s="9">
        <v>0</v>
      </c>
      <c r="K113" s="9">
        <v>13</v>
      </c>
      <c r="L113" s="9">
        <v>0</v>
      </c>
      <c r="M113" s="9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10">
        <v>0</v>
      </c>
      <c r="AA113" s="10">
        <v>0</v>
      </c>
      <c r="AB113" s="9">
        <v>0</v>
      </c>
      <c r="AC113" s="9">
        <v>0</v>
      </c>
      <c r="AD113" s="9">
        <v>0</v>
      </c>
      <c r="AE113" s="9">
        <v>0</v>
      </c>
      <c r="AF113" s="10">
        <v>0</v>
      </c>
      <c r="AG113" s="10">
        <v>0</v>
      </c>
      <c r="AH113" s="9">
        <v>0</v>
      </c>
      <c r="AI113" s="9">
        <v>0</v>
      </c>
      <c r="AJ113" s="10">
        <v>0</v>
      </c>
      <c r="AK113" s="10">
        <v>0</v>
      </c>
      <c r="AL113" s="10">
        <v>0</v>
      </c>
      <c r="AM113" s="10">
        <v>0</v>
      </c>
      <c r="AN113" s="9">
        <v>0</v>
      </c>
      <c r="AO113" s="9">
        <v>0</v>
      </c>
      <c r="AP113" s="10">
        <v>0</v>
      </c>
      <c r="AQ113" s="10">
        <v>0</v>
      </c>
      <c r="AR113" s="10">
        <v>0</v>
      </c>
      <c r="AS113" s="10">
        <v>0</v>
      </c>
      <c r="AT113" s="9">
        <v>0</v>
      </c>
      <c r="AU113" s="9">
        <v>0</v>
      </c>
      <c r="AV113">
        <f t="shared" si="3"/>
        <v>13</v>
      </c>
      <c r="AW113">
        <f t="shared" si="4"/>
        <v>13</v>
      </c>
    </row>
    <row r="114" spans="1:49">
      <c r="A114" t="s">
        <v>211</v>
      </c>
      <c r="B114" s="10">
        <v>0</v>
      </c>
      <c r="C114" s="10">
        <v>0</v>
      </c>
      <c r="D114" s="9">
        <v>0</v>
      </c>
      <c r="E114" s="9">
        <v>0</v>
      </c>
      <c r="F114" s="10">
        <v>0</v>
      </c>
      <c r="G114" s="10">
        <v>0</v>
      </c>
      <c r="H114" s="9">
        <v>1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9">
        <v>0</v>
      </c>
      <c r="U114" s="9">
        <v>0</v>
      </c>
      <c r="V114" s="9">
        <v>2</v>
      </c>
      <c r="W114" s="9">
        <v>1</v>
      </c>
      <c r="X114" s="9">
        <v>0</v>
      </c>
      <c r="Y114" s="9">
        <v>0</v>
      </c>
      <c r="Z114" s="10">
        <v>0</v>
      </c>
      <c r="AA114" s="10">
        <v>0</v>
      </c>
      <c r="AB114" s="9">
        <v>3</v>
      </c>
      <c r="AC114" s="9">
        <v>0</v>
      </c>
      <c r="AD114" s="9">
        <v>3</v>
      </c>
      <c r="AE114" s="9">
        <v>3</v>
      </c>
      <c r="AF114" s="10">
        <v>0</v>
      </c>
      <c r="AG114" s="10">
        <v>0</v>
      </c>
      <c r="AH114" s="9">
        <v>0</v>
      </c>
      <c r="AI114" s="9">
        <v>3</v>
      </c>
      <c r="AJ114" s="10">
        <v>0</v>
      </c>
      <c r="AK114" s="10">
        <v>0</v>
      </c>
      <c r="AL114" s="10">
        <v>0</v>
      </c>
      <c r="AM114" s="10">
        <v>0</v>
      </c>
      <c r="AN114" s="9">
        <v>0</v>
      </c>
      <c r="AO114" s="9">
        <v>0</v>
      </c>
      <c r="AP114" s="10">
        <v>0</v>
      </c>
      <c r="AQ114" s="10">
        <v>0</v>
      </c>
      <c r="AR114" s="10">
        <v>0</v>
      </c>
      <c r="AS114" s="10">
        <v>0</v>
      </c>
      <c r="AT114" s="9">
        <v>0</v>
      </c>
      <c r="AU114" s="9">
        <v>0</v>
      </c>
      <c r="AV114">
        <f t="shared" si="3"/>
        <v>16</v>
      </c>
      <c r="AW114">
        <f t="shared" si="4"/>
        <v>16</v>
      </c>
    </row>
    <row r="115" spans="1:49">
      <c r="A115" t="s">
        <v>212</v>
      </c>
      <c r="B115" s="10">
        <v>0</v>
      </c>
      <c r="C115" s="10">
        <v>0</v>
      </c>
      <c r="D115" s="9">
        <v>0</v>
      </c>
      <c r="E115" s="9">
        <v>0</v>
      </c>
      <c r="F115" s="10">
        <v>0</v>
      </c>
      <c r="G115" s="10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0</v>
      </c>
      <c r="O115" s="10">
        <v>0</v>
      </c>
      <c r="P115" s="10">
        <v>3</v>
      </c>
      <c r="Q115" s="10">
        <v>1</v>
      </c>
      <c r="R115" s="10">
        <v>0</v>
      </c>
      <c r="S115" s="10">
        <v>0</v>
      </c>
      <c r="T115" s="9">
        <v>0</v>
      </c>
      <c r="U115" s="9">
        <v>0</v>
      </c>
      <c r="V115" s="9">
        <v>0</v>
      </c>
      <c r="W115" s="9">
        <v>5</v>
      </c>
      <c r="X115" s="9">
        <v>0</v>
      </c>
      <c r="Y115" s="9">
        <v>0</v>
      </c>
      <c r="Z115" s="10">
        <v>0</v>
      </c>
      <c r="AA115" s="10">
        <v>0</v>
      </c>
      <c r="AB115" s="9">
        <v>0</v>
      </c>
      <c r="AC115" s="9">
        <v>0</v>
      </c>
      <c r="AD115" s="9">
        <v>0</v>
      </c>
      <c r="AE115" s="9">
        <v>0</v>
      </c>
      <c r="AF115" s="10">
        <v>0</v>
      </c>
      <c r="AG115" s="10">
        <v>2</v>
      </c>
      <c r="AH115" s="9">
        <v>0</v>
      </c>
      <c r="AI115" s="9">
        <v>0</v>
      </c>
      <c r="AJ115" s="10">
        <v>0</v>
      </c>
      <c r="AK115" s="10">
        <v>0</v>
      </c>
      <c r="AL115" s="10">
        <v>0</v>
      </c>
      <c r="AM115" s="10">
        <v>0</v>
      </c>
      <c r="AN115" s="9">
        <v>0</v>
      </c>
      <c r="AO115" s="9">
        <v>0</v>
      </c>
      <c r="AP115" s="10">
        <v>0</v>
      </c>
      <c r="AQ115" s="10">
        <v>0</v>
      </c>
      <c r="AR115" s="10">
        <v>0</v>
      </c>
      <c r="AS115" s="10">
        <v>0</v>
      </c>
      <c r="AT115" s="9">
        <v>1</v>
      </c>
      <c r="AU115" s="9">
        <v>0</v>
      </c>
      <c r="AV115">
        <f t="shared" si="3"/>
        <v>12</v>
      </c>
      <c r="AW115">
        <f t="shared" si="4"/>
        <v>6</v>
      </c>
    </row>
    <row r="116" spans="1:49">
      <c r="A116" t="s">
        <v>100</v>
      </c>
      <c r="B116" s="10">
        <v>0</v>
      </c>
      <c r="C116" s="10">
        <v>0</v>
      </c>
      <c r="D116" s="9">
        <v>0</v>
      </c>
      <c r="E116" s="9">
        <v>0</v>
      </c>
      <c r="F116" s="10">
        <v>6</v>
      </c>
      <c r="G116" s="10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10">
        <v>0</v>
      </c>
      <c r="AA116" s="10">
        <v>0</v>
      </c>
      <c r="AB116" s="9">
        <v>0</v>
      </c>
      <c r="AC116" s="9">
        <v>0</v>
      </c>
      <c r="AD116" s="9">
        <v>0</v>
      </c>
      <c r="AE116" s="9">
        <v>3</v>
      </c>
      <c r="AF116" s="10">
        <v>0</v>
      </c>
      <c r="AG116" s="10">
        <v>0</v>
      </c>
      <c r="AH116" s="9">
        <v>2</v>
      </c>
      <c r="AI116" s="9">
        <v>0</v>
      </c>
      <c r="AJ116" s="10">
        <v>1</v>
      </c>
      <c r="AK116" s="10">
        <v>1</v>
      </c>
      <c r="AL116" s="10">
        <v>0</v>
      </c>
      <c r="AM116" s="10">
        <v>0</v>
      </c>
      <c r="AN116" s="9">
        <v>1</v>
      </c>
      <c r="AO116" s="9">
        <v>0</v>
      </c>
      <c r="AP116" s="10">
        <v>3</v>
      </c>
      <c r="AQ116" s="10">
        <v>0</v>
      </c>
      <c r="AR116" s="10">
        <v>0</v>
      </c>
      <c r="AS116" s="10">
        <v>0</v>
      </c>
      <c r="AT116" s="9">
        <v>0</v>
      </c>
      <c r="AU116" s="9">
        <v>0</v>
      </c>
      <c r="AV116">
        <f t="shared" si="3"/>
        <v>17</v>
      </c>
      <c r="AW116">
        <f t="shared" si="4"/>
        <v>6</v>
      </c>
    </row>
    <row r="117" spans="1:49">
      <c r="A117" t="s">
        <v>222</v>
      </c>
      <c r="B117" s="10">
        <v>0</v>
      </c>
      <c r="C117" s="10">
        <v>0</v>
      </c>
      <c r="D117" s="9">
        <v>0</v>
      </c>
      <c r="E117" s="9">
        <v>0</v>
      </c>
      <c r="F117" s="10">
        <v>0</v>
      </c>
      <c r="G117" s="10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0</v>
      </c>
      <c r="O117" s="10">
        <v>0</v>
      </c>
      <c r="P117" s="10">
        <v>0</v>
      </c>
      <c r="Q117" s="10">
        <v>3</v>
      </c>
      <c r="R117" s="10">
        <v>0</v>
      </c>
      <c r="S117" s="10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10">
        <v>0</v>
      </c>
      <c r="AA117" s="10">
        <v>0</v>
      </c>
      <c r="AB117" s="9">
        <v>0</v>
      </c>
      <c r="AC117" s="9">
        <v>0</v>
      </c>
      <c r="AD117" s="9">
        <v>0</v>
      </c>
      <c r="AE117" s="9">
        <v>0</v>
      </c>
      <c r="AF117" s="10">
        <v>0</v>
      </c>
      <c r="AG117" s="10">
        <v>0</v>
      </c>
      <c r="AH117" s="9">
        <v>0</v>
      </c>
      <c r="AI117" s="9">
        <v>0</v>
      </c>
      <c r="AJ117" s="10">
        <v>0</v>
      </c>
      <c r="AK117" s="10">
        <v>0</v>
      </c>
      <c r="AL117" s="10">
        <v>0</v>
      </c>
      <c r="AM117" s="10">
        <v>0</v>
      </c>
      <c r="AN117" s="9">
        <v>0</v>
      </c>
      <c r="AO117" s="9">
        <v>0</v>
      </c>
      <c r="AP117" s="10">
        <v>0</v>
      </c>
      <c r="AQ117" s="10">
        <v>0</v>
      </c>
      <c r="AR117" s="10">
        <v>0</v>
      </c>
      <c r="AS117" s="10">
        <v>0</v>
      </c>
      <c r="AT117" s="9">
        <v>0</v>
      </c>
      <c r="AU117" s="9">
        <v>0</v>
      </c>
      <c r="AV117">
        <f t="shared" si="3"/>
        <v>3</v>
      </c>
      <c r="AW117">
        <f t="shared" si="4"/>
        <v>0</v>
      </c>
    </row>
    <row r="118" spans="1:49">
      <c r="A118" t="s">
        <v>392</v>
      </c>
      <c r="B118" s="10">
        <v>0</v>
      </c>
      <c r="C118" s="10">
        <v>0</v>
      </c>
      <c r="D118" s="9">
        <v>0</v>
      </c>
      <c r="E118" s="9">
        <v>0</v>
      </c>
      <c r="F118" s="10">
        <v>0</v>
      </c>
      <c r="G118" s="10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10">
        <v>0</v>
      </c>
      <c r="AA118" s="10">
        <v>0</v>
      </c>
      <c r="AB118" s="9">
        <v>0</v>
      </c>
      <c r="AC118" s="9">
        <v>0</v>
      </c>
      <c r="AD118" s="9">
        <v>0</v>
      </c>
      <c r="AE118" s="9">
        <v>0</v>
      </c>
      <c r="AF118" s="10">
        <v>0</v>
      </c>
      <c r="AG118" s="10">
        <v>0</v>
      </c>
      <c r="AH118" s="9">
        <v>0</v>
      </c>
      <c r="AI118" s="9">
        <v>0</v>
      </c>
      <c r="AJ118" s="10">
        <v>0</v>
      </c>
      <c r="AK118" s="10">
        <v>0</v>
      </c>
      <c r="AL118" s="10">
        <v>0</v>
      </c>
      <c r="AM118" s="10">
        <v>0</v>
      </c>
      <c r="AN118" s="9">
        <v>0</v>
      </c>
      <c r="AO118" s="9">
        <v>0</v>
      </c>
      <c r="AP118" s="10">
        <v>0</v>
      </c>
      <c r="AQ118" s="10">
        <v>0</v>
      </c>
      <c r="AR118" s="10">
        <v>0</v>
      </c>
      <c r="AS118" s="10">
        <v>0</v>
      </c>
      <c r="AT118" s="9">
        <v>2</v>
      </c>
      <c r="AU118" s="9">
        <v>0</v>
      </c>
      <c r="AV118">
        <f t="shared" si="3"/>
        <v>2</v>
      </c>
      <c r="AW118">
        <f t="shared" si="4"/>
        <v>2</v>
      </c>
    </row>
    <row r="119" spans="1:49">
      <c r="A119" t="s">
        <v>209</v>
      </c>
      <c r="B119" s="10">
        <v>0</v>
      </c>
      <c r="C119" s="10">
        <v>0</v>
      </c>
      <c r="D119" s="9">
        <v>0</v>
      </c>
      <c r="E119" s="9">
        <v>0</v>
      </c>
      <c r="F119" s="10">
        <v>1</v>
      </c>
      <c r="G119" s="10">
        <v>0</v>
      </c>
      <c r="H119" s="9">
        <v>0</v>
      </c>
      <c r="I119" s="9">
        <v>4</v>
      </c>
      <c r="J119" s="9">
        <v>0</v>
      </c>
      <c r="K119" s="9">
        <v>0</v>
      </c>
      <c r="L119" s="9">
        <v>0</v>
      </c>
      <c r="M119" s="9">
        <v>0</v>
      </c>
      <c r="N119" s="10">
        <v>0</v>
      </c>
      <c r="O119" s="10">
        <v>0</v>
      </c>
      <c r="P119" s="10">
        <v>6</v>
      </c>
      <c r="Q119" s="10">
        <v>0</v>
      </c>
      <c r="R119" s="10">
        <v>0</v>
      </c>
      <c r="S119" s="10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10">
        <v>0</v>
      </c>
      <c r="AA119" s="10">
        <v>6</v>
      </c>
      <c r="AB119" s="9">
        <v>0</v>
      </c>
      <c r="AC119" s="9">
        <v>0</v>
      </c>
      <c r="AD119" s="9">
        <v>0</v>
      </c>
      <c r="AE119" s="9">
        <v>0</v>
      </c>
      <c r="AF119" s="10">
        <v>6</v>
      </c>
      <c r="AG119" s="10">
        <v>0</v>
      </c>
      <c r="AH119" s="9">
        <v>0</v>
      </c>
      <c r="AI119" s="9">
        <v>0</v>
      </c>
      <c r="AJ119" s="10">
        <v>0</v>
      </c>
      <c r="AK119" s="10">
        <v>0</v>
      </c>
      <c r="AL119" s="10">
        <v>0</v>
      </c>
      <c r="AM119" s="10">
        <v>0</v>
      </c>
      <c r="AN119" s="9">
        <v>0</v>
      </c>
      <c r="AO119" s="9">
        <v>0</v>
      </c>
      <c r="AP119" s="10">
        <v>0</v>
      </c>
      <c r="AQ119" s="10">
        <v>0</v>
      </c>
      <c r="AR119" s="10">
        <v>1</v>
      </c>
      <c r="AS119" s="10">
        <v>0</v>
      </c>
      <c r="AT119" s="9">
        <v>0</v>
      </c>
      <c r="AU119" s="9">
        <v>0</v>
      </c>
      <c r="AV119">
        <f t="shared" si="3"/>
        <v>24</v>
      </c>
      <c r="AW119">
        <f t="shared" si="4"/>
        <v>4</v>
      </c>
    </row>
    <row r="120" spans="1:49">
      <c r="A120" t="s">
        <v>101</v>
      </c>
      <c r="B120" s="10">
        <v>0</v>
      </c>
      <c r="C120" s="10">
        <v>0</v>
      </c>
      <c r="D120" s="9">
        <v>0</v>
      </c>
      <c r="E120" s="9">
        <v>0</v>
      </c>
      <c r="F120" s="10">
        <v>0</v>
      </c>
      <c r="G120" s="10">
        <v>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10">
        <v>0</v>
      </c>
      <c r="AA120" s="10">
        <v>0</v>
      </c>
      <c r="AB120" s="9">
        <v>0</v>
      </c>
      <c r="AC120" s="9">
        <v>0</v>
      </c>
      <c r="AD120" s="9">
        <v>4</v>
      </c>
      <c r="AE120" s="9">
        <v>0</v>
      </c>
      <c r="AF120" s="10">
        <v>0</v>
      </c>
      <c r="AG120" s="10">
        <v>0</v>
      </c>
      <c r="AH120" s="9">
        <v>0</v>
      </c>
      <c r="AI120" s="9">
        <v>0</v>
      </c>
      <c r="AJ120" s="10">
        <v>0</v>
      </c>
      <c r="AK120" s="10">
        <v>0</v>
      </c>
      <c r="AL120" s="10">
        <v>0</v>
      </c>
      <c r="AM120" s="10">
        <v>0</v>
      </c>
      <c r="AN120" s="9">
        <v>0</v>
      </c>
      <c r="AO120" s="9">
        <v>0</v>
      </c>
      <c r="AP120" s="10">
        <v>0</v>
      </c>
      <c r="AQ120" s="10">
        <v>0</v>
      </c>
      <c r="AR120" s="10">
        <v>0</v>
      </c>
      <c r="AS120" s="10">
        <v>0</v>
      </c>
      <c r="AT120" s="9">
        <v>1</v>
      </c>
      <c r="AU120" s="9">
        <v>0</v>
      </c>
      <c r="AV120">
        <f t="shared" si="3"/>
        <v>6</v>
      </c>
      <c r="AW120">
        <f t="shared" si="4"/>
        <v>5</v>
      </c>
    </row>
    <row r="121" spans="1:49">
      <c r="A121" t="s">
        <v>361</v>
      </c>
      <c r="B121" s="10">
        <v>0</v>
      </c>
      <c r="C121" s="10">
        <v>0</v>
      </c>
      <c r="D121" s="9">
        <v>0</v>
      </c>
      <c r="E121" s="9">
        <v>0</v>
      </c>
      <c r="F121" s="10">
        <v>0</v>
      </c>
      <c r="G121" s="10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10">
        <v>0</v>
      </c>
      <c r="AA121" s="10">
        <v>0</v>
      </c>
      <c r="AB121" s="9">
        <v>0</v>
      </c>
      <c r="AC121" s="9">
        <v>0</v>
      </c>
      <c r="AD121" s="9">
        <v>0</v>
      </c>
      <c r="AE121" s="9">
        <v>0</v>
      </c>
      <c r="AF121" s="10">
        <v>0</v>
      </c>
      <c r="AG121" s="10">
        <v>0</v>
      </c>
      <c r="AH121" s="9">
        <v>0</v>
      </c>
      <c r="AI121" s="9">
        <v>0</v>
      </c>
      <c r="AJ121" s="10">
        <v>0</v>
      </c>
      <c r="AK121" s="10">
        <v>0</v>
      </c>
      <c r="AL121" s="10">
        <v>0</v>
      </c>
      <c r="AM121" s="10">
        <v>0</v>
      </c>
      <c r="AN121" s="9">
        <v>9</v>
      </c>
      <c r="AO121" s="9">
        <v>2</v>
      </c>
      <c r="AP121" s="10">
        <v>0</v>
      </c>
      <c r="AQ121" s="10">
        <v>0</v>
      </c>
      <c r="AR121" s="10">
        <v>0</v>
      </c>
      <c r="AS121" s="10">
        <v>0</v>
      </c>
      <c r="AT121" s="9">
        <v>0</v>
      </c>
      <c r="AU121" s="9">
        <v>0</v>
      </c>
      <c r="AV121">
        <f t="shared" si="3"/>
        <v>11</v>
      </c>
      <c r="AW121">
        <f t="shared" si="4"/>
        <v>11</v>
      </c>
    </row>
    <row r="122" spans="1:49">
      <c r="A122" t="s">
        <v>247</v>
      </c>
      <c r="B122" s="10">
        <v>0</v>
      </c>
      <c r="C122" s="10">
        <v>0</v>
      </c>
      <c r="D122" s="9">
        <v>0</v>
      </c>
      <c r="E122" s="9">
        <v>0</v>
      </c>
      <c r="F122" s="10">
        <v>0</v>
      </c>
      <c r="G122" s="10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9">
        <v>0</v>
      </c>
      <c r="U122" s="9">
        <v>8</v>
      </c>
      <c r="V122" s="9">
        <v>0</v>
      </c>
      <c r="W122" s="9">
        <v>1</v>
      </c>
      <c r="X122" s="9">
        <v>0</v>
      </c>
      <c r="Y122" s="9">
        <v>0</v>
      </c>
      <c r="Z122" s="10">
        <v>0</v>
      </c>
      <c r="AA122" s="10">
        <v>0</v>
      </c>
      <c r="AB122" s="9">
        <v>0</v>
      </c>
      <c r="AC122" s="9">
        <v>0</v>
      </c>
      <c r="AD122" s="9">
        <v>0</v>
      </c>
      <c r="AE122" s="9">
        <v>0</v>
      </c>
      <c r="AF122" s="10">
        <v>0</v>
      </c>
      <c r="AG122" s="10">
        <v>0</v>
      </c>
      <c r="AH122" s="9">
        <v>0</v>
      </c>
      <c r="AI122" s="9">
        <v>0</v>
      </c>
      <c r="AJ122" s="10">
        <v>0</v>
      </c>
      <c r="AK122" s="10">
        <v>0</v>
      </c>
      <c r="AL122" s="10">
        <v>0</v>
      </c>
      <c r="AM122" s="10">
        <v>0</v>
      </c>
      <c r="AN122" s="9">
        <v>0</v>
      </c>
      <c r="AO122" s="9">
        <v>0</v>
      </c>
      <c r="AP122" s="10">
        <v>0</v>
      </c>
      <c r="AQ122" s="10">
        <v>0</v>
      </c>
      <c r="AR122" s="10">
        <v>0</v>
      </c>
      <c r="AS122" s="10">
        <v>0</v>
      </c>
      <c r="AT122" s="9">
        <v>0</v>
      </c>
      <c r="AU122" s="9">
        <v>0</v>
      </c>
      <c r="AV122">
        <f t="shared" si="3"/>
        <v>9</v>
      </c>
      <c r="AW122">
        <f t="shared" si="4"/>
        <v>9</v>
      </c>
    </row>
    <row r="123" spans="1:49">
      <c r="A123" t="s">
        <v>213</v>
      </c>
      <c r="B123" s="10">
        <v>0</v>
      </c>
      <c r="C123" s="10">
        <v>0</v>
      </c>
      <c r="D123" s="9">
        <v>0</v>
      </c>
      <c r="E123" s="9">
        <v>0</v>
      </c>
      <c r="F123" s="10">
        <v>0</v>
      </c>
      <c r="G123" s="10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0</v>
      </c>
      <c r="O123" s="10">
        <v>0</v>
      </c>
      <c r="P123" s="10">
        <v>1</v>
      </c>
      <c r="Q123" s="10">
        <v>0</v>
      </c>
      <c r="R123" s="10">
        <v>0</v>
      </c>
      <c r="S123" s="10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10">
        <v>0</v>
      </c>
      <c r="AA123" s="10">
        <v>0</v>
      </c>
      <c r="AB123" s="9">
        <v>0</v>
      </c>
      <c r="AC123" s="9">
        <v>0</v>
      </c>
      <c r="AD123" s="9">
        <v>0</v>
      </c>
      <c r="AE123" s="9">
        <v>0</v>
      </c>
      <c r="AF123" s="10">
        <v>0</v>
      </c>
      <c r="AG123" s="10">
        <v>0</v>
      </c>
      <c r="AH123" s="9">
        <v>0</v>
      </c>
      <c r="AI123" s="9">
        <v>0</v>
      </c>
      <c r="AJ123" s="10">
        <v>0</v>
      </c>
      <c r="AK123" s="10">
        <v>0</v>
      </c>
      <c r="AL123" s="10">
        <v>0</v>
      </c>
      <c r="AM123" s="10">
        <v>0</v>
      </c>
      <c r="AN123" s="9">
        <v>0</v>
      </c>
      <c r="AO123" s="9">
        <v>0</v>
      </c>
      <c r="AP123" s="10">
        <v>0</v>
      </c>
      <c r="AQ123" s="10">
        <v>0</v>
      </c>
      <c r="AR123" s="10">
        <v>0</v>
      </c>
      <c r="AS123" s="10">
        <v>0</v>
      </c>
      <c r="AT123" s="9">
        <v>0</v>
      </c>
      <c r="AU123" s="9">
        <v>0</v>
      </c>
      <c r="AV123">
        <f t="shared" si="3"/>
        <v>1</v>
      </c>
      <c r="AW123">
        <f t="shared" si="4"/>
        <v>0</v>
      </c>
    </row>
    <row r="124" spans="1:49">
      <c r="A124" t="s">
        <v>259</v>
      </c>
      <c r="B124" s="10">
        <v>0</v>
      </c>
      <c r="C124" s="10">
        <v>0</v>
      </c>
      <c r="D124" s="9">
        <v>0</v>
      </c>
      <c r="E124" s="9">
        <v>0</v>
      </c>
      <c r="F124" s="10">
        <v>0</v>
      </c>
      <c r="G124" s="10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9">
        <v>0</v>
      </c>
      <c r="U124" s="9">
        <v>0</v>
      </c>
      <c r="V124" s="9">
        <v>2</v>
      </c>
      <c r="W124" s="9">
        <v>0</v>
      </c>
      <c r="X124" s="9">
        <v>3</v>
      </c>
      <c r="Y124" s="9">
        <v>2</v>
      </c>
      <c r="Z124" s="10">
        <v>4</v>
      </c>
      <c r="AA124" s="10">
        <v>0</v>
      </c>
      <c r="AB124" s="9">
        <v>0</v>
      </c>
      <c r="AC124" s="9">
        <v>0</v>
      </c>
      <c r="AD124" s="9">
        <v>5</v>
      </c>
      <c r="AE124" s="9">
        <v>0</v>
      </c>
      <c r="AF124" s="10">
        <v>0</v>
      </c>
      <c r="AG124" s="10">
        <v>0</v>
      </c>
      <c r="AH124" s="9">
        <v>3</v>
      </c>
      <c r="AI124" s="9">
        <v>11</v>
      </c>
      <c r="AJ124" s="10">
        <v>0</v>
      </c>
      <c r="AK124" s="10">
        <v>0</v>
      </c>
      <c r="AL124" s="10">
        <v>1</v>
      </c>
      <c r="AM124" s="10">
        <v>0</v>
      </c>
      <c r="AN124" s="9">
        <v>0</v>
      </c>
      <c r="AO124" s="9">
        <v>5</v>
      </c>
      <c r="AP124" s="10">
        <v>0</v>
      </c>
      <c r="AQ124" s="10">
        <v>3</v>
      </c>
      <c r="AR124" s="10">
        <v>0</v>
      </c>
      <c r="AS124" s="10">
        <v>0</v>
      </c>
      <c r="AT124" s="9">
        <v>5</v>
      </c>
      <c r="AU124" s="9">
        <v>0</v>
      </c>
      <c r="AV124">
        <f t="shared" si="3"/>
        <v>44</v>
      </c>
      <c r="AW124">
        <f t="shared" si="4"/>
        <v>36</v>
      </c>
    </row>
    <row r="125" spans="1:49">
      <c r="A125" t="s">
        <v>389</v>
      </c>
      <c r="B125" s="10">
        <v>0</v>
      </c>
      <c r="C125" s="10">
        <v>0</v>
      </c>
      <c r="D125" s="9">
        <v>0</v>
      </c>
      <c r="E125" s="9">
        <v>0</v>
      </c>
      <c r="F125" s="10">
        <v>0</v>
      </c>
      <c r="G125" s="10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10">
        <v>0</v>
      </c>
      <c r="AA125" s="10">
        <v>0</v>
      </c>
      <c r="AB125" s="9">
        <v>0</v>
      </c>
      <c r="AC125" s="9">
        <v>0</v>
      </c>
      <c r="AD125" s="9">
        <v>0</v>
      </c>
      <c r="AE125" s="9">
        <v>0</v>
      </c>
      <c r="AF125" s="10">
        <v>0</v>
      </c>
      <c r="AG125" s="10">
        <v>0</v>
      </c>
      <c r="AH125" s="9">
        <v>0</v>
      </c>
      <c r="AI125" s="9">
        <v>0</v>
      </c>
      <c r="AJ125" s="10">
        <v>0</v>
      </c>
      <c r="AK125" s="10">
        <v>0</v>
      </c>
      <c r="AL125" s="10">
        <v>0</v>
      </c>
      <c r="AM125" s="10">
        <v>0</v>
      </c>
      <c r="AN125" s="9">
        <v>0</v>
      </c>
      <c r="AO125" s="9">
        <v>0</v>
      </c>
      <c r="AP125" s="10">
        <v>0</v>
      </c>
      <c r="AQ125" s="10">
        <v>0</v>
      </c>
      <c r="AR125" s="10">
        <v>0</v>
      </c>
      <c r="AS125" s="10">
        <v>0</v>
      </c>
      <c r="AT125" s="9">
        <v>1</v>
      </c>
      <c r="AU125" s="9">
        <v>0</v>
      </c>
      <c r="AV125">
        <f t="shared" si="3"/>
        <v>1</v>
      </c>
      <c r="AW125">
        <f t="shared" si="4"/>
        <v>1</v>
      </c>
    </row>
    <row r="126" spans="1:49">
      <c r="A126" t="s">
        <v>258</v>
      </c>
      <c r="B126" s="10">
        <v>0</v>
      </c>
      <c r="C126" s="10">
        <v>0</v>
      </c>
      <c r="D126" s="9">
        <v>0</v>
      </c>
      <c r="E126" s="9">
        <v>0</v>
      </c>
      <c r="F126" s="10">
        <v>0</v>
      </c>
      <c r="G126" s="10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9">
        <v>0</v>
      </c>
      <c r="U126" s="9">
        <v>0</v>
      </c>
      <c r="V126" s="9">
        <v>1</v>
      </c>
      <c r="W126" s="9">
        <v>0</v>
      </c>
      <c r="X126" s="9">
        <v>0</v>
      </c>
      <c r="Y126" s="9">
        <v>8</v>
      </c>
      <c r="Z126" s="10">
        <v>0</v>
      </c>
      <c r="AA126" s="10">
        <v>0</v>
      </c>
      <c r="AB126" s="9">
        <v>0</v>
      </c>
      <c r="AC126" s="9">
        <v>0</v>
      </c>
      <c r="AD126" s="9">
        <v>0</v>
      </c>
      <c r="AE126" s="9">
        <v>0</v>
      </c>
      <c r="AF126" s="10">
        <v>0</v>
      </c>
      <c r="AG126" s="10">
        <v>0</v>
      </c>
      <c r="AH126" s="9">
        <v>0</v>
      </c>
      <c r="AI126" s="9">
        <v>0</v>
      </c>
      <c r="AJ126" s="10">
        <v>0</v>
      </c>
      <c r="AK126" s="10">
        <v>0</v>
      </c>
      <c r="AL126" s="10">
        <v>0</v>
      </c>
      <c r="AM126" s="10">
        <v>0</v>
      </c>
      <c r="AN126" s="9">
        <v>0</v>
      </c>
      <c r="AO126" s="9">
        <v>0</v>
      </c>
      <c r="AP126" s="10">
        <v>0</v>
      </c>
      <c r="AQ126" s="10">
        <v>0</v>
      </c>
      <c r="AR126" s="10">
        <v>0</v>
      </c>
      <c r="AS126" s="10">
        <v>0</v>
      </c>
      <c r="AT126" s="9">
        <v>2</v>
      </c>
      <c r="AU126" s="9">
        <v>3</v>
      </c>
      <c r="AV126">
        <f t="shared" si="3"/>
        <v>14</v>
      </c>
      <c r="AW126">
        <f t="shared" si="4"/>
        <v>14</v>
      </c>
    </row>
    <row r="127" spans="1:49">
      <c r="A127" t="s">
        <v>210</v>
      </c>
      <c r="B127" s="10">
        <v>0</v>
      </c>
      <c r="C127" s="10">
        <v>0</v>
      </c>
      <c r="D127" s="9">
        <v>0</v>
      </c>
      <c r="E127" s="9">
        <v>0</v>
      </c>
      <c r="F127" s="10">
        <v>0</v>
      </c>
      <c r="G127" s="10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0</v>
      </c>
      <c r="O127" s="10">
        <v>0</v>
      </c>
      <c r="P127" s="10">
        <v>2</v>
      </c>
      <c r="Q127" s="10">
        <v>0</v>
      </c>
      <c r="R127" s="10">
        <v>0</v>
      </c>
      <c r="S127" s="10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4</v>
      </c>
      <c r="Z127" s="10">
        <v>0</v>
      </c>
      <c r="AA127" s="10">
        <v>0</v>
      </c>
      <c r="AB127" s="9">
        <v>0</v>
      </c>
      <c r="AC127" s="9">
        <v>0</v>
      </c>
      <c r="AD127" s="9">
        <v>0</v>
      </c>
      <c r="AE127" s="9">
        <v>0</v>
      </c>
      <c r="AF127" s="10">
        <v>0</v>
      </c>
      <c r="AG127" s="10">
        <v>0</v>
      </c>
      <c r="AH127" s="9">
        <v>0</v>
      </c>
      <c r="AI127" s="9">
        <v>0</v>
      </c>
      <c r="AJ127" s="10">
        <v>0</v>
      </c>
      <c r="AK127" s="10">
        <v>0</v>
      </c>
      <c r="AL127" s="10">
        <v>5</v>
      </c>
      <c r="AM127" s="10">
        <v>10</v>
      </c>
      <c r="AN127" s="9">
        <v>0</v>
      </c>
      <c r="AO127" s="9">
        <v>0</v>
      </c>
      <c r="AP127" s="10">
        <v>3</v>
      </c>
      <c r="AQ127" s="10">
        <v>0</v>
      </c>
      <c r="AR127" s="10">
        <v>0</v>
      </c>
      <c r="AS127" s="10">
        <v>0</v>
      </c>
      <c r="AT127" s="9">
        <v>0</v>
      </c>
      <c r="AU127" s="9">
        <v>0</v>
      </c>
      <c r="AV127">
        <f t="shared" si="3"/>
        <v>24</v>
      </c>
      <c r="AW127">
        <f t="shared" si="4"/>
        <v>4</v>
      </c>
    </row>
    <row r="128" spans="1:49">
      <c r="A128" t="s">
        <v>102</v>
      </c>
      <c r="B128" s="10">
        <v>11</v>
      </c>
      <c r="C128" s="10">
        <v>11</v>
      </c>
      <c r="D128" s="9">
        <v>0</v>
      </c>
      <c r="E128" s="9">
        <v>0</v>
      </c>
      <c r="F128" s="10">
        <v>0</v>
      </c>
      <c r="G128" s="10">
        <v>2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4</v>
      </c>
      <c r="N128" s="10">
        <v>7</v>
      </c>
      <c r="O128" s="10">
        <v>0</v>
      </c>
      <c r="P128" s="10">
        <v>0</v>
      </c>
      <c r="Q128" s="10">
        <v>1</v>
      </c>
      <c r="R128" s="10">
        <v>0</v>
      </c>
      <c r="S128" s="10">
        <v>0</v>
      </c>
      <c r="T128" s="9">
        <v>0</v>
      </c>
      <c r="U128" s="9">
        <v>0</v>
      </c>
      <c r="V128" s="9">
        <v>8</v>
      </c>
      <c r="W128" s="9">
        <v>0</v>
      </c>
      <c r="X128" s="9">
        <v>0</v>
      </c>
      <c r="Y128" s="9">
        <v>9</v>
      </c>
      <c r="Z128" s="10">
        <v>5</v>
      </c>
      <c r="AA128" s="10">
        <v>7</v>
      </c>
      <c r="AB128" s="9">
        <v>0</v>
      </c>
      <c r="AC128" s="9">
        <v>0</v>
      </c>
      <c r="AD128" s="9">
        <v>0</v>
      </c>
      <c r="AE128" s="9">
        <v>0</v>
      </c>
      <c r="AF128" s="10">
        <v>0</v>
      </c>
      <c r="AG128" s="10">
        <v>0</v>
      </c>
      <c r="AH128" s="9">
        <v>3</v>
      </c>
      <c r="AI128" s="9">
        <v>0</v>
      </c>
      <c r="AJ128" s="10">
        <v>7</v>
      </c>
      <c r="AK128" s="10">
        <v>5</v>
      </c>
      <c r="AL128" s="10">
        <v>0</v>
      </c>
      <c r="AM128" s="10">
        <v>0</v>
      </c>
      <c r="AN128" s="9">
        <v>4</v>
      </c>
      <c r="AO128" s="9">
        <v>0</v>
      </c>
      <c r="AP128" s="10">
        <v>2</v>
      </c>
      <c r="AQ128" s="10">
        <v>8</v>
      </c>
      <c r="AR128" s="10">
        <v>0</v>
      </c>
      <c r="AS128" s="10">
        <v>7</v>
      </c>
      <c r="AT128" s="9">
        <v>8</v>
      </c>
      <c r="AU128" s="9">
        <v>5</v>
      </c>
      <c r="AV128">
        <f t="shared" si="3"/>
        <v>114</v>
      </c>
      <c r="AW128">
        <f t="shared" si="4"/>
        <v>41</v>
      </c>
    </row>
    <row r="129" spans="1:49">
      <c r="A129" t="s">
        <v>103</v>
      </c>
      <c r="B129" s="10">
        <v>0</v>
      </c>
      <c r="C129" s="10">
        <v>0</v>
      </c>
      <c r="D129" s="9">
        <v>0</v>
      </c>
      <c r="E129" s="9">
        <v>0</v>
      </c>
      <c r="F129" s="10">
        <v>0</v>
      </c>
      <c r="G129" s="10">
        <v>0</v>
      </c>
      <c r="H129" s="9">
        <v>0</v>
      </c>
      <c r="I129" s="9">
        <v>1</v>
      </c>
      <c r="J129" s="9">
        <v>0</v>
      </c>
      <c r="K129" s="9">
        <v>0</v>
      </c>
      <c r="L129" s="9">
        <v>0</v>
      </c>
      <c r="M129" s="9">
        <v>0</v>
      </c>
      <c r="N129" s="10">
        <v>0</v>
      </c>
      <c r="O129" s="10">
        <v>0</v>
      </c>
      <c r="P129" s="10">
        <v>1</v>
      </c>
      <c r="Q129" s="10">
        <v>6</v>
      </c>
      <c r="R129" s="10">
        <v>0</v>
      </c>
      <c r="S129" s="10">
        <v>0</v>
      </c>
      <c r="T129" s="9">
        <v>0</v>
      </c>
      <c r="U129" s="9">
        <v>1</v>
      </c>
      <c r="V129" s="9">
        <v>0</v>
      </c>
      <c r="W129" s="9">
        <v>1</v>
      </c>
      <c r="X129" s="9">
        <v>0</v>
      </c>
      <c r="Y129" s="9">
        <v>4</v>
      </c>
      <c r="Z129" s="10">
        <v>0</v>
      </c>
      <c r="AA129" s="10">
        <v>5</v>
      </c>
      <c r="AB129" s="9">
        <v>0</v>
      </c>
      <c r="AC129" s="9">
        <v>0</v>
      </c>
      <c r="AD129" s="9">
        <v>3</v>
      </c>
      <c r="AE129" s="9">
        <v>0</v>
      </c>
      <c r="AF129" s="10">
        <v>0</v>
      </c>
      <c r="AG129" s="10">
        <v>0</v>
      </c>
      <c r="AH129" s="9">
        <v>0</v>
      </c>
      <c r="AI129" s="9">
        <v>0</v>
      </c>
      <c r="AJ129" s="10">
        <v>0</v>
      </c>
      <c r="AK129" s="10">
        <v>0</v>
      </c>
      <c r="AL129" s="10">
        <v>2</v>
      </c>
      <c r="AM129" s="10">
        <v>3</v>
      </c>
      <c r="AN129" s="9">
        <v>0</v>
      </c>
      <c r="AO129" s="9">
        <v>0</v>
      </c>
      <c r="AP129" s="10">
        <v>2</v>
      </c>
      <c r="AQ129" s="10">
        <v>0</v>
      </c>
      <c r="AR129" s="10">
        <v>0</v>
      </c>
      <c r="AS129" s="10">
        <v>0</v>
      </c>
      <c r="AT129" s="9">
        <v>9</v>
      </c>
      <c r="AU129" s="9">
        <v>0</v>
      </c>
      <c r="AV129">
        <f t="shared" si="3"/>
        <v>38</v>
      </c>
      <c r="AW129">
        <f t="shared" si="4"/>
        <v>19</v>
      </c>
    </row>
    <row r="130" spans="1:49">
      <c r="A130" t="s">
        <v>279</v>
      </c>
      <c r="B130" s="10">
        <v>0</v>
      </c>
      <c r="C130" s="10">
        <v>0</v>
      </c>
      <c r="D130" s="9">
        <v>0</v>
      </c>
      <c r="E130" s="9">
        <v>0</v>
      </c>
      <c r="F130" s="10">
        <v>0</v>
      </c>
      <c r="G130" s="10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5</v>
      </c>
      <c r="Z130" s="10">
        <v>0</v>
      </c>
      <c r="AA130" s="10">
        <v>0</v>
      </c>
      <c r="AB130" s="9">
        <v>0</v>
      </c>
      <c r="AC130" s="9">
        <v>0</v>
      </c>
      <c r="AD130" s="9">
        <v>0</v>
      </c>
      <c r="AE130" s="9">
        <v>0</v>
      </c>
      <c r="AF130" s="10">
        <v>0</v>
      </c>
      <c r="AG130" s="10">
        <v>0</v>
      </c>
      <c r="AH130" s="9">
        <v>0</v>
      </c>
      <c r="AI130" s="9">
        <v>0</v>
      </c>
      <c r="AJ130" s="10">
        <v>0</v>
      </c>
      <c r="AK130" s="10">
        <v>0</v>
      </c>
      <c r="AL130" s="10">
        <v>0</v>
      </c>
      <c r="AM130" s="10">
        <v>0</v>
      </c>
      <c r="AN130" s="9">
        <v>0</v>
      </c>
      <c r="AO130" s="9">
        <v>0</v>
      </c>
      <c r="AP130" s="10">
        <v>0</v>
      </c>
      <c r="AQ130" s="10">
        <v>0</v>
      </c>
      <c r="AR130" s="10">
        <v>0</v>
      </c>
      <c r="AS130" s="10">
        <v>0</v>
      </c>
      <c r="AT130" s="9">
        <v>0</v>
      </c>
      <c r="AU130" s="9">
        <v>0</v>
      </c>
      <c r="AV130">
        <f t="shared" si="3"/>
        <v>5</v>
      </c>
      <c r="AW130">
        <f t="shared" si="4"/>
        <v>5</v>
      </c>
    </row>
    <row r="131" spans="1:49">
      <c r="A131" t="s">
        <v>280</v>
      </c>
      <c r="B131" s="10">
        <v>0</v>
      </c>
      <c r="C131" s="10">
        <v>0</v>
      </c>
      <c r="D131" s="9">
        <v>0</v>
      </c>
      <c r="E131" s="9">
        <v>0</v>
      </c>
      <c r="F131" s="10">
        <v>0</v>
      </c>
      <c r="G131" s="10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5</v>
      </c>
      <c r="Z131" s="10">
        <v>0</v>
      </c>
      <c r="AA131" s="10">
        <v>7</v>
      </c>
      <c r="AB131" s="9">
        <v>0</v>
      </c>
      <c r="AC131" s="9">
        <v>0</v>
      </c>
      <c r="AD131" s="9">
        <v>0</v>
      </c>
      <c r="AE131" s="9">
        <v>0</v>
      </c>
      <c r="AF131" s="10">
        <v>0</v>
      </c>
      <c r="AG131" s="10">
        <v>0</v>
      </c>
      <c r="AH131" s="9">
        <v>3</v>
      </c>
      <c r="AI131" s="9">
        <v>2</v>
      </c>
      <c r="AJ131" s="10">
        <v>0</v>
      </c>
      <c r="AK131" s="10">
        <v>3</v>
      </c>
      <c r="AL131" s="10">
        <v>1</v>
      </c>
      <c r="AM131" s="10">
        <v>0</v>
      </c>
      <c r="AN131" s="9">
        <v>0</v>
      </c>
      <c r="AO131" s="9">
        <v>0</v>
      </c>
      <c r="AP131" s="10">
        <v>0</v>
      </c>
      <c r="AQ131" s="10">
        <v>7</v>
      </c>
      <c r="AR131" s="10">
        <v>0</v>
      </c>
      <c r="AS131" s="10">
        <v>0</v>
      </c>
      <c r="AT131" s="9">
        <v>0</v>
      </c>
      <c r="AU131" s="9">
        <v>0</v>
      </c>
      <c r="AV131">
        <f t="shared" si="3"/>
        <v>28</v>
      </c>
      <c r="AW131">
        <f t="shared" si="4"/>
        <v>10</v>
      </c>
    </row>
    <row r="132" spans="1:49">
      <c r="A132" t="s">
        <v>124</v>
      </c>
      <c r="B132" s="10">
        <v>0</v>
      </c>
      <c r="C132" s="10">
        <v>0</v>
      </c>
      <c r="D132" s="9">
        <v>0</v>
      </c>
      <c r="E132" s="9">
        <v>2</v>
      </c>
      <c r="F132" s="10">
        <v>0</v>
      </c>
      <c r="G132" s="10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10">
        <v>0</v>
      </c>
      <c r="AA132" s="10">
        <v>0</v>
      </c>
      <c r="AB132" s="9">
        <v>0</v>
      </c>
      <c r="AC132" s="9">
        <v>0</v>
      </c>
      <c r="AD132" s="9">
        <v>0</v>
      </c>
      <c r="AE132" s="9">
        <v>0</v>
      </c>
      <c r="AF132" s="10">
        <v>0</v>
      </c>
      <c r="AG132" s="10">
        <v>0</v>
      </c>
      <c r="AH132" s="9">
        <v>0</v>
      </c>
      <c r="AI132" s="9">
        <v>0</v>
      </c>
      <c r="AJ132" s="10">
        <v>0</v>
      </c>
      <c r="AK132" s="10">
        <v>0</v>
      </c>
      <c r="AL132" s="10">
        <v>0</v>
      </c>
      <c r="AM132" s="10">
        <v>0</v>
      </c>
      <c r="AN132" s="9">
        <v>0</v>
      </c>
      <c r="AO132" s="9">
        <v>0</v>
      </c>
      <c r="AP132" s="10">
        <v>0</v>
      </c>
      <c r="AQ132" s="10">
        <v>0</v>
      </c>
      <c r="AR132" s="10">
        <v>0</v>
      </c>
      <c r="AS132" s="10">
        <v>0</v>
      </c>
      <c r="AT132" s="9">
        <v>0</v>
      </c>
      <c r="AU132" s="9">
        <v>0</v>
      </c>
      <c r="AV132">
        <f t="shared" si="3"/>
        <v>2</v>
      </c>
      <c r="AW132">
        <f t="shared" si="4"/>
        <v>2</v>
      </c>
    </row>
    <row r="133" spans="1:49">
      <c r="A133" t="s">
        <v>382</v>
      </c>
      <c r="B133" s="10">
        <v>0</v>
      </c>
      <c r="C133" s="10">
        <v>0</v>
      </c>
      <c r="D133" s="9">
        <v>0</v>
      </c>
      <c r="E133" s="9">
        <v>0</v>
      </c>
      <c r="F133" s="10">
        <v>0</v>
      </c>
      <c r="G133" s="10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10">
        <v>0</v>
      </c>
      <c r="AA133" s="10">
        <v>0</v>
      </c>
      <c r="AB133" s="9">
        <v>0</v>
      </c>
      <c r="AC133" s="9">
        <v>0</v>
      </c>
      <c r="AD133" s="9">
        <v>0</v>
      </c>
      <c r="AE133" s="9">
        <v>0</v>
      </c>
      <c r="AF133" s="10">
        <v>0</v>
      </c>
      <c r="AG133" s="10">
        <v>0</v>
      </c>
      <c r="AH133" s="9">
        <v>0</v>
      </c>
      <c r="AI133" s="9">
        <v>0</v>
      </c>
      <c r="AJ133" s="10">
        <v>0</v>
      </c>
      <c r="AK133" s="10">
        <v>0</v>
      </c>
      <c r="AL133" s="10">
        <v>0</v>
      </c>
      <c r="AM133" s="10">
        <v>0</v>
      </c>
      <c r="AN133" s="9">
        <v>0</v>
      </c>
      <c r="AO133" s="9">
        <v>0</v>
      </c>
      <c r="AP133" s="10">
        <v>0</v>
      </c>
      <c r="AQ133" s="10">
        <v>0</v>
      </c>
      <c r="AR133" s="10">
        <v>0</v>
      </c>
      <c r="AS133" s="10">
        <v>3</v>
      </c>
      <c r="AT133" s="9">
        <v>0</v>
      </c>
      <c r="AU133" s="9">
        <v>0</v>
      </c>
      <c r="AV133">
        <f t="shared" si="3"/>
        <v>3</v>
      </c>
      <c r="AW133">
        <f t="shared" si="4"/>
        <v>0</v>
      </c>
    </row>
    <row r="134" spans="1:49">
      <c r="A134" t="s">
        <v>104</v>
      </c>
      <c r="B134" s="10">
        <v>2</v>
      </c>
      <c r="C134" s="10">
        <v>0</v>
      </c>
      <c r="D134" s="9">
        <v>16</v>
      </c>
      <c r="E134" s="9">
        <v>16</v>
      </c>
      <c r="F134" s="10">
        <v>0</v>
      </c>
      <c r="G134" s="10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2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10">
        <v>0</v>
      </c>
      <c r="AA134" s="10">
        <v>0</v>
      </c>
      <c r="AB134" s="9">
        <v>0</v>
      </c>
      <c r="AC134" s="9">
        <v>0</v>
      </c>
      <c r="AD134" s="9">
        <v>0</v>
      </c>
      <c r="AE134" s="9">
        <v>0</v>
      </c>
      <c r="AF134" s="10">
        <v>0</v>
      </c>
      <c r="AG134" s="10">
        <v>0</v>
      </c>
      <c r="AH134" s="9">
        <v>0</v>
      </c>
      <c r="AI134" s="9">
        <v>0</v>
      </c>
      <c r="AJ134" s="10">
        <v>3</v>
      </c>
      <c r="AK134" s="10">
        <v>0</v>
      </c>
      <c r="AL134" s="10">
        <v>0</v>
      </c>
      <c r="AM134" s="10">
        <v>0</v>
      </c>
      <c r="AN134" s="9">
        <v>0</v>
      </c>
      <c r="AO134" s="9">
        <v>0</v>
      </c>
      <c r="AP134" s="10">
        <v>0</v>
      </c>
      <c r="AQ134" s="10">
        <v>0</v>
      </c>
      <c r="AR134" s="10">
        <v>0</v>
      </c>
      <c r="AS134" s="10">
        <v>16</v>
      </c>
      <c r="AT134" s="9">
        <v>0</v>
      </c>
      <c r="AU134" s="9">
        <v>0</v>
      </c>
      <c r="AV134">
        <f t="shared" si="3"/>
        <v>55</v>
      </c>
      <c r="AW134">
        <f t="shared" si="4"/>
        <v>32</v>
      </c>
    </row>
    <row r="135" spans="1:49">
      <c r="A135" t="s">
        <v>390</v>
      </c>
      <c r="B135" s="10">
        <v>0</v>
      </c>
      <c r="C135" s="10">
        <v>0</v>
      </c>
      <c r="D135" s="9">
        <v>0</v>
      </c>
      <c r="E135" s="9">
        <v>0</v>
      </c>
      <c r="F135" s="10">
        <v>0</v>
      </c>
      <c r="G135" s="10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10">
        <v>0</v>
      </c>
      <c r="AA135" s="10">
        <v>0</v>
      </c>
      <c r="AB135" s="9">
        <v>0</v>
      </c>
      <c r="AC135" s="9">
        <v>0</v>
      </c>
      <c r="AD135" s="9">
        <v>0</v>
      </c>
      <c r="AE135" s="9">
        <v>0</v>
      </c>
      <c r="AF135" s="10">
        <v>0</v>
      </c>
      <c r="AG135" s="10">
        <v>0</v>
      </c>
      <c r="AH135" s="9">
        <v>0</v>
      </c>
      <c r="AI135" s="9">
        <v>0</v>
      </c>
      <c r="AJ135" s="10">
        <v>0</v>
      </c>
      <c r="AK135" s="10">
        <v>0</v>
      </c>
      <c r="AL135" s="10">
        <v>0</v>
      </c>
      <c r="AM135" s="10">
        <v>0</v>
      </c>
      <c r="AN135" s="9">
        <v>0</v>
      </c>
      <c r="AO135" s="9">
        <v>0</v>
      </c>
      <c r="AP135" s="10">
        <v>0</v>
      </c>
      <c r="AQ135" s="10">
        <v>0</v>
      </c>
      <c r="AR135" s="10">
        <v>0</v>
      </c>
      <c r="AS135" s="10">
        <v>0</v>
      </c>
      <c r="AT135" s="9">
        <v>4</v>
      </c>
      <c r="AU135" s="9">
        <v>0</v>
      </c>
      <c r="AV135">
        <f t="shared" ref="AV135:AV141" si="5">SUM(B135:AU135)</f>
        <v>4</v>
      </c>
      <c r="AW135">
        <f t="shared" ref="AW135:AW141" si="6">SUM(D135:E135,H135:M135,T135:Y135,AB135:AE135,AH135:AI135,AN135:AO135,AT135:AU135)</f>
        <v>4</v>
      </c>
    </row>
    <row r="136" spans="1:49">
      <c r="A136" t="s">
        <v>197</v>
      </c>
      <c r="B136" s="10">
        <v>0</v>
      </c>
      <c r="C136" s="10">
        <v>0</v>
      </c>
      <c r="D136" s="9">
        <v>0</v>
      </c>
      <c r="E136" s="9">
        <v>0</v>
      </c>
      <c r="F136" s="10">
        <v>0</v>
      </c>
      <c r="G136" s="10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10">
        <v>3</v>
      </c>
      <c r="O136" s="10">
        <v>0</v>
      </c>
      <c r="P136" s="10">
        <v>0</v>
      </c>
      <c r="Q136" s="10">
        <v>0</v>
      </c>
      <c r="R136" s="10">
        <v>0</v>
      </c>
      <c r="S136" s="10">
        <v>3</v>
      </c>
      <c r="T136" s="9">
        <v>2</v>
      </c>
      <c r="U136" s="9">
        <v>9</v>
      </c>
      <c r="V136" s="9">
        <v>0</v>
      </c>
      <c r="W136" s="9">
        <v>0</v>
      </c>
      <c r="X136" s="9">
        <v>0</v>
      </c>
      <c r="Y136" s="9">
        <v>0</v>
      </c>
      <c r="Z136" s="10">
        <v>0</v>
      </c>
      <c r="AA136" s="10">
        <v>0</v>
      </c>
      <c r="AB136" s="9">
        <v>9</v>
      </c>
      <c r="AC136" s="9">
        <v>0</v>
      </c>
      <c r="AD136" s="9">
        <v>0</v>
      </c>
      <c r="AE136" s="9">
        <v>0</v>
      </c>
      <c r="AF136" s="10">
        <v>0</v>
      </c>
      <c r="AG136" s="10">
        <v>0</v>
      </c>
      <c r="AH136" s="9">
        <v>0</v>
      </c>
      <c r="AI136" s="9">
        <v>2</v>
      </c>
      <c r="AJ136" s="10">
        <v>0</v>
      </c>
      <c r="AK136" s="10">
        <v>0</v>
      </c>
      <c r="AL136" s="10">
        <v>0</v>
      </c>
      <c r="AM136" s="10">
        <v>0</v>
      </c>
      <c r="AN136" s="9">
        <v>0</v>
      </c>
      <c r="AO136" s="9">
        <v>0</v>
      </c>
      <c r="AP136" s="10">
        <v>0</v>
      </c>
      <c r="AQ136" s="10">
        <v>0</v>
      </c>
      <c r="AR136" s="10">
        <v>0</v>
      </c>
      <c r="AS136" s="10">
        <v>0</v>
      </c>
      <c r="AT136" s="9">
        <v>0</v>
      </c>
      <c r="AU136" s="9">
        <v>0</v>
      </c>
      <c r="AV136">
        <f t="shared" si="5"/>
        <v>28</v>
      </c>
      <c r="AW136">
        <f t="shared" si="6"/>
        <v>22</v>
      </c>
    </row>
    <row r="137" spans="1:49">
      <c r="A137" t="s">
        <v>105</v>
      </c>
      <c r="B137" s="10">
        <v>0</v>
      </c>
      <c r="C137" s="10">
        <v>0</v>
      </c>
      <c r="D137" s="9">
        <v>0</v>
      </c>
      <c r="E137" s="9">
        <v>0</v>
      </c>
      <c r="F137" s="10">
        <v>0</v>
      </c>
      <c r="G137" s="10">
        <v>0</v>
      </c>
      <c r="H137" s="9">
        <v>11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1</v>
      </c>
      <c r="Z137" s="10">
        <v>0</v>
      </c>
      <c r="AA137" s="10">
        <v>0</v>
      </c>
      <c r="AB137" s="9">
        <v>0</v>
      </c>
      <c r="AC137" s="9">
        <v>0</v>
      </c>
      <c r="AD137" s="9">
        <v>0</v>
      </c>
      <c r="AE137" s="9">
        <v>0</v>
      </c>
      <c r="AF137" s="10">
        <v>0</v>
      </c>
      <c r="AG137" s="10">
        <v>0</v>
      </c>
      <c r="AH137" s="9">
        <v>0</v>
      </c>
      <c r="AI137" s="9">
        <v>3</v>
      </c>
      <c r="AJ137" s="10">
        <v>0</v>
      </c>
      <c r="AK137" s="10">
        <v>0</v>
      </c>
      <c r="AL137" s="10">
        <v>0</v>
      </c>
      <c r="AM137" s="10">
        <v>0</v>
      </c>
      <c r="AN137" s="9">
        <v>0</v>
      </c>
      <c r="AO137" s="9">
        <v>0</v>
      </c>
      <c r="AP137" s="10">
        <v>0</v>
      </c>
      <c r="AQ137" s="10">
        <v>0</v>
      </c>
      <c r="AR137" s="10">
        <v>0</v>
      </c>
      <c r="AS137" s="10">
        <v>0</v>
      </c>
      <c r="AT137" s="9">
        <v>0</v>
      </c>
      <c r="AU137" s="9">
        <v>0</v>
      </c>
      <c r="AV137">
        <f t="shared" si="5"/>
        <v>15</v>
      </c>
      <c r="AW137">
        <f t="shared" si="6"/>
        <v>15</v>
      </c>
    </row>
    <row r="138" spans="1:49">
      <c r="A138" t="s">
        <v>106</v>
      </c>
      <c r="B138" s="10">
        <v>5</v>
      </c>
      <c r="C138" s="10">
        <v>6</v>
      </c>
      <c r="D138" s="9">
        <v>3</v>
      </c>
      <c r="E138" s="9">
        <v>1</v>
      </c>
      <c r="F138" s="10">
        <v>2</v>
      </c>
      <c r="G138" s="10">
        <v>4</v>
      </c>
      <c r="H138" s="9">
        <v>0</v>
      </c>
      <c r="I138" s="9">
        <v>5</v>
      </c>
      <c r="J138" s="9">
        <v>0</v>
      </c>
      <c r="K138" s="9">
        <v>2</v>
      </c>
      <c r="L138" s="9">
        <v>0</v>
      </c>
      <c r="M138" s="9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9">
        <v>0</v>
      </c>
      <c r="U138" s="9">
        <v>7</v>
      </c>
      <c r="V138" s="9">
        <v>0</v>
      </c>
      <c r="W138" s="9">
        <v>0</v>
      </c>
      <c r="X138" s="9">
        <v>0</v>
      </c>
      <c r="Y138" s="9">
        <v>0</v>
      </c>
      <c r="Z138" s="10">
        <v>0</v>
      </c>
      <c r="AA138" s="10">
        <v>5</v>
      </c>
      <c r="AB138" s="9">
        <v>3</v>
      </c>
      <c r="AC138" s="9">
        <v>0</v>
      </c>
      <c r="AD138" s="9">
        <v>2</v>
      </c>
      <c r="AE138" s="9">
        <v>0</v>
      </c>
      <c r="AF138" s="10">
        <v>8</v>
      </c>
      <c r="AG138" s="10">
        <v>0</v>
      </c>
      <c r="AH138" s="9">
        <v>0</v>
      </c>
      <c r="AI138" s="9">
        <v>0</v>
      </c>
      <c r="AJ138" s="10">
        <v>0</v>
      </c>
      <c r="AK138" s="10">
        <v>4</v>
      </c>
      <c r="AL138" s="10">
        <v>0</v>
      </c>
      <c r="AM138" s="10">
        <v>0</v>
      </c>
      <c r="AN138" s="9">
        <v>0</v>
      </c>
      <c r="AO138" s="9">
        <v>3</v>
      </c>
      <c r="AP138" s="10">
        <v>0</v>
      </c>
      <c r="AQ138" s="10">
        <v>0</v>
      </c>
      <c r="AR138" s="10">
        <v>0</v>
      </c>
      <c r="AS138" s="10">
        <v>0</v>
      </c>
      <c r="AT138" s="9">
        <v>0</v>
      </c>
      <c r="AU138" s="9">
        <v>0</v>
      </c>
      <c r="AV138">
        <f t="shared" si="5"/>
        <v>60</v>
      </c>
      <c r="AW138">
        <f t="shared" si="6"/>
        <v>26</v>
      </c>
    </row>
    <row r="139" spans="1:49">
      <c r="A139" t="s">
        <v>189</v>
      </c>
      <c r="B139" s="10">
        <v>0</v>
      </c>
      <c r="C139" s="10">
        <v>0</v>
      </c>
      <c r="D139" s="9">
        <v>0</v>
      </c>
      <c r="E139" s="9">
        <v>0</v>
      </c>
      <c r="F139" s="10">
        <v>0</v>
      </c>
      <c r="G139" s="10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2</v>
      </c>
      <c r="N139" s="10">
        <v>5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10">
        <v>0</v>
      </c>
      <c r="AA139" s="10">
        <v>0</v>
      </c>
      <c r="AB139" s="9">
        <v>0</v>
      </c>
      <c r="AC139" s="9">
        <v>0</v>
      </c>
      <c r="AD139" s="9">
        <v>0</v>
      </c>
      <c r="AE139" s="9">
        <v>0</v>
      </c>
      <c r="AF139" s="10">
        <v>0</v>
      </c>
      <c r="AG139" s="10">
        <v>0</v>
      </c>
      <c r="AH139" s="9">
        <v>0</v>
      </c>
      <c r="AI139" s="9">
        <v>0</v>
      </c>
      <c r="AJ139" s="10">
        <v>0</v>
      </c>
      <c r="AK139" s="10">
        <v>0</v>
      </c>
      <c r="AL139" s="10">
        <v>0</v>
      </c>
      <c r="AM139" s="10">
        <v>0</v>
      </c>
      <c r="AN139" s="9">
        <v>0</v>
      </c>
      <c r="AO139" s="9">
        <v>0</v>
      </c>
      <c r="AP139" s="10">
        <v>0</v>
      </c>
      <c r="AQ139" s="10">
        <v>0</v>
      </c>
      <c r="AR139" s="10">
        <v>0</v>
      </c>
      <c r="AS139" s="10">
        <v>0</v>
      </c>
      <c r="AT139" s="9">
        <v>0</v>
      </c>
      <c r="AU139" s="9">
        <v>0</v>
      </c>
      <c r="AV139">
        <f t="shared" si="5"/>
        <v>7</v>
      </c>
      <c r="AW139">
        <f t="shared" si="6"/>
        <v>2</v>
      </c>
    </row>
    <row r="140" spans="1:49">
      <c r="A140" t="s">
        <v>107</v>
      </c>
      <c r="B140" s="10">
        <v>0</v>
      </c>
      <c r="C140" s="10">
        <v>0</v>
      </c>
      <c r="D140" s="9">
        <v>0</v>
      </c>
      <c r="E140" s="9">
        <v>0</v>
      </c>
      <c r="F140" s="10">
        <v>1</v>
      </c>
      <c r="G140" s="10">
        <v>2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9">
        <v>0</v>
      </c>
      <c r="U140" s="9">
        <v>0</v>
      </c>
      <c r="V140" s="9">
        <v>0</v>
      </c>
      <c r="W140" s="9">
        <v>7</v>
      </c>
      <c r="X140" s="9">
        <v>0</v>
      </c>
      <c r="Y140" s="9">
        <v>0</v>
      </c>
      <c r="Z140" s="10">
        <v>0</v>
      </c>
      <c r="AA140" s="10">
        <v>0</v>
      </c>
      <c r="AB140" s="9">
        <v>0</v>
      </c>
      <c r="AC140" s="9">
        <v>0</v>
      </c>
      <c r="AD140" s="9">
        <v>5</v>
      </c>
      <c r="AE140" s="9">
        <v>0</v>
      </c>
      <c r="AF140" s="10">
        <v>0</v>
      </c>
      <c r="AG140" s="10">
        <v>0</v>
      </c>
      <c r="AH140" s="9">
        <v>0</v>
      </c>
      <c r="AI140" s="9">
        <v>5</v>
      </c>
      <c r="AJ140" s="10">
        <v>0</v>
      </c>
      <c r="AK140" s="10">
        <v>8</v>
      </c>
      <c r="AL140" s="10">
        <v>0</v>
      </c>
      <c r="AM140" s="10">
        <v>0</v>
      </c>
      <c r="AN140" s="9">
        <v>0</v>
      </c>
      <c r="AO140" s="9">
        <v>1</v>
      </c>
      <c r="AP140" s="10">
        <v>0</v>
      </c>
      <c r="AQ140" s="10">
        <v>0</v>
      </c>
      <c r="AR140" s="10">
        <v>0</v>
      </c>
      <c r="AS140" s="10">
        <v>0</v>
      </c>
      <c r="AT140" s="9">
        <v>0</v>
      </c>
      <c r="AU140" s="9">
        <v>0</v>
      </c>
      <c r="AV140">
        <f t="shared" si="5"/>
        <v>29</v>
      </c>
      <c r="AW140">
        <f t="shared" si="6"/>
        <v>18</v>
      </c>
    </row>
    <row r="141" spans="1:49">
      <c r="A141" t="s">
        <v>108</v>
      </c>
      <c r="B141" s="10">
        <v>9</v>
      </c>
      <c r="C141" s="10">
        <v>1</v>
      </c>
      <c r="D141" s="9">
        <v>0</v>
      </c>
      <c r="E141" s="9">
        <v>2</v>
      </c>
      <c r="F141" s="10">
        <v>0</v>
      </c>
      <c r="G141" s="10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2</v>
      </c>
      <c r="S141" s="10">
        <v>0</v>
      </c>
      <c r="T141" s="9">
        <v>0</v>
      </c>
      <c r="U141" s="9">
        <v>0</v>
      </c>
      <c r="V141" s="9">
        <v>0</v>
      </c>
      <c r="W141" s="9">
        <v>0</v>
      </c>
      <c r="X141" s="9">
        <v>1</v>
      </c>
      <c r="Y141" s="9">
        <v>0</v>
      </c>
      <c r="Z141" s="10">
        <v>0</v>
      </c>
      <c r="AA141" s="10">
        <v>0</v>
      </c>
      <c r="AB141" s="9">
        <v>0</v>
      </c>
      <c r="AC141" s="9">
        <v>0</v>
      </c>
      <c r="AD141" s="9">
        <v>2</v>
      </c>
      <c r="AE141" s="9">
        <v>0</v>
      </c>
      <c r="AF141" s="10">
        <v>6</v>
      </c>
      <c r="AG141" s="10">
        <v>0</v>
      </c>
      <c r="AH141" s="9">
        <v>0</v>
      </c>
      <c r="AI141" s="9">
        <v>0</v>
      </c>
      <c r="AJ141" s="10">
        <v>0</v>
      </c>
      <c r="AK141" s="10">
        <v>0</v>
      </c>
      <c r="AL141" s="10">
        <v>0</v>
      </c>
      <c r="AM141" s="10">
        <v>0</v>
      </c>
      <c r="AN141" s="9">
        <v>0</v>
      </c>
      <c r="AO141" s="9">
        <v>0</v>
      </c>
      <c r="AP141" s="10">
        <v>0</v>
      </c>
      <c r="AQ141" s="10">
        <v>0</v>
      </c>
      <c r="AR141" s="10">
        <v>2</v>
      </c>
      <c r="AS141" s="10">
        <v>0</v>
      </c>
      <c r="AT141" s="9">
        <v>0</v>
      </c>
      <c r="AU141" s="9">
        <v>0</v>
      </c>
      <c r="AV141">
        <f t="shared" si="5"/>
        <v>25</v>
      </c>
      <c r="AW141">
        <f t="shared" si="6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 lokaler</vt:lpstr>
      <vt:lpstr>Artlista</vt:lpstr>
      <vt:lpstr>Ecological value ind.</vt:lpstr>
      <vt:lpstr>Sheet1</vt:lpstr>
      <vt:lpstr>Artlista lodrät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 knudsen</dc:creator>
  <cp:lastModifiedBy>Juliana Dániel Ferreira</cp:lastModifiedBy>
  <dcterms:created xsi:type="dcterms:W3CDTF">2020-06-24T11:33:24Z</dcterms:created>
  <dcterms:modified xsi:type="dcterms:W3CDTF">2023-02-02T16:06:29Z</dcterms:modified>
</cp:coreProperties>
</file>