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ataanalysis\"/>
    </mc:Choice>
  </mc:AlternateContent>
  <xr:revisionPtr revIDLastSave="0" documentId="13_ncr:1_{096013DC-374D-400E-B8ED-EF2F9728F20D}" xr6:coauthVersionLast="45" xr6:coauthVersionMax="45" xr10:uidLastSave="{00000000-0000-0000-0000-000000000000}"/>
  <bookViews>
    <workbookView xWindow="-120" yWindow="-120" windowWidth="20730" windowHeight="11160" activeTab="5" xr2:uid="{EBE28D76-272D-4B23-922B-86FD4703C3C4}"/>
  </bookViews>
  <sheets>
    <sheet name="Sheet1" sheetId="2" r:id="rId1"/>
    <sheet name="Sheet2" sheetId="3" r:id="rId2"/>
    <sheet name="Sheet6" sheetId="7" r:id="rId3"/>
    <sheet name="Sheet7" sheetId="8" r:id="rId4"/>
    <sheet name="Sheet8" sheetId="9" r:id="rId5"/>
    <sheet name="Sheet9" sheetId="10" r:id="rId6"/>
    <sheet name="Sheet5" sheetId="6" r:id="rId7"/>
    <sheet name="Sheet3" sheetId="4" r:id="rId8"/>
    <sheet name="Sheet4" sheetId="5" r:id="rId9"/>
    <sheet name="Planilha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9" i="1" l="1"/>
  <c r="C5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C13" i="10"/>
  <c r="C17" i="10"/>
  <c r="C21" i="10"/>
  <c r="D15" i="10"/>
  <c r="D19" i="10"/>
  <c r="D14" i="10"/>
  <c r="D22" i="10"/>
  <c r="C14" i="10"/>
  <c r="C18" i="10"/>
  <c r="C22" i="10"/>
  <c r="D16" i="10"/>
  <c r="D20" i="10"/>
  <c r="C20" i="10"/>
  <c r="D18" i="10"/>
  <c r="C15" i="10"/>
  <c r="C19" i="10"/>
  <c r="D13" i="10"/>
  <c r="D17" i="10"/>
  <c r="D21" i="10"/>
  <c r="C16" i="10"/>
  <c r="C13" i="9"/>
  <c r="C17" i="9"/>
  <c r="C21" i="9"/>
  <c r="D15" i="9"/>
  <c r="D19" i="9"/>
  <c r="H2" i="9"/>
  <c r="H6" i="9"/>
  <c r="C14" i="9"/>
  <c r="C22" i="9"/>
  <c r="D20" i="9"/>
  <c r="H7" i="9"/>
  <c r="C15" i="9"/>
  <c r="C19" i="9"/>
  <c r="D13" i="9"/>
  <c r="D17" i="9"/>
  <c r="D21" i="9"/>
  <c r="H4" i="9"/>
  <c r="H8" i="9"/>
  <c r="C16" i="9"/>
  <c r="C20" i="9"/>
  <c r="D14" i="9"/>
  <c r="D18" i="9"/>
  <c r="D22" i="9"/>
  <c r="H5" i="9"/>
  <c r="C18" i="9"/>
  <c r="D16" i="9"/>
  <c r="H3" i="9"/>
  <c r="C12" i="8"/>
  <c r="C16" i="8"/>
  <c r="C20" i="8"/>
  <c r="D14" i="8"/>
  <c r="D18" i="8"/>
  <c r="H2" i="8"/>
  <c r="H6" i="8"/>
  <c r="C14" i="8"/>
  <c r="C13" i="8"/>
  <c r="C17" i="8"/>
  <c r="C21" i="8"/>
  <c r="D15" i="8"/>
  <c r="D19" i="8"/>
  <c r="H3" i="8"/>
  <c r="H7" i="8"/>
  <c r="C18" i="8"/>
  <c r="D12" i="8"/>
  <c r="D16" i="8"/>
  <c r="D20" i="8"/>
  <c r="H4" i="8"/>
  <c r="H8" i="8"/>
  <c r="C15" i="8"/>
  <c r="C19" i="8"/>
  <c r="D13" i="8"/>
  <c r="D17" i="8"/>
  <c r="D21" i="8"/>
  <c r="H5" i="8"/>
  <c r="C12" i="7"/>
  <c r="C16" i="7"/>
  <c r="C20" i="7"/>
  <c r="C14" i="7"/>
  <c r="C19" i="7"/>
  <c r="C13" i="7"/>
  <c r="C17" i="7"/>
  <c r="C21" i="7"/>
  <c r="C18" i="7"/>
  <c r="C15" i="7"/>
  <c r="C20" i="5"/>
  <c r="C24" i="5"/>
  <c r="H3" i="5"/>
  <c r="H7" i="5"/>
  <c r="H2" i="5"/>
  <c r="C21" i="5"/>
  <c r="H4" i="5"/>
  <c r="H8" i="5"/>
  <c r="C22" i="5"/>
  <c r="H5" i="5"/>
  <c r="C23" i="5"/>
  <c r="H6" i="5"/>
  <c r="C53" i="4"/>
  <c r="C57" i="4"/>
  <c r="C61" i="4"/>
  <c r="C54" i="4"/>
  <c r="C58" i="4"/>
  <c r="C62" i="4"/>
  <c r="C55" i="4"/>
  <c r="C59" i="4"/>
  <c r="C63" i="4"/>
  <c r="C56" i="4"/>
  <c r="C60" i="4"/>
  <c r="C64" i="3"/>
  <c r="C68" i="3"/>
  <c r="C72" i="3"/>
  <c r="C71" i="3"/>
  <c r="C65" i="3"/>
  <c r="C69" i="3"/>
  <c r="C73" i="3"/>
  <c r="C66" i="3"/>
  <c r="C70" i="3"/>
  <c r="C67" i="3"/>
  <c r="C6" i="2"/>
  <c r="C10" i="2"/>
  <c r="C14" i="2"/>
  <c r="C7" i="2"/>
  <c r="C11" i="2"/>
  <c r="C15" i="2"/>
  <c r="C13" i="2"/>
  <c r="C8" i="2"/>
  <c r="C12" i="2"/>
  <c r="C16" i="2"/>
  <c r="C9" i="2"/>
  <c r="D9" i="2"/>
  <c r="D12" i="2"/>
  <c r="D13" i="2"/>
  <c r="E11" i="2"/>
  <c r="D14" i="2"/>
  <c r="E6" i="2"/>
  <c r="E16" i="2"/>
  <c r="E8" i="2"/>
  <c r="D15" i="2"/>
  <c r="D7" i="2"/>
  <c r="D10" i="2"/>
  <c r="D16" i="2"/>
  <c r="D8" i="2"/>
  <c r="E15" i="2"/>
  <c r="E7" i="2"/>
  <c r="E10" i="2"/>
  <c r="E9" i="2"/>
  <c r="E12" i="2"/>
  <c r="E13" i="2"/>
  <c r="D11" i="2"/>
  <c r="E14" i="2"/>
  <c r="D6" i="2"/>
  <c r="D67" i="3"/>
  <c r="D66" i="3"/>
  <c r="E69" i="3"/>
  <c r="D71" i="3"/>
  <c r="E68" i="3"/>
  <c r="E67" i="3"/>
  <c r="E66" i="3"/>
  <c r="D69" i="3"/>
  <c r="E71" i="3"/>
  <c r="D68" i="3"/>
  <c r="D70" i="3"/>
  <c r="E73" i="3"/>
  <c r="E65" i="3"/>
  <c r="E72" i="3"/>
  <c r="E64" i="3"/>
  <c r="E70" i="3"/>
  <c r="D73" i="3"/>
  <c r="D65" i="3"/>
  <c r="D72" i="3"/>
  <c r="D64" i="3"/>
  <c r="E60" i="4"/>
  <c r="E63" i="4"/>
  <c r="E55" i="4"/>
  <c r="D58" i="4"/>
  <c r="E61" i="4"/>
  <c r="E53" i="4"/>
  <c r="D63" i="4"/>
  <c r="D55" i="4"/>
  <c r="D61" i="4"/>
  <c r="D53" i="4"/>
  <c r="D57" i="4"/>
  <c r="D60" i="4"/>
  <c r="E58" i="4"/>
  <c r="E54" i="4"/>
  <c r="E56" i="4"/>
  <c r="E59" i="4"/>
  <c r="D62" i="4"/>
  <c r="D54" i="4"/>
  <c r="E57" i="4"/>
  <c r="D56" i="4"/>
  <c r="D59" i="4"/>
  <c r="E62" i="4"/>
  <c r="D23" i="5"/>
  <c r="E21" i="5"/>
  <c r="D20" i="5"/>
  <c r="E23" i="5"/>
  <c r="D21" i="5"/>
  <c r="E20" i="5"/>
  <c r="E22" i="5"/>
  <c r="D24" i="5"/>
  <c r="D22" i="5"/>
  <c r="E24" i="5"/>
  <c r="D15" i="7"/>
  <c r="E21" i="7"/>
  <c r="E13" i="7"/>
  <c r="D14" i="7"/>
  <c r="E16" i="7"/>
  <c r="D16" i="7"/>
  <c r="E15" i="7"/>
  <c r="D21" i="7"/>
  <c r="D13" i="7"/>
  <c r="E14" i="7"/>
  <c r="D18" i="7"/>
  <c r="E17" i="7"/>
  <c r="D19" i="7"/>
  <c r="E20" i="7"/>
  <c r="E12" i="7"/>
  <c r="E18" i="7"/>
  <c r="D17" i="7"/>
  <c r="E19" i="7"/>
  <c r="D20" i="7"/>
  <c r="D12" i="7"/>
</calcChain>
</file>

<file path=xl/sharedStrings.xml><?xml version="1.0" encoding="utf-8"?>
<sst xmlns="http://schemas.openxmlformats.org/spreadsheetml/2006/main" count="356" uniqueCount="29">
  <si>
    <t>isocode</t>
  </si>
  <si>
    <t>year</t>
  </si>
  <si>
    <t>rtfpna</t>
  </si>
  <si>
    <t>USA</t>
  </si>
  <si>
    <t>CAN</t>
  </si>
  <si>
    <t>MEX</t>
  </si>
  <si>
    <t>Timeline</t>
  </si>
  <si>
    <t>Values</t>
  </si>
  <si>
    <t>Forecast</t>
  </si>
  <si>
    <t>Lower Confidence Bound</t>
  </si>
  <si>
    <t>Upper Confidence Bound</t>
  </si>
  <si>
    <t>12/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</si>
  <si>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</si>
  <si>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</si>
  <si>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</si>
  <si>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</si>
  <si>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</si>
  <si>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</si>
  <si>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</si>
  <si>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</si>
  <si>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</si>
  <si>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 xml:space="preserve"> expected</t>
  </si>
  <si>
    <t>Confidence Interval</t>
  </si>
  <si>
    <t>0.957825</t>
  </si>
  <si>
    <t>0.966917</t>
  </si>
  <si>
    <t>0.975910</t>
  </si>
  <si>
    <t>0.992058</t>
  </si>
  <si>
    <t>0.998499</t>
  </si>
  <si>
    <t>0.986738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</si>
</sst>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9" formatCode="#,##0.0000000"/>
    <numFmt numFmtId="182" formatCode="0.0000"/>
    <numFmt numFmtId="184" formatCode="0.000000"/>
    <numFmt numFmtId="196" formatCode="0.0000000000000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4" fontId="0" fillId="0" borderId="0" xfId="0" applyNumberFormat="1"/>
    <xf numFmtId="169" fontId="0" fillId="0" borderId="0" xfId="0" applyNumberFormat="1"/>
    <xf numFmtId="2" fontId="0" fillId="0" borderId="0" xfId="0" applyNumberFormat="1"/>
    <xf numFmtId="182" fontId="0" fillId="0" borderId="0" xfId="0" applyNumberFormat="1"/>
    <xf numFmtId="184" fontId="0" fillId="0" borderId="0" xfId="0" applyNumberFormat="1"/>
    <xf numFmtId="196" fontId="0" fillId="0" borderId="0" xfId="0" applyNumberFormat="1"/>
    <xf numFmtId="17" fontId="0" fillId="0" borderId="0" xfId="0" applyNumberFormat="1"/>
    <xf numFmtId="14" fontId="0" fillId="0" borderId="0" xfId="0" applyNumberFormat="1"/>
    <xf numFmtId="169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28">
    <dxf>
      <numFmt numFmtId="184" formatCode="0.000000"/>
    </dxf>
    <dxf>
      <numFmt numFmtId="184" formatCode="0.000000"/>
    </dxf>
    <dxf>
      <numFmt numFmtId="19" formatCode="dd/mm/yyyy"/>
    </dxf>
    <dxf>
      <numFmt numFmtId="4" formatCode="#,##0.00"/>
    </dxf>
    <dxf>
      <numFmt numFmtId="184" formatCode="0.000000"/>
    </dxf>
    <dxf>
      <numFmt numFmtId="184" formatCode="0.000000"/>
    </dxf>
    <dxf>
      <numFmt numFmtId="19" formatCode="dd/mm/yyyy"/>
    </dxf>
    <dxf>
      <numFmt numFmtId="4" formatCode="#,##0.00"/>
    </dxf>
    <dxf>
      <numFmt numFmtId="169" formatCode="#,##0.0000000"/>
    </dxf>
    <dxf>
      <numFmt numFmtId="169" formatCode="#,##0.0000000"/>
    </dxf>
    <dxf>
      <numFmt numFmtId="19" formatCode="dd/mm/yyyy"/>
    </dxf>
    <dxf>
      <numFmt numFmtId="169" formatCode="#,##0.0000000"/>
    </dxf>
    <dxf>
      <numFmt numFmtId="169" formatCode="#,##0.0000000"/>
    </dxf>
    <dxf>
      <numFmt numFmtId="169" formatCode="#,##0.0000000"/>
    </dxf>
    <dxf>
      <numFmt numFmtId="22" formatCode="mmm/yy"/>
    </dxf>
    <dxf>
      <numFmt numFmtId="4" formatCode="#,##0.00"/>
    </dxf>
    <dxf>
      <numFmt numFmtId="2" formatCode="0.00"/>
    </dxf>
    <dxf>
      <numFmt numFmtId="2" formatCode="0.00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38421284295983E-2"/>
          <c:y val="0.16829055458976719"/>
          <c:w val="0.92295202230156015"/>
          <c:h val="0.6339151924191294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</c:f>
              <c:numCache>
                <c:formatCode>General</c:formatCode>
                <c:ptCount val="15"/>
                <c:pt idx="0">
                  <c:v>0.6</c:v>
                </c:pt>
                <c:pt idx="1">
                  <c:v>0.62</c:v>
                </c:pt>
                <c:pt idx="2">
                  <c:v>0.63</c:v>
                </c:pt>
                <c:pt idx="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B-4BBE-8178-F7C11601CE0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m/d/yyyy</c:formatCode>
                <c:ptCount val="15"/>
                <c:pt idx="0">
                  <c:v>18598</c:v>
                </c:pt>
                <c:pt idx="1">
                  <c:v>18963</c:v>
                </c:pt>
                <c:pt idx="2">
                  <c:v>19329</c:v>
                </c:pt>
                <c:pt idx="3">
                  <c:v>19694</c:v>
                </c:pt>
                <c:pt idx="4">
                  <c:v>20059</c:v>
                </c:pt>
                <c:pt idx="5">
                  <c:v>20424</c:v>
                </c:pt>
                <c:pt idx="6">
                  <c:v>20790</c:v>
                </c:pt>
                <c:pt idx="7">
                  <c:v>21155</c:v>
                </c:pt>
                <c:pt idx="8">
                  <c:v>21520</c:v>
                </c:pt>
                <c:pt idx="9">
                  <c:v>21885</c:v>
                </c:pt>
                <c:pt idx="10">
                  <c:v>22251</c:v>
                </c:pt>
                <c:pt idx="11">
                  <c:v>22616</c:v>
                </c:pt>
                <c:pt idx="12">
                  <c:v>22981</c:v>
                </c:pt>
                <c:pt idx="13">
                  <c:v>23346</c:v>
                </c:pt>
                <c:pt idx="14">
                  <c:v>23712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3">
                  <c:v>0.65</c:v>
                </c:pt>
                <c:pt idx="4">
                  <c:v>0.66430206796321412</c:v>
                </c:pt>
                <c:pt idx="5">
                  <c:v>0.68037704692714263</c:v>
                </c:pt>
                <c:pt idx="6">
                  <c:v>0.69645202589107114</c:v>
                </c:pt>
                <c:pt idx="7">
                  <c:v>0.71252700485499976</c:v>
                </c:pt>
                <c:pt idx="8">
                  <c:v>0.72860198381892827</c:v>
                </c:pt>
                <c:pt idx="9">
                  <c:v>0.74467696278285678</c:v>
                </c:pt>
                <c:pt idx="10">
                  <c:v>0.76075194174678529</c:v>
                </c:pt>
                <c:pt idx="11">
                  <c:v>0.7768269207107138</c:v>
                </c:pt>
                <c:pt idx="12">
                  <c:v>0.79290189967464242</c:v>
                </c:pt>
                <c:pt idx="13">
                  <c:v>0.80897687863857093</c:v>
                </c:pt>
                <c:pt idx="14">
                  <c:v>0.82505185760249944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B-4BBE-8178-F7C11601CE0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m/d/yyyy</c:formatCode>
                <c:ptCount val="15"/>
                <c:pt idx="0">
                  <c:v>18598</c:v>
                </c:pt>
                <c:pt idx="1">
                  <c:v>18963</c:v>
                </c:pt>
                <c:pt idx="2">
                  <c:v>19329</c:v>
                </c:pt>
                <c:pt idx="3">
                  <c:v>19694</c:v>
                </c:pt>
                <c:pt idx="4">
                  <c:v>20059</c:v>
                </c:pt>
                <c:pt idx="5">
                  <c:v>20424</c:v>
                </c:pt>
                <c:pt idx="6">
                  <c:v>20790</c:v>
                </c:pt>
                <c:pt idx="7">
                  <c:v>21155</c:v>
                </c:pt>
                <c:pt idx="8">
                  <c:v>21520</c:v>
                </c:pt>
                <c:pt idx="9">
                  <c:v>21885</c:v>
                </c:pt>
                <c:pt idx="10">
                  <c:v>22251</c:v>
                </c:pt>
                <c:pt idx="11">
                  <c:v>22616</c:v>
                </c:pt>
                <c:pt idx="12">
                  <c:v>22981</c:v>
                </c:pt>
                <c:pt idx="13">
                  <c:v>23346</c:v>
                </c:pt>
                <c:pt idx="14">
                  <c:v>23712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3" formatCode="0.00">
                  <c:v>0.65</c:v>
                </c:pt>
                <c:pt idx="4" formatCode="0.00">
                  <c:v>0.65957859711126121</c:v>
                </c:pt>
                <c:pt idx="5" formatCode="0.00">
                  <c:v>0.67565355481961875</c:v>
                </c:pt>
                <c:pt idx="6" formatCode="0.00">
                  <c:v>0.69172849599610164</c:v>
                </c:pt>
                <c:pt idx="7" formatCode="0.00">
                  <c:v>0.70780341591775164</c:v>
                </c:pt>
                <c:pt idx="8" formatCode="0.00">
                  <c:v>0.72387830986209545</c:v>
                </c:pt>
                <c:pt idx="9" formatCode="0.00">
                  <c:v>0.73995317310738129</c:v>
                </c:pt>
                <c:pt idx="10" formatCode="0.00">
                  <c:v>0.75602800093286204</c:v>
                </c:pt>
                <c:pt idx="11" formatCode="0.00">
                  <c:v>0.77210278861912518</c:v>
                </c:pt>
                <c:pt idx="12" formatCode="0.00">
                  <c:v>0.78817753144847014</c:v>
                </c:pt>
                <c:pt idx="13" formatCode="0.00">
                  <c:v>0.80425222470533198</c:v>
                </c:pt>
                <c:pt idx="14" formatCode="0.00">
                  <c:v>0.82032686367675289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B-4BBE-8178-F7C11601CE0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m/d/yyyy</c:formatCode>
                <c:ptCount val="15"/>
                <c:pt idx="0">
                  <c:v>18598</c:v>
                </c:pt>
                <c:pt idx="1">
                  <c:v>18963</c:v>
                </c:pt>
                <c:pt idx="2">
                  <c:v>19329</c:v>
                </c:pt>
                <c:pt idx="3">
                  <c:v>19694</c:v>
                </c:pt>
                <c:pt idx="4">
                  <c:v>20059</c:v>
                </c:pt>
                <c:pt idx="5">
                  <c:v>20424</c:v>
                </c:pt>
                <c:pt idx="6">
                  <c:v>20790</c:v>
                </c:pt>
                <c:pt idx="7">
                  <c:v>21155</c:v>
                </c:pt>
                <c:pt idx="8">
                  <c:v>21520</c:v>
                </c:pt>
                <c:pt idx="9">
                  <c:v>21885</c:v>
                </c:pt>
                <c:pt idx="10">
                  <c:v>22251</c:v>
                </c:pt>
                <c:pt idx="11">
                  <c:v>22616</c:v>
                </c:pt>
                <c:pt idx="12">
                  <c:v>22981</c:v>
                </c:pt>
                <c:pt idx="13">
                  <c:v>23346</c:v>
                </c:pt>
                <c:pt idx="14">
                  <c:v>23712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3" formatCode="0.00">
                  <c:v>0.65</c:v>
                </c:pt>
                <c:pt idx="4" formatCode="0.00">
                  <c:v>0.66902553881516702</c:v>
                </c:pt>
                <c:pt idx="5" formatCode="0.00">
                  <c:v>0.6851005390346665</c:v>
                </c:pt>
                <c:pt idx="6" formatCode="0.00">
                  <c:v>0.70117555578604063</c:v>
                </c:pt>
                <c:pt idx="7" formatCode="0.00">
                  <c:v>0.71725059379224787</c:v>
                </c:pt>
                <c:pt idx="8" formatCode="0.00">
                  <c:v>0.73332565777576109</c:v>
                </c:pt>
                <c:pt idx="9" formatCode="0.00">
                  <c:v>0.74940075245833226</c:v>
                </c:pt>
                <c:pt idx="10" formatCode="0.00">
                  <c:v>0.76547588256070853</c:v>
                </c:pt>
                <c:pt idx="11" formatCode="0.00">
                  <c:v>0.78155105280230242</c:v>
                </c:pt>
                <c:pt idx="12" formatCode="0.00">
                  <c:v>0.7976262679008147</c:v>
                </c:pt>
                <c:pt idx="13" formatCode="0.00">
                  <c:v>0.81370153257180988</c:v>
                </c:pt>
                <c:pt idx="14" formatCode="0.00">
                  <c:v>0.82977685152824598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CB-4BBE-8178-F7C11601C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988856"/>
        <c:axId val="394989512"/>
      </c:lineChart>
      <c:catAx>
        <c:axId val="3949888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89512"/>
        <c:crosses val="autoZero"/>
        <c:auto val="1"/>
        <c:lblAlgn val="ctr"/>
        <c:lblOffset val="100"/>
        <c:noMultiLvlLbl val="0"/>
      </c:catAx>
      <c:valAx>
        <c:axId val="39498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8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Sheet2!$B$2:$B$73</c:f>
              <c:numCache>
                <c:formatCode>General</c:formatCode>
                <c:ptCount val="72"/>
                <c:pt idx="0">
                  <c:v>0.6</c:v>
                </c:pt>
                <c:pt idx="1">
                  <c:v>0.62</c:v>
                </c:pt>
                <c:pt idx="2">
                  <c:v>0.63</c:v>
                </c:pt>
                <c:pt idx="3">
                  <c:v>0.65</c:v>
                </c:pt>
                <c:pt idx="4">
                  <c:v>0.64617943763732899</c:v>
                </c:pt>
                <c:pt idx="5">
                  <c:v>0.66877293586730902</c:v>
                </c:pt>
                <c:pt idx="6">
                  <c:v>0.66099989414214999</c:v>
                </c:pt>
                <c:pt idx="7">
                  <c:v>0.662164807319641</c:v>
                </c:pt>
                <c:pt idx="8">
                  <c:v>0.65481251478195102</c:v>
                </c:pt>
                <c:pt idx="9">
                  <c:v>0.68067950010299605</c:v>
                </c:pt>
                <c:pt idx="10">
                  <c:v>0.678122818470001</c:v>
                </c:pt>
                <c:pt idx="11">
                  <c:v>0.68069225549697798</c:v>
                </c:pt>
                <c:pt idx="12">
                  <c:v>0.70006799697875899</c:v>
                </c:pt>
                <c:pt idx="13">
                  <c:v>0.70903611183166504</c:v>
                </c:pt>
                <c:pt idx="14">
                  <c:v>0.72325456142425504</c:v>
                </c:pt>
                <c:pt idx="15">
                  <c:v>0.74014884233474698</c:v>
                </c:pt>
                <c:pt idx="16">
                  <c:v>0.75617390871047896</c:v>
                </c:pt>
                <c:pt idx="17">
                  <c:v>0.74838835000991799</c:v>
                </c:pt>
                <c:pt idx="18">
                  <c:v>0.75855386257171598</c:v>
                </c:pt>
                <c:pt idx="19">
                  <c:v>0.7544527053833</c:v>
                </c:pt>
                <c:pt idx="20">
                  <c:v>0.73988252878188998</c:v>
                </c:pt>
                <c:pt idx="21">
                  <c:v>0.75190341472625699</c:v>
                </c:pt>
                <c:pt idx="22">
                  <c:v>0.76429474353790205</c:v>
                </c:pt>
                <c:pt idx="23">
                  <c:v>0.77685528993606501</c:v>
                </c:pt>
                <c:pt idx="24">
                  <c:v>0.75022524595260598</c:v>
                </c:pt>
                <c:pt idx="25">
                  <c:v>0.74391132593154896</c:v>
                </c:pt>
                <c:pt idx="26">
                  <c:v>0.75715261697769098</c:v>
                </c:pt>
                <c:pt idx="27">
                  <c:v>0.76234042644500699</c:v>
                </c:pt>
                <c:pt idx="28">
                  <c:v>0.77050709724426203</c:v>
                </c:pt>
                <c:pt idx="29">
                  <c:v>0.76779937744140603</c:v>
                </c:pt>
                <c:pt idx="30">
                  <c:v>0.75300568342208796</c:v>
                </c:pt>
                <c:pt idx="31">
                  <c:v>0.75917249917983998</c:v>
                </c:pt>
                <c:pt idx="32">
                  <c:v>0.74262899160385099</c:v>
                </c:pt>
                <c:pt idx="33">
                  <c:v>0.76305395364761297</c:v>
                </c:pt>
                <c:pt idx="34">
                  <c:v>0.78800868988037098</c:v>
                </c:pt>
                <c:pt idx="35">
                  <c:v>0.80021876096725397</c:v>
                </c:pt>
                <c:pt idx="36">
                  <c:v>0.80620831251144398</c:v>
                </c:pt>
                <c:pt idx="37">
                  <c:v>0.80893713235855103</c:v>
                </c:pt>
                <c:pt idx="38">
                  <c:v>0.82119518518447798</c:v>
                </c:pt>
                <c:pt idx="39">
                  <c:v>0.83049571514129605</c:v>
                </c:pt>
                <c:pt idx="40">
                  <c:v>0.83226579427719105</c:v>
                </c:pt>
                <c:pt idx="41">
                  <c:v>0.82806688547134399</c:v>
                </c:pt>
                <c:pt idx="42">
                  <c:v>0.84615749120712203</c:v>
                </c:pt>
                <c:pt idx="43">
                  <c:v>0.85438287258148105</c:v>
                </c:pt>
                <c:pt idx="44">
                  <c:v>0.866779565811157</c:v>
                </c:pt>
                <c:pt idx="45">
                  <c:v>0.86956256628036499</c:v>
                </c:pt>
                <c:pt idx="46">
                  <c:v>0.88420385122299106</c:v>
                </c:pt>
                <c:pt idx="47">
                  <c:v>0.90018987655639604</c:v>
                </c:pt>
                <c:pt idx="48">
                  <c:v>0.91891717910766602</c:v>
                </c:pt>
                <c:pt idx="49">
                  <c:v>0.94137507677078203</c:v>
                </c:pt>
                <c:pt idx="50">
                  <c:v>0.95943164825439398</c:v>
                </c:pt>
                <c:pt idx="51">
                  <c:v>0.95782530307769698</c:v>
                </c:pt>
                <c:pt idx="52">
                  <c:v>0.96691656112670898</c:v>
                </c:pt>
                <c:pt idx="53">
                  <c:v>0.97590994834899902</c:v>
                </c:pt>
                <c:pt idx="54">
                  <c:v>0.99205768108367898</c:v>
                </c:pt>
                <c:pt idx="55">
                  <c:v>1</c:v>
                </c:pt>
                <c:pt idx="56">
                  <c:v>1.00400030612945</c:v>
                </c:pt>
                <c:pt idx="57">
                  <c:v>1.0065952539443901</c:v>
                </c:pt>
                <c:pt idx="58">
                  <c:v>0.99849927425384499</c:v>
                </c:pt>
                <c:pt idx="59">
                  <c:v>0.98673778772354104</c:v>
                </c:pt>
                <c:pt idx="60">
                  <c:v>1.0094630718231199</c:v>
                </c:pt>
                <c:pt idx="61">
                  <c:v>1.02039182186126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8-41AB-B116-07177A33BC4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Sheet2!$A$2:$A$73</c:f>
              <c:numCache>
                <c:formatCode>m/d/yyyy</c:formatCode>
                <c:ptCount val="72"/>
                <c:pt idx="0">
                  <c:v>18598</c:v>
                </c:pt>
                <c:pt idx="1">
                  <c:v>18963</c:v>
                </c:pt>
                <c:pt idx="2">
                  <c:v>19329</c:v>
                </c:pt>
                <c:pt idx="3">
                  <c:v>19694</c:v>
                </c:pt>
                <c:pt idx="4">
                  <c:v>20059</c:v>
                </c:pt>
                <c:pt idx="5">
                  <c:v>20424</c:v>
                </c:pt>
                <c:pt idx="6">
                  <c:v>20790</c:v>
                </c:pt>
                <c:pt idx="7">
                  <c:v>21155</c:v>
                </c:pt>
                <c:pt idx="8">
                  <c:v>21520</c:v>
                </c:pt>
                <c:pt idx="9">
                  <c:v>21885</c:v>
                </c:pt>
                <c:pt idx="10">
                  <c:v>22251</c:v>
                </c:pt>
                <c:pt idx="11">
                  <c:v>22616</c:v>
                </c:pt>
                <c:pt idx="12">
                  <c:v>22981</c:v>
                </c:pt>
                <c:pt idx="13">
                  <c:v>23346</c:v>
                </c:pt>
                <c:pt idx="14">
                  <c:v>23712</c:v>
                </c:pt>
                <c:pt idx="15">
                  <c:v>24077</c:v>
                </c:pt>
                <c:pt idx="16">
                  <c:v>24442</c:v>
                </c:pt>
                <c:pt idx="17">
                  <c:v>24807</c:v>
                </c:pt>
                <c:pt idx="18">
                  <c:v>25173</c:v>
                </c:pt>
                <c:pt idx="19">
                  <c:v>25538</c:v>
                </c:pt>
                <c:pt idx="20">
                  <c:v>25903</c:v>
                </c:pt>
                <c:pt idx="21">
                  <c:v>26268</c:v>
                </c:pt>
                <c:pt idx="22">
                  <c:v>26634</c:v>
                </c:pt>
                <c:pt idx="23">
                  <c:v>26999</c:v>
                </c:pt>
                <c:pt idx="24">
                  <c:v>27364</c:v>
                </c:pt>
                <c:pt idx="25">
                  <c:v>27729</c:v>
                </c:pt>
                <c:pt idx="26">
                  <c:v>28095</c:v>
                </c:pt>
                <c:pt idx="27">
                  <c:v>28460</c:v>
                </c:pt>
                <c:pt idx="28">
                  <c:v>28825</c:v>
                </c:pt>
                <c:pt idx="29">
                  <c:v>29190</c:v>
                </c:pt>
                <c:pt idx="30">
                  <c:v>29556</c:v>
                </c:pt>
                <c:pt idx="31">
                  <c:v>29921</c:v>
                </c:pt>
                <c:pt idx="32">
                  <c:v>30286</c:v>
                </c:pt>
                <c:pt idx="33">
                  <c:v>30651</c:v>
                </c:pt>
                <c:pt idx="34">
                  <c:v>31017</c:v>
                </c:pt>
                <c:pt idx="35">
                  <c:v>31382</c:v>
                </c:pt>
                <c:pt idx="36">
                  <c:v>31747</c:v>
                </c:pt>
                <c:pt idx="37">
                  <c:v>32112</c:v>
                </c:pt>
                <c:pt idx="38">
                  <c:v>32478</c:v>
                </c:pt>
                <c:pt idx="39">
                  <c:v>32843</c:v>
                </c:pt>
                <c:pt idx="40">
                  <c:v>33208</c:v>
                </c:pt>
                <c:pt idx="41">
                  <c:v>33573</c:v>
                </c:pt>
                <c:pt idx="42">
                  <c:v>33939</c:v>
                </c:pt>
                <c:pt idx="43">
                  <c:v>34304</c:v>
                </c:pt>
                <c:pt idx="44">
                  <c:v>34669</c:v>
                </c:pt>
                <c:pt idx="45">
                  <c:v>35034</c:v>
                </c:pt>
                <c:pt idx="46">
                  <c:v>35400</c:v>
                </c:pt>
                <c:pt idx="47">
                  <c:v>35765</c:v>
                </c:pt>
                <c:pt idx="48">
                  <c:v>36130</c:v>
                </c:pt>
                <c:pt idx="49">
                  <c:v>36495</c:v>
                </c:pt>
                <c:pt idx="50">
                  <c:v>36861</c:v>
                </c:pt>
                <c:pt idx="51">
                  <c:v>37226</c:v>
                </c:pt>
                <c:pt idx="52">
                  <c:v>37591</c:v>
                </c:pt>
                <c:pt idx="53">
                  <c:v>37956</c:v>
                </c:pt>
                <c:pt idx="54">
                  <c:v>38322</c:v>
                </c:pt>
                <c:pt idx="55">
                  <c:v>38687</c:v>
                </c:pt>
                <c:pt idx="56">
                  <c:v>39052</c:v>
                </c:pt>
                <c:pt idx="57">
                  <c:v>39417</c:v>
                </c:pt>
                <c:pt idx="58">
                  <c:v>39783</c:v>
                </c:pt>
                <c:pt idx="59">
                  <c:v>40148</c:v>
                </c:pt>
                <c:pt idx="60">
                  <c:v>40513</c:v>
                </c:pt>
                <c:pt idx="61">
                  <c:v>40878</c:v>
                </c:pt>
                <c:pt idx="62">
                  <c:v>41244</c:v>
                </c:pt>
                <c:pt idx="63">
                  <c:v>41609</c:v>
                </c:pt>
                <c:pt idx="64">
                  <c:v>41974</c:v>
                </c:pt>
                <c:pt idx="65">
                  <c:v>42339</c:v>
                </c:pt>
                <c:pt idx="66">
                  <c:v>42705</c:v>
                </c:pt>
                <c:pt idx="67">
                  <c:v>43070</c:v>
                </c:pt>
                <c:pt idx="68">
                  <c:v>43435</c:v>
                </c:pt>
                <c:pt idx="69">
                  <c:v>43800</c:v>
                </c:pt>
                <c:pt idx="70">
                  <c:v>44166</c:v>
                </c:pt>
                <c:pt idx="71">
                  <c:v>44531</c:v>
                </c:pt>
              </c:numCache>
            </c:numRef>
          </c:cat>
          <c:val>
            <c:numRef>
              <c:f>Sheet2!$C$2:$C$73</c:f>
              <c:numCache>
                <c:formatCode>General</c:formatCode>
                <c:ptCount val="72"/>
                <c:pt idx="61">
                  <c:v>1.02039182186126</c:v>
                </c:pt>
                <c:pt idx="62">
                  <c:v>1.0278141693982474</c:v>
                </c:pt>
                <c:pt idx="63">
                  <c:v>1.0352443599724512</c:v>
                </c:pt>
                <c:pt idx="64">
                  <c:v>1.042674550546655</c:v>
                </c:pt>
                <c:pt idx="65">
                  <c:v>1.0501047411208591</c:v>
                </c:pt>
                <c:pt idx="66">
                  <c:v>1.0575349316950629</c:v>
                </c:pt>
                <c:pt idx="67">
                  <c:v>1.0649651222692667</c:v>
                </c:pt>
                <c:pt idx="68">
                  <c:v>1.0723953128434704</c:v>
                </c:pt>
                <c:pt idx="69">
                  <c:v>1.0798255034176742</c:v>
                </c:pt>
                <c:pt idx="70">
                  <c:v>1.087255693991878</c:v>
                </c:pt>
                <c:pt idx="71">
                  <c:v>1.0946858845660818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8-41AB-B116-07177A33BC4E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Sheet2!$A$2:$A$73</c:f>
              <c:numCache>
                <c:formatCode>m/d/yyyy</c:formatCode>
                <c:ptCount val="72"/>
                <c:pt idx="0">
                  <c:v>18598</c:v>
                </c:pt>
                <c:pt idx="1">
                  <c:v>18963</c:v>
                </c:pt>
                <c:pt idx="2">
                  <c:v>19329</c:v>
                </c:pt>
                <c:pt idx="3">
                  <c:v>19694</c:v>
                </c:pt>
                <c:pt idx="4">
                  <c:v>20059</c:v>
                </c:pt>
                <c:pt idx="5">
                  <c:v>20424</c:v>
                </c:pt>
                <c:pt idx="6">
                  <c:v>20790</c:v>
                </c:pt>
                <c:pt idx="7">
                  <c:v>21155</c:v>
                </c:pt>
                <c:pt idx="8">
                  <c:v>21520</c:v>
                </c:pt>
                <c:pt idx="9">
                  <c:v>21885</c:v>
                </c:pt>
                <c:pt idx="10">
                  <c:v>22251</c:v>
                </c:pt>
                <c:pt idx="11">
                  <c:v>22616</c:v>
                </c:pt>
                <c:pt idx="12">
                  <c:v>22981</c:v>
                </c:pt>
                <c:pt idx="13">
                  <c:v>23346</c:v>
                </c:pt>
                <c:pt idx="14">
                  <c:v>23712</c:v>
                </c:pt>
                <c:pt idx="15">
                  <c:v>24077</c:v>
                </c:pt>
                <c:pt idx="16">
                  <c:v>24442</c:v>
                </c:pt>
                <c:pt idx="17">
                  <c:v>24807</c:v>
                </c:pt>
                <c:pt idx="18">
                  <c:v>25173</c:v>
                </c:pt>
                <c:pt idx="19">
                  <c:v>25538</c:v>
                </c:pt>
                <c:pt idx="20">
                  <c:v>25903</c:v>
                </c:pt>
                <c:pt idx="21">
                  <c:v>26268</c:v>
                </c:pt>
                <c:pt idx="22">
                  <c:v>26634</c:v>
                </c:pt>
                <c:pt idx="23">
                  <c:v>26999</c:v>
                </c:pt>
                <c:pt idx="24">
                  <c:v>27364</c:v>
                </c:pt>
                <c:pt idx="25">
                  <c:v>27729</c:v>
                </c:pt>
                <c:pt idx="26">
                  <c:v>28095</c:v>
                </c:pt>
                <c:pt idx="27">
                  <c:v>28460</c:v>
                </c:pt>
                <c:pt idx="28">
                  <c:v>28825</c:v>
                </c:pt>
                <c:pt idx="29">
                  <c:v>29190</c:v>
                </c:pt>
                <c:pt idx="30">
                  <c:v>29556</c:v>
                </c:pt>
                <c:pt idx="31">
                  <c:v>29921</c:v>
                </c:pt>
                <c:pt idx="32">
                  <c:v>30286</c:v>
                </c:pt>
                <c:pt idx="33">
                  <c:v>30651</c:v>
                </c:pt>
                <c:pt idx="34">
                  <c:v>31017</c:v>
                </c:pt>
                <c:pt idx="35">
                  <c:v>31382</c:v>
                </c:pt>
                <c:pt idx="36">
                  <c:v>31747</c:v>
                </c:pt>
                <c:pt idx="37">
                  <c:v>32112</c:v>
                </c:pt>
                <c:pt idx="38">
                  <c:v>32478</c:v>
                </c:pt>
                <c:pt idx="39">
                  <c:v>32843</c:v>
                </c:pt>
                <c:pt idx="40">
                  <c:v>33208</c:v>
                </c:pt>
                <c:pt idx="41">
                  <c:v>33573</c:v>
                </c:pt>
                <c:pt idx="42">
                  <c:v>33939</c:v>
                </c:pt>
                <c:pt idx="43">
                  <c:v>34304</c:v>
                </c:pt>
                <c:pt idx="44">
                  <c:v>34669</c:v>
                </c:pt>
                <c:pt idx="45">
                  <c:v>35034</c:v>
                </c:pt>
                <c:pt idx="46">
                  <c:v>35400</c:v>
                </c:pt>
                <c:pt idx="47">
                  <c:v>35765</c:v>
                </c:pt>
                <c:pt idx="48">
                  <c:v>36130</c:v>
                </c:pt>
                <c:pt idx="49">
                  <c:v>36495</c:v>
                </c:pt>
                <c:pt idx="50">
                  <c:v>36861</c:v>
                </c:pt>
                <c:pt idx="51">
                  <c:v>37226</c:v>
                </c:pt>
                <c:pt idx="52">
                  <c:v>37591</c:v>
                </c:pt>
                <c:pt idx="53">
                  <c:v>37956</c:v>
                </c:pt>
                <c:pt idx="54">
                  <c:v>38322</c:v>
                </c:pt>
                <c:pt idx="55">
                  <c:v>38687</c:v>
                </c:pt>
                <c:pt idx="56">
                  <c:v>39052</c:v>
                </c:pt>
                <c:pt idx="57">
                  <c:v>39417</c:v>
                </c:pt>
                <c:pt idx="58">
                  <c:v>39783</c:v>
                </c:pt>
                <c:pt idx="59">
                  <c:v>40148</c:v>
                </c:pt>
                <c:pt idx="60">
                  <c:v>40513</c:v>
                </c:pt>
                <c:pt idx="61">
                  <c:v>40878</c:v>
                </c:pt>
                <c:pt idx="62">
                  <c:v>41244</c:v>
                </c:pt>
                <c:pt idx="63">
                  <c:v>41609</c:v>
                </c:pt>
                <c:pt idx="64">
                  <c:v>41974</c:v>
                </c:pt>
                <c:pt idx="65">
                  <c:v>42339</c:v>
                </c:pt>
                <c:pt idx="66">
                  <c:v>42705</c:v>
                </c:pt>
                <c:pt idx="67">
                  <c:v>43070</c:v>
                </c:pt>
                <c:pt idx="68">
                  <c:v>43435</c:v>
                </c:pt>
                <c:pt idx="69">
                  <c:v>43800</c:v>
                </c:pt>
                <c:pt idx="70">
                  <c:v>44166</c:v>
                </c:pt>
                <c:pt idx="71">
                  <c:v>44531</c:v>
                </c:pt>
              </c:numCache>
            </c:numRef>
          </c:cat>
          <c:val>
            <c:numRef>
              <c:f>Sheet2!$D$2:$D$73</c:f>
              <c:numCache>
                <c:formatCode>General</c:formatCode>
                <c:ptCount val="72"/>
                <c:pt idx="61" formatCode="0.00">
                  <c:v>1.02039182186126</c:v>
                </c:pt>
                <c:pt idx="62" formatCode="0.00">
                  <c:v>1.0049027367626009</c:v>
                </c:pt>
                <c:pt idx="63" formatCode="0.00">
                  <c:v>1.0012348945391749</c:v>
                </c:pt>
                <c:pt idx="64" formatCode="0.00">
                  <c:v>0.99899941611706544</c:v>
                </c:pt>
                <c:pt idx="65" formatCode="0.00">
                  <c:v>0.99730469962606516</c:v>
                </c:pt>
                <c:pt idx="66" formatCode="0.00">
                  <c:v>0.99582662971256952</c:v>
                </c:pt>
                <c:pt idx="67" formatCode="0.00">
                  <c:v>0.99441005459973408</c:v>
                </c:pt>
                <c:pt idx="68" formatCode="0.00">
                  <c:v>0.99296960381925825</c:v>
                </c:pt>
                <c:pt idx="69" formatCode="0.00">
                  <c:v>0.9914542336221136</c:v>
                </c:pt>
                <c:pt idx="70" formatCode="0.00">
                  <c:v>0.98983176705925624</c:v>
                </c:pt>
                <c:pt idx="71" formatCode="0.00">
                  <c:v>0.98808122403777421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8-41AB-B116-07177A33BC4E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Sheet2!$A$2:$A$73</c:f>
              <c:numCache>
                <c:formatCode>m/d/yyyy</c:formatCode>
                <c:ptCount val="72"/>
                <c:pt idx="0">
                  <c:v>18598</c:v>
                </c:pt>
                <c:pt idx="1">
                  <c:v>18963</c:v>
                </c:pt>
                <c:pt idx="2">
                  <c:v>19329</c:v>
                </c:pt>
                <c:pt idx="3">
                  <c:v>19694</c:v>
                </c:pt>
                <c:pt idx="4">
                  <c:v>20059</c:v>
                </c:pt>
                <c:pt idx="5">
                  <c:v>20424</c:v>
                </c:pt>
                <c:pt idx="6">
                  <c:v>20790</c:v>
                </c:pt>
                <c:pt idx="7">
                  <c:v>21155</c:v>
                </c:pt>
                <c:pt idx="8">
                  <c:v>21520</c:v>
                </c:pt>
                <c:pt idx="9">
                  <c:v>21885</c:v>
                </c:pt>
                <c:pt idx="10">
                  <c:v>22251</c:v>
                </c:pt>
                <c:pt idx="11">
                  <c:v>22616</c:v>
                </c:pt>
                <c:pt idx="12">
                  <c:v>22981</c:v>
                </c:pt>
                <c:pt idx="13">
                  <c:v>23346</c:v>
                </c:pt>
                <c:pt idx="14">
                  <c:v>23712</c:v>
                </c:pt>
                <c:pt idx="15">
                  <c:v>24077</c:v>
                </c:pt>
                <c:pt idx="16">
                  <c:v>24442</c:v>
                </c:pt>
                <c:pt idx="17">
                  <c:v>24807</c:v>
                </c:pt>
                <c:pt idx="18">
                  <c:v>25173</c:v>
                </c:pt>
                <c:pt idx="19">
                  <c:v>25538</c:v>
                </c:pt>
                <c:pt idx="20">
                  <c:v>25903</c:v>
                </c:pt>
                <c:pt idx="21">
                  <c:v>26268</c:v>
                </c:pt>
                <c:pt idx="22">
                  <c:v>26634</c:v>
                </c:pt>
                <c:pt idx="23">
                  <c:v>26999</c:v>
                </c:pt>
                <c:pt idx="24">
                  <c:v>27364</c:v>
                </c:pt>
                <c:pt idx="25">
                  <c:v>27729</c:v>
                </c:pt>
                <c:pt idx="26">
                  <c:v>28095</c:v>
                </c:pt>
                <c:pt idx="27">
                  <c:v>28460</c:v>
                </c:pt>
                <c:pt idx="28">
                  <c:v>28825</c:v>
                </c:pt>
                <c:pt idx="29">
                  <c:v>29190</c:v>
                </c:pt>
                <c:pt idx="30">
                  <c:v>29556</c:v>
                </c:pt>
                <c:pt idx="31">
                  <c:v>29921</c:v>
                </c:pt>
                <c:pt idx="32">
                  <c:v>30286</c:v>
                </c:pt>
                <c:pt idx="33">
                  <c:v>30651</c:v>
                </c:pt>
                <c:pt idx="34">
                  <c:v>31017</c:v>
                </c:pt>
                <c:pt idx="35">
                  <c:v>31382</c:v>
                </c:pt>
                <c:pt idx="36">
                  <c:v>31747</c:v>
                </c:pt>
                <c:pt idx="37">
                  <c:v>32112</c:v>
                </c:pt>
                <c:pt idx="38">
                  <c:v>32478</c:v>
                </c:pt>
                <c:pt idx="39">
                  <c:v>32843</c:v>
                </c:pt>
                <c:pt idx="40">
                  <c:v>33208</c:v>
                </c:pt>
                <c:pt idx="41">
                  <c:v>33573</c:v>
                </c:pt>
                <c:pt idx="42">
                  <c:v>33939</c:v>
                </c:pt>
                <c:pt idx="43">
                  <c:v>34304</c:v>
                </c:pt>
                <c:pt idx="44">
                  <c:v>34669</c:v>
                </c:pt>
                <c:pt idx="45">
                  <c:v>35034</c:v>
                </c:pt>
                <c:pt idx="46">
                  <c:v>35400</c:v>
                </c:pt>
                <c:pt idx="47">
                  <c:v>35765</c:v>
                </c:pt>
                <c:pt idx="48">
                  <c:v>36130</c:v>
                </c:pt>
                <c:pt idx="49">
                  <c:v>36495</c:v>
                </c:pt>
                <c:pt idx="50">
                  <c:v>36861</c:v>
                </c:pt>
                <c:pt idx="51">
                  <c:v>37226</c:v>
                </c:pt>
                <c:pt idx="52">
                  <c:v>37591</c:v>
                </c:pt>
                <c:pt idx="53">
                  <c:v>37956</c:v>
                </c:pt>
                <c:pt idx="54">
                  <c:v>38322</c:v>
                </c:pt>
                <c:pt idx="55">
                  <c:v>38687</c:v>
                </c:pt>
                <c:pt idx="56">
                  <c:v>39052</c:v>
                </c:pt>
                <c:pt idx="57">
                  <c:v>39417</c:v>
                </c:pt>
                <c:pt idx="58">
                  <c:v>39783</c:v>
                </c:pt>
                <c:pt idx="59">
                  <c:v>40148</c:v>
                </c:pt>
                <c:pt idx="60">
                  <c:v>40513</c:v>
                </c:pt>
                <c:pt idx="61">
                  <c:v>40878</c:v>
                </c:pt>
                <c:pt idx="62">
                  <c:v>41244</c:v>
                </c:pt>
                <c:pt idx="63">
                  <c:v>41609</c:v>
                </c:pt>
                <c:pt idx="64">
                  <c:v>41974</c:v>
                </c:pt>
                <c:pt idx="65">
                  <c:v>42339</c:v>
                </c:pt>
                <c:pt idx="66">
                  <c:v>42705</c:v>
                </c:pt>
                <c:pt idx="67">
                  <c:v>43070</c:v>
                </c:pt>
                <c:pt idx="68">
                  <c:v>43435</c:v>
                </c:pt>
                <c:pt idx="69">
                  <c:v>43800</c:v>
                </c:pt>
                <c:pt idx="70">
                  <c:v>44166</c:v>
                </c:pt>
                <c:pt idx="71">
                  <c:v>44531</c:v>
                </c:pt>
              </c:numCache>
            </c:numRef>
          </c:cat>
          <c:val>
            <c:numRef>
              <c:f>Sheet2!$E$2:$E$73</c:f>
              <c:numCache>
                <c:formatCode>General</c:formatCode>
                <c:ptCount val="72"/>
                <c:pt idx="61" formatCode="0.00">
                  <c:v>1.02039182186126</c:v>
                </c:pt>
                <c:pt idx="62" formatCode="0.00">
                  <c:v>1.050725602033894</c:v>
                </c:pt>
                <c:pt idx="63" formatCode="0.00">
                  <c:v>1.0692538254057276</c:v>
                </c:pt>
                <c:pt idx="64" formatCode="0.00">
                  <c:v>1.0863496849762446</c:v>
                </c:pt>
                <c:pt idx="65" formatCode="0.00">
                  <c:v>1.1029047826156528</c:v>
                </c:pt>
                <c:pt idx="66" formatCode="0.00">
                  <c:v>1.1192432336775562</c:v>
                </c:pt>
                <c:pt idx="67" formatCode="0.00">
                  <c:v>1.1355201899387992</c:v>
                </c:pt>
                <c:pt idx="68" formatCode="0.00">
                  <c:v>1.1518210218676825</c:v>
                </c:pt>
                <c:pt idx="69" formatCode="0.00">
                  <c:v>1.1681967732132348</c:v>
                </c:pt>
                <c:pt idx="70" formatCode="0.00">
                  <c:v>1.1846796209244999</c:v>
                </c:pt>
                <c:pt idx="71" formatCode="0.00">
                  <c:v>1.2012905450943894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8-41AB-B116-07177A33B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318544"/>
        <c:axId val="614320840"/>
      </c:lineChart>
      <c:catAx>
        <c:axId val="6143185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20840"/>
        <c:crosses val="autoZero"/>
        <c:auto val="1"/>
        <c:lblAlgn val="ctr"/>
        <c:lblOffset val="100"/>
        <c:noMultiLvlLbl val="0"/>
      </c:catAx>
      <c:valAx>
        <c:axId val="6143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Sheet6!$B$2:$B$21</c:f>
              <c:numCache>
                <c:formatCode>#,##0.0000000</c:formatCode>
                <c:ptCount val="20"/>
                <c:pt idx="0">
                  <c:v>1.0653600000000001</c:v>
                </c:pt>
                <c:pt idx="1">
                  <c:v>1.0411699999999999</c:v>
                </c:pt>
                <c:pt idx="2">
                  <c:v>1.0043770000000001</c:v>
                </c:pt>
                <c:pt idx="3">
                  <c:v>0.99474899999999999</c:v>
                </c:pt>
                <c:pt idx="4">
                  <c:v>1.0120800000000001</c:v>
                </c:pt>
                <c:pt idx="5">
                  <c:v>1.0309919999999999</c:v>
                </c:pt>
                <c:pt idx="6">
                  <c:v>1.0243340000000001</c:v>
                </c:pt>
                <c:pt idx="7">
                  <c:v>1.0305420000000001</c:v>
                </c:pt>
                <c:pt idx="8">
                  <c:v>1.0028459999999999</c:v>
                </c:pt>
                <c:pt idx="9">
                  <c:v>0.912721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8-4EAE-9BBC-ADB20DE53309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</c:f>
              <c:numCache>
                <c:formatCode>mmm\-yy</c:formatCode>
                <c:ptCount val="20"/>
                <c:pt idx="0">
                  <c:v>37591</c:v>
                </c:pt>
                <c:pt idx="1">
                  <c:v>37956</c:v>
                </c:pt>
                <c:pt idx="2">
                  <c:v>38322</c:v>
                </c:pt>
                <c:pt idx="3">
                  <c:v>38687</c:v>
                </c:pt>
                <c:pt idx="4">
                  <c:v>39052</c:v>
                </c:pt>
                <c:pt idx="5">
                  <c:v>39417</c:v>
                </c:pt>
                <c:pt idx="6">
                  <c:v>39783</c:v>
                </c:pt>
                <c:pt idx="7">
                  <c:v>40148</c:v>
                </c:pt>
                <c:pt idx="8">
                  <c:v>40513</c:v>
                </c:pt>
                <c:pt idx="9">
                  <c:v>40878</c:v>
                </c:pt>
                <c:pt idx="10">
                  <c:v>41244</c:v>
                </c:pt>
                <c:pt idx="11">
                  <c:v>41609</c:v>
                </c:pt>
                <c:pt idx="12">
                  <c:v>41974</c:v>
                </c:pt>
                <c:pt idx="13">
                  <c:v>42339</c:v>
                </c:pt>
                <c:pt idx="14">
                  <c:v>42705</c:v>
                </c:pt>
                <c:pt idx="15">
                  <c:v>43070</c:v>
                </c:pt>
                <c:pt idx="16">
                  <c:v>43435</c:v>
                </c:pt>
                <c:pt idx="17">
                  <c:v>43800</c:v>
                </c:pt>
                <c:pt idx="18">
                  <c:v>44166</c:v>
                </c:pt>
                <c:pt idx="19">
                  <c:v>44531</c:v>
                </c:pt>
              </c:numCache>
            </c:numRef>
          </c:cat>
          <c:val>
            <c:numRef>
              <c:f>Sheet6!$C$2:$C$21</c:f>
              <c:numCache>
                <c:formatCode>General</c:formatCode>
                <c:ptCount val="20"/>
                <c:pt idx="9" formatCode="#,##0.0000000">
                  <c:v>0.912721</c:v>
                </c:pt>
                <c:pt idx="10" formatCode="#,##0.0000000">
                  <c:v>0.9042147757575757</c:v>
                </c:pt>
                <c:pt idx="11" formatCode="#,##0.0000000">
                  <c:v>0.89570855151515139</c:v>
                </c:pt>
                <c:pt idx="12" formatCode="#,##0.0000000">
                  <c:v>0.88720232727272708</c:v>
                </c:pt>
                <c:pt idx="13" formatCode="#,##0.0000000">
                  <c:v>0.87869610303030288</c:v>
                </c:pt>
                <c:pt idx="14" formatCode="#,##0.0000000">
                  <c:v>0.87018987878787857</c:v>
                </c:pt>
                <c:pt idx="15" formatCode="#,##0.0000000">
                  <c:v>0.86168365454545426</c:v>
                </c:pt>
                <c:pt idx="16" formatCode="#,##0.0000000">
                  <c:v>0.85317743030302995</c:v>
                </c:pt>
                <c:pt idx="17" formatCode="#,##0.0000000">
                  <c:v>0.84467120606060564</c:v>
                </c:pt>
                <c:pt idx="18" formatCode="#,##0.0000000">
                  <c:v>0.83616498181818133</c:v>
                </c:pt>
                <c:pt idx="19" formatCode="#,##0.0000000">
                  <c:v>0.82765875757575702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8-4EAE-9BBC-ADB20DE53309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Sheet6!$A$2:$A$21</c:f>
              <c:numCache>
                <c:formatCode>mmm\-yy</c:formatCode>
                <c:ptCount val="20"/>
                <c:pt idx="0">
                  <c:v>37591</c:v>
                </c:pt>
                <c:pt idx="1">
                  <c:v>37956</c:v>
                </c:pt>
                <c:pt idx="2">
                  <c:v>38322</c:v>
                </c:pt>
                <c:pt idx="3">
                  <c:v>38687</c:v>
                </c:pt>
                <c:pt idx="4">
                  <c:v>39052</c:v>
                </c:pt>
                <c:pt idx="5">
                  <c:v>39417</c:v>
                </c:pt>
                <c:pt idx="6">
                  <c:v>39783</c:v>
                </c:pt>
                <c:pt idx="7">
                  <c:v>40148</c:v>
                </c:pt>
                <c:pt idx="8">
                  <c:v>40513</c:v>
                </c:pt>
                <c:pt idx="9">
                  <c:v>40878</c:v>
                </c:pt>
                <c:pt idx="10">
                  <c:v>41244</c:v>
                </c:pt>
                <c:pt idx="11">
                  <c:v>41609</c:v>
                </c:pt>
                <c:pt idx="12">
                  <c:v>41974</c:v>
                </c:pt>
                <c:pt idx="13">
                  <c:v>42339</c:v>
                </c:pt>
                <c:pt idx="14">
                  <c:v>42705</c:v>
                </c:pt>
                <c:pt idx="15">
                  <c:v>43070</c:v>
                </c:pt>
                <c:pt idx="16">
                  <c:v>43435</c:v>
                </c:pt>
                <c:pt idx="17">
                  <c:v>43800</c:v>
                </c:pt>
                <c:pt idx="18">
                  <c:v>44166</c:v>
                </c:pt>
                <c:pt idx="19">
                  <c:v>44531</c:v>
                </c:pt>
              </c:numCache>
            </c:numRef>
          </c:cat>
          <c:val>
            <c:numRef>
              <c:f>Sheet6!$D$2:$D$21</c:f>
              <c:numCache>
                <c:formatCode>General</c:formatCode>
                <c:ptCount val="20"/>
                <c:pt idx="9" formatCode="#,##0.0000000">
                  <c:v>0.912721</c:v>
                </c:pt>
                <c:pt idx="10" formatCode="#,##0.0000000">
                  <c:v>0.84823795135637237</c:v>
                </c:pt>
                <c:pt idx="11" formatCode="#,##0.0000000">
                  <c:v>0.81658493896016826</c:v>
                </c:pt>
                <c:pt idx="12" formatCode="#,##0.0000000">
                  <c:v>0.79027993082178161</c:v>
                </c:pt>
                <c:pt idx="13" formatCode="#,##0.0000000">
                  <c:v>0.76674242623948752</c:v>
                </c:pt>
                <c:pt idx="14" formatCode="#,##0.0000000">
                  <c:v>0.74497176200709814</c:v>
                </c:pt>
                <c:pt idx="15" formatCode="#,##0.0000000">
                  <c:v>0.72445461144585233</c:v>
                </c:pt>
                <c:pt idx="16" formatCode="#,##0.0000000">
                  <c:v>0.70488605323236608</c:v>
                </c:pt>
                <c:pt idx="17" formatCode="#,##0.0000000">
                  <c:v>0.68606745526202229</c:v>
                </c:pt>
                <c:pt idx="18" formatCode="#,##0.0000000">
                  <c:v>0.66786088710139158</c:v>
                </c:pt>
                <c:pt idx="19" formatCode="#,##0.0000000">
                  <c:v>0.65016595666963428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8-4EAE-9BBC-ADB20DE53309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Sheet6!$A$2:$A$21</c:f>
              <c:numCache>
                <c:formatCode>mmm\-yy</c:formatCode>
                <c:ptCount val="20"/>
                <c:pt idx="0">
                  <c:v>37591</c:v>
                </c:pt>
                <c:pt idx="1">
                  <c:v>37956</c:v>
                </c:pt>
                <c:pt idx="2">
                  <c:v>38322</c:v>
                </c:pt>
                <c:pt idx="3">
                  <c:v>38687</c:v>
                </c:pt>
                <c:pt idx="4">
                  <c:v>39052</c:v>
                </c:pt>
                <c:pt idx="5">
                  <c:v>39417</c:v>
                </c:pt>
                <c:pt idx="6">
                  <c:v>39783</c:v>
                </c:pt>
                <c:pt idx="7">
                  <c:v>40148</c:v>
                </c:pt>
                <c:pt idx="8">
                  <c:v>40513</c:v>
                </c:pt>
                <c:pt idx="9">
                  <c:v>40878</c:v>
                </c:pt>
                <c:pt idx="10">
                  <c:v>41244</c:v>
                </c:pt>
                <c:pt idx="11">
                  <c:v>41609</c:v>
                </c:pt>
                <c:pt idx="12">
                  <c:v>41974</c:v>
                </c:pt>
                <c:pt idx="13">
                  <c:v>42339</c:v>
                </c:pt>
                <c:pt idx="14">
                  <c:v>42705</c:v>
                </c:pt>
                <c:pt idx="15">
                  <c:v>43070</c:v>
                </c:pt>
                <c:pt idx="16">
                  <c:v>43435</c:v>
                </c:pt>
                <c:pt idx="17">
                  <c:v>43800</c:v>
                </c:pt>
                <c:pt idx="18">
                  <c:v>44166</c:v>
                </c:pt>
                <c:pt idx="19">
                  <c:v>44531</c:v>
                </c:pt>
              </c:numCache>
            </c:numRef>
          </c:cat>
          <c:val>
            <c:numRef>
              <c:f>Sheet6!$E$2:$E$21</c:f>
              <c:numCache>
                <c:formatCode>General</c:formatCode>
                <c:ptCount val="20"/>
                <c:pt idx="9" formatCode="#,##0.0000000">
                  <c:v>0.912721</c:v>
                </c:pt>
                <c:pt idx="10" formatCode="#,##0.0000000">
                  <c:v>0.96019160015877902</c:v>
                </c:pt>
                <c:pt idx="11" formatCode="#,##0.0000000">
                  <c:v>0.97483216407013451</c:v>
                </c:pt>
                <c:pt idx="12" formatCode="#,##0.0000000">
                  <c:v>0.98412472372367255</c:v>
                </c:pt>
                <c:pt idx="13" formatCode="#,##0.0000000">
                  <c:v>0.99064977982111824</c:v>
                </c:pt>
                <c:pt idx="14" formatCode="#,##0.0000000">
                  <c:v>0.995407995568659</c:v>
                </c:pt>
                <c:pt idx="15" formatCode="#,##0.0000000">
                  <c:v>0.99891269764505619</c:v>
                </c:pt>
                <c:pt idx="16" formatCode="#,##0.0000000">
                  <c:v>1.0014688073736937</c:v>
                </c:pt>
                <c:pt idx="17" formatCode="#,##0.0000000">
                  <c:v>1.003274956859189</c:v>
                </c:pt>
                <c:pt idx="18" formatCode="#,##0.0000000">
                  <c:v>1.0044690765349711</c:v>
                </c:pt>
                <c:pt idx="19" formatCode="#,##0.0000000">
                  <c:v>1.0051515584818798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68-4EAE-9BBC-ADB20DE53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710232"/>
        <c:axId val="1141704984"/>
      </c:lineChart>
      <c:catAx>
        <c:axId val="11417102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04984"/>
        <c:crosses val="autoZero"/>
        <c:auto val="1"/>
        <c:lblAlgn val="ctr"/>
        <c:lblOffset val="100"/>
        <c:noMultiLvlLbl val="0"/>
      </c:catAx>
      <c:valAx>
        <c:axId val="114170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1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MEX - RTFPNA</a:t>
            </a:r>
            <a:r>
              <a:rPr lang="en-US" baseline="0"/>
              <a:t> 2002/2021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Values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Sheet7!$B$2:$B$21</c:f>
              <c:numCache>
                <c:formatCode>#,##0.0000000</c:formatCode>
                <c:ptCount val="20"/>
                <c:pt idx="0">
                  <c:v>1.0653600000000001</c:v>
                </c:pt>
                <c:pt idx="1">
                  <c:v>1.0411699999999999</c:v>
                </c:pt>
                <c:pt idx="2">
                  <c:v>1.0043770000000001</c:v>
                </c:pt>
                <c:pt idx="3">
                  <c:v>0.99474899999999999</c:v>
                </c:pt>
                <c:pt idx="4">
                  <c:v>1.0120800000000001</c:v>
                </c:pt>
                <c:pt idx="5">
                  <c:v>1.0309919999999999</c:v>
                </c:pt>
                <c:pt idx="6">
                  <c:v>1.0243340000000001</c:v>
                </c:pt>
                <c:pt idx="7">
                  <c:v>1.0305420000000001</c:v>
                </c:pt>
                <c:pt idx="8">
                  <c:v>1.0028459999999999</c:v>
                </c:pt>
                <c:pt idx="9">
                  <c:v>0.912721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E-4F97-A180-45A400420CAF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Forecast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Sheet7!$D$2:$D$21</c:f>
                <c:numCache>
                  <c:formatCode>General</c:formatCode>
                  <c:ptCount val="20"/>
                  <c:pt idx="10">
                    <c:v>5.1748402710744316E-2</c:v>
                  </c:pt>
                  <c:pt idx="11">
                    <c:v>7.3146710450694208E-2</c:v>
                  </c:pt>
                  <c:pt idx="12">
                    <c:v>8.9600995713613948E-2</c:v>
                  </c:pt>
                  <c:pt idx="13">
                    <c:v>0.10349683129568676</c:v>
                  </c:pt>
                  <c:pt idx="14">
                    <c:v>0.11575929151339173</c:v>
                  </c:pt>
                  <c:pt idx="15">
                    <c:v>0.12686292696831925</c:v>
                  </c:pt>
                  <c:pt idx="16">
                    <c:v>0.13708962559545604</c:v>
                  </c:pt>
                  <c:pt idx="17">
                    <c:v>0.14662301507020101</c:v>
                  </c:pt>
                  <c:pt idx="18">
                    <c:v>0.155590606727674</c:v>
                  </c:pt>
                  <c:pt idx="19">
                    <c:v>0.16408520915221045</c:v>
                  </c:pt>
                </c:numCache>
              </c:numRef>
            </c:plus>
            <c:minus>
              <c:numRef>
                <c:f>Sheet7!$D$2:$D$21</c:f>
                <c:numCache>
                  <c:formatCode>General</c:formatCode>
                  <c:ptCount val="20"/>
                  <c:pt idx="10">
                    <c:v>5.1748402710744316E-2</c:v>
                  </c:pt>
                  <c:pt idx="11">
                    <c:v>7.3146710450694208E-2</c:v>
                  </c:pt>
                  <c:pt idx="12">
                    <c:v>8.9600995713613948E-2</c:v>
                  </c:pt>
                  <c:pt idx="13">
                    <c:v>0.10349683129568676</c:v>
                  </c:pt>
                  <c:pt idx="14">
                    <c:v>0.11575929151339173</c:v>
                  </c:pt>
                  <c:pt idx="15">
                    <c:v>0.12686292696831925</c:v>
                  </c:pt>
                  <c:pt idx="16">
                    <c:v>0.13708962559545604</c:v>
                  </c:pt>
                  <c:pt idx="17">
                    <c:v>0.14662301507020101</c:v>
                  </c:pt>
                  <c:pt idx="18">
                    <c:v>0.155590606727674</c:v>
                  </c:pt>
                  <c:pt idx="19">
                    <c:v>0.16408520915221045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Sheet7!$A$2:$A$21</c:f>
              <c:numCache>
                <c:formatCode>m/d/yyyy</c:formatCode>
                <c:ptCount val="20"/>
                <c:pt idx="0">
                  <c:v>37591</c:v>
                </c:pt>
                <c:pt idx="1">
                  <c:v>37956</c:v>
                </c:pt>
                <c:pt idx="2">
                  <c:v>38322</c:v>
                </c:pt>
                <c:pt idx="3">
                  <c:v>38687</c:v>
                </c:pt>
                <c:pt idx="4">
                  <c:v>39052</c:v>
                </c:pt>
                <c:pt idx="5">
                  <c:v>39417</c:v>
                </c:pt>
                <c:pt idx="6">
                  <c:v>39783</c:v>
                </c:pt>
                <c:pt idx="7">
                  <c:v>40148</c:v>
                </c:pt>
                <c:pt idx="8">
                  <c:v>40513</c:v>
                </c:pt>
                <c:pt idx="9">
                  <c:v>40878</c:v>
                </c:pt>
                <c:pt idx="10">
                  <c:v>41244</c:v>
                </c:pt>
                <c:pt idx="11">
                  <c:v>41609</c:v>
                </c:pt>
                <c:pt idx="12">
                  <c:v>41974</c:v>
                </c:pt>
                <c:pt idx="13">
                  <c:v>42339</c:v>
                </c:pt>
                <c:pt idx="14">
                  <c:v>42705</c:v>
                </c:pt>
                <c:pt idx="15">
                  <c:v>43070</c:v>
                </c:pt>
                <c:pt idx="16">
                  <c:v>43435</c:v>
                </c:pt>
                <c:pt idx="17">
                  <c:v>43800</c:v>
                </c:pt>
                <c:pt idx="18">
                  <c:v>44166</c:v>
                </c:pt>
                <c:pt idx="19">
                  <c:v>44531</c:v>
                </c:pt>
              </c:numCache>
            </c:numRef>
          </c:cat>
          <c:val>
            <c:numRef>
              <c:f>Sheet7!$C$2:$C$21</c:f>
              <c:numCache>
                <c:formatCode>General</c:formatCode>
                <c:ptCount val="20"/>
                <c:pt idx="10" formatCode="#,##0.0000000">
                  <c:v>0.9042147757575757</c:v>
                </c:pt>
                <c:pt idx="11" formatCode="#,##0.0000000">
                  <c:v>0.89570855151515139</c:v>
                </c:pt>
                <c:pt idx="12" formatCode="#,##0.0000000">
                  <c:v>0.88720232727272708</c:v>
                </c:pt>
                <c:pt idx="13" formatCode="#,##0.0000000">
                  <c:v>0.87869610303030288</c:v>
                </c:pt>
                <c:pt idx="14" formatCode="#,##0.0000000">
                  <c:v>0.87018987878787857</c:v>
                </c:pt>
                <c:pt idx="15" formatCode="#,##0.0000000">
                  <c:v>0.86168365454545426</c:v>
                </c:pt>
                <c:pt idx="16" formatCode="#,##0.0000000">
                  <c:v>0.85317743030302995</c:v>
                </c:pt>
                <c:pt idx="17" formatCode="#,##0.0000000">
                  <c:v>0.84467120606060564</c:v>
                </c:pt>
                <c:pt idx="18" formatCode="#,##0.0000000">
                  <c:v>0.83616498181818133</c:v>
                </c:pt>
                <c:pt idx="19" formatCode="#,##0.0000000">
                  <c:v>0.82765875757575702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E-4F97-A180-45A400420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01104288"/>
        <c:axId val="601101664"/>
      </c:barChart>
      <c:catAx>
        <c:axId val="6011042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01664"/>
        <c:crosses val="autoZero"/>
        <c:auto val="1"/>
        <c:lblAlgn val="ctr"/>
        <c:lblOffset val="100"/>
        <c:noMultiLvlLbl val="0"/>
      </c:catAx>
      <c:valAx>
        <c:axId val="601101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RTFPNA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0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 - RTFPNA 2001/2021</a:t>
            </a:r>
            <a:r>
              <a:rPr lang="en-US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Values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Sheet8!$B$2:$B$22</c:f>
              <c:numCache>
                <c:formatCode>0.000000</c:formatCode>
                <c:ptCount val="21"/>
                <c:pt idx="0">
                  <c:v>1.0666180000000001</c:v>
                </c:pt>
                <c:pt idx="1">
                  <c:v>1.0361119999999999</c:v>
                </c:pt>
                <c:pt idx="2">
                  <c:v>1.0370200000000001</c:v>
                </c:pt>
                <c:pt idx="3">
                  <c:v>1.010594</c:v>
                </c:pt>
                <c:pt idx="4">
                  <c:v>1.007134</c:v>
                </c:pt>
                <c:pt idx="5">
                  <c:v>0.99830399999999997</c:v>
                </c:pt>
                <c:pt idx="6">
                  <c:v>0.99612900000000004</c:v>
                </c:pt>
                <c:pt idx="7">
                  <c:v>0.97884499999999997</c:v>
                </c:pt>
                <c:pt idx="8">
                  <c:v>0.96366499999999999</c:v>
                </c:pt>
                <c:pt idx="9">
                  <c:v>0.927817</c:v>
                </c:pt>
                <c:pt idx="10">
                  <c:v>0.95596099999999995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F6D-9D8F-E3AF69C7BBAB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Forecast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Sheet8!$D$2:$D$22</c:f>
                <c:numCache>
                  <c:formatCode>General</c:formatCode>
                  <c:ptCount val="21"/>
                  <c:pt idx="11">
                    <c:v>2.5167199617034477E-2</c:v>
                  </c:pt>
                  <c:pt idx="12">
                    <c:v>2.5947871010067618E-2</c:v>
                  </c:pt>
                  <c:pt idx="13">
                    <c:v>2.6711695518604698E-2</c:v>
                  </c:pt>
                  <c:pt idx="14">
                    <c:v>2.7460102073920804E-2</c:v>
                  </c:pt>
                  <c:pt idx="15">
                    <c:v>2.8194340957459721E-2</c:v>
                  </c:pt>
                  <c:pt idx="16">
                    <c:v>2.8915513355300175E-2</c:v>
                  </c:pt>
                  <c:pt idx="17">
                    <c:v>2.9624594924001556E-2</c:v>
                  </c:pt>
                  <c:pt idx="18">
                    <c:v>3.0322454785740416E-2</c:v>
                  </c:pt>
                  <c:pt idx="19">
                    <c:v>3.1009870990423287E-2</c:v>
                  </c:pt>
                  <c:pt idx="20">
                    <c:v>3.1687543215202445E-2</c:v>
                  </c:pt>
                </c:numCache>
              </c:numRef>
            </c:plus>
            <c:minus>
              <c:numRef>
                <c:f>Sheet8!$D$2:$D$22</c:f>
                <c:numCache>
                  <c:formatCode>General</c:formatCode>
                  <c:ptCount val="21"/>
                  <c:pt idx="11">
                    <c:v>2.5167199617034477E-2</c:v>
                  </c:pt>
                  <c:pt idx="12">
                    <c:v>2.5947871010067618E-2</c:v>
                  </c:pt>
                  <c:pt idx="13">
                    <c:v>2.6711695518604698E-2</c:v>
                  </c:pt>
                  <c:pt idx="14">
                    <c:v>2.7460102073920804E-2</c:v>
                  </c:pt>
                  <c:pt idx="15">
                    <c:v>2.8194340957459721E-2</c:v>
                  </c:pt>
                  <c:pt idx="16">
                    <c:v>2.8915513355300175E-2</c:v>
                  </c:pt>
                  <c:pt idx="17">
                    <c:v>2.9624594924001556E-2</c:v>
                  </c:pt>
                  <c:pt idx="18">
                    <c:v>3.0322454785740416E-2</c:v>
                  </c:pt>
                  <c:pt idx="19">
                    <c:v>3.1009870990423287E-2</c:v>
                  </c:pt>
                  <c:pt idx="20">
                    <c:v>3.1687543215202445E-2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Sheet8!$A$2:$A$22</c:f>
              <c:numCache>
                <c:formatCode>m/d/yyyy</c:formatCode>
                <c:ptCount val="21"/>
                <c:pt idx="0">
                  <c:v>37226</c:v>
                </c:pt>
                <c:pt idx="1">
                  <c:v>37591</c:v>
                </c:pt>
                <c:pt idx="2">
                  <c:v>37956</c:v>
                </c:pt>
                <c:pt idx="3">
                  <c:v>38322</c:v>
                </c:pt>
                <c:pt idx="4">
                  <c:v>38687</c:v>
                </c:pt>
                <c:pt idx="5">
                  <c:v>39052</c:v>
                </c:pt>
                <c:pt idx="6">
                  <c:v>39417</c:v>
                </c:pt>
                <c:pt idx="7">
                  <c:v>39783</c:v>
                </c:pt>
                <c:pt idx="8">
                  <c:v>40148</c:v>
                </c:pt>
                <c:pt idx="9">
                  <c:v>40513</c:v>
                </c:pt>
                <c:pt idx="10">
                  <c:v>40878</c:v>
                </c:pt>
                <c:pt idx="11">
                  <c:v>41244</c:v>
                </c:pt>
                <c:pt idx="12">
                  <c:v>41609</c:v>
                </c:pt>
                <c:pt idx="13">
                  <c:v>41974</c:v>
                </c:pt>
                <c:pt idx="14">
                  <c:v>42339</c:v>
                </c:pt>
                <c:pt idx="15">
                  <c:v>42705</c:v>
                </c:pt>
                <c:pt idx="16">
                  <c:v>43070</c:v>
                </c:pt>
                <c:pt idx="17">
                  <c:v>43435</c:v>
                </c:pt>
                <c:pt idx="18">
                  <c:v>43800</c:v>
                </c:pt>
                <c:pt idx="19">
                  <c:v>44166</c:v>
                </c:pt>
                <c:pt idx="20">
                  <c:v>44531</c:v>
                </c:pt>
              </c:numCache>
            </c:numRef>
          </c:cat>
          <c:val>
            <c:numRef>
              <c:f>Sheet8!$C$2:$C$22</c:f>
              <c:numCache>
                <c:formatCode>General</c:formatCode>
                <c:ptCount val="21"/>
                <c:pt idx="11" formatCode="0.000000">
                  <c:v>0.92897549908895927</c:v>
                </c:pt>
                <c:pt idx="12" formatCode="0.000000">
                  <c:v>0.91729294980764819</c:v>
                </c:pt>
                <c:pt idx="13" formatCode="0.000000">
                  <c:v>0.90561040052633712</c:v>
                </c:pt>
                <c:pt idx="14" formatCode="0.000000">
                  <c:v>0.89392785124502605</c:v>
                </c:pt>
                <c:pt idx="15" formatCode="0.000000">
                  <c:v>0.88224530196371487</c:v>
                </c:pt>
                <c:pt idx="16" formatCode="0.000000">
                  <c:v>0.8705627526824038</c:v>
                </c:pt>
                <c:pt idx="17" formatCode="0.000000">
                  <c:v>0.85888020340109272</c:v>
                </c:pt>
                <c:pt idx="18" formatCode="0.000000">
                  <c:v>0.84719765411978165</c:v>
                </c:pt>
                <c:pt idx="19" formatCode="0.000000">
                  <c:v>0.83551510483847058</c:v>
                </c:pt>
                <c:pt idx="20" formatCode="0.000000">
                  <c:v>0.82383255555715951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1-4F6D-9D8F-E3AF69C7B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148654320"/>
        <c:axId val="1148653008"/>
      </c:barChart>
      <c:catAx>
        <c:axId val="1148654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53008"/>
        <c:crosses val="autoZero"/>
        <c:auto val="1"/>
        <c:lblAlgn val="ctr"/>
        <c:lblOffset val="100"/>
        <c:noMultiLvlLbl val="0"/>
      </c:catAx>
      <c:valAx>
        <c:axId val="1148653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RTFPNA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 - RTFPNA 2001/2021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Values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Sheet9!$B$2:$B$22</c:f>
              <c:numCache>
                <c:formatCode>0.000000</c:formatCode>
                <c:ptCount val="21"/>
                <c:pt idx="0">
                  <c:v>0.97213499999999997</c:v>
                </c:pt>
                <c:pt idx="1">
                  <c:v>0.96654799999999996</c:v>
                </c:pt>
                <c:pt idx="2">
                  <c:v>0.98116800000000004</c:v>
                </c:pt>
                <c:pt idx="3">
                  <c:v>0.99026400000000003</c:v>
                </c:pt>
                <c:pt idx="4">
                  <c:v>1.0070110000000001</c:v>
                </c:pt>
                <c:pt idx="5">
                  <c:v>1.0109649999999999</c:v>
                </c:pt>
                <c:pt idx="6">
                  <c:v>1.016354</c:v>
                </c:pt>
                <c:pt idx="7">
                  <c:v>1.016249</c:v>
                </c:pt>
                <c:pt idx="8">
                  <c:v>1.010456</c:v>
                </c:pt>
                <c:pt idx="9">
                  <c:v>0.998112</c:v>
                </c:pt>
                <c:pt idx="10">
                  <c:v>1.0272950000000001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8-48FC-8408-06624A582F1A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Forecast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Sheet9!$D$2:$D$22</c:f>
                <c:numCache>
                  <c:formatCode>General</c:formatCode>
                  <c:ptCount val="21"/>
                  <c:pt idx="11">
                    <c:v>2.059306511731528E-2</c:v>
                  </c:pt>
                  <c:pt idx="12">
                    <c:v>2.0593157785899804E-2</c:v>
                  </c:pt>
                  <c:pt idx="13">
                    <c:v>2.0593322529020432E-2</c:v>
                  </c:pt>
                  <c:pt idx="14">
                    <c:v>2.0593579937508041E-2</c:v>
                  </c:pt>
                  <c:pt idx="15">
                    <c:v>2.0593950600077855E-2</c:v>
                  </c:pt>
                  <c:pt idx="16">
                    <c:v>2.0594455102300287E-2</c:v>
                  </c:pt>
                  <c:pt idx="17">
                    <c:v>2.0595114025366349E-2</c:v>
                  </c:pt>
                  <c:pt idx="18">
                    <c:v>2.0595947944647915E-2</c:v>
                  </c:pt>
                  <c:pt idx="19">
                    <c:v>2.0596977428053352E-2</c:v>
                  </c:pt>
                  <c:pt idx="20">
                    <c:v>2.0598223034178974E-2</c:v>
                  </c:pt>
                </c:numCache>
              </c:numRef>
            </c:plus>
            <c:minus>
              <c:numRef>
                <c:f>Sheet9!$D$2:$D$22</c:f>
                <c:numCache>
                  <c:formatCode>General</c:formatCode>
                  <c:ptCount val="21"/>
                  <c:pt idx="11">
                    <c:v>2.059306511731528E-2</c:v>
                  </c:pt>
                  <c:pt idx="12">
                    <c:v>2.0593157785899804E-2</c:v>
                  </c:pt>
                  <c:pt idx="13">
                    <c:v>2.0593322529020432E-2</c:v>
                  </c:pt>
                  <c:pt idx="14">
                    <c:v>2.0593579937508041E-2</c:v>
                  </c:pt>
                  <c:pt idx="15">
                    <c:v>2.0593950600077855E-2</c:v>
                  </c:pt>
                  <c:pt idx="16">
                    <c:v>2.0594455102300287E-2</c:v>
                  </c:pt>
                  <c:pt idx="17">
                    <c:v>2.0595114025366349E-2</c:v>
                  </c:pt>
                  <c:pt idx="18">
                    <c:v>2.0595947944647915E-2</c:v>
                  </c:pt>
                  <c:pt idx="19">
                    <c:v>2.0596977428053352E-2</c:v>
                  </c:pt>
                  <c:pt idx="20">
                    <c:v>2.0598223034178974E-2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Sheet9!$A$2:$A$22</c:f>
              <c:numCache>
                <c:formatCode>m/d/yyyy</c:formatCode>
                <c:ptCount val="21"/>
                <c:pt idx="0">
                  <c:v>37226</c:v>
                </c:pt>
                <c:pt idx="1">
                  <c:v>37591</c:v>
                </c:pt>
                <c:pt idx="2">
                  <c:v>37956</c:v>
                </c:pt>
                <c:pt idx="3">
                  <c:v>38322</c:v>
                </c:pt>
                <c:pt idx="4">
                  <c:v>38687</c:v>
                </c:pt>
                <c:pt idx="5">
                  <c:v>39052</c:v>
                </c:pt>
                <c:pt idx="6">
                  <c:v>39417</c:v>
                </c:pt>
                <c:pt idx="7">
                  <c:v>39783</c:v>
                </c:pt>
                <c:pt idx="8">
                  <c:v>40148</c:v>
                </c:pt>
                <c:pt idx="9">
                  <c:v>40513</c:v>
                </c:pt>
                <c:pt idx="10">
                  <c:v>40878</c:v>
                </c:pt>
                <c:pt idx="11">
                  <c:v>41244</c:v>
                </c:pt>
                <c:pt idx="12">
                  <c:v>41609</c:v>
                </c:pt>
                <c:pt idx="13">
                  <c:v>41974</c:v>
                </c:pt>
                <c:pt idx="14">
                  <c:v>42339</c:v>
                </c:pt>
                <c:pt idx="15">
                  <c:v>42705</c:v>
                </c:pt>
                <c:pt idx="16">
                  <c:v>43070</c:v>
                </c:pt>
                <c:pt idx="17">
                  <c:v>43435</c:v>
                </c:pt>
                <c:pt idx="18">
                  <c:v>43800</c:v>
                </c:pt>
                <c:pt idx="19">
                  <c:v>44166</c:v>
                </c:pt>
                <c:pt idx="20">
                  <c:v>44531</c:v>
                </c:pt>
              </c:numCache>
            </c:numRef>
          </c:cat>
          <c:val>
            <c:numRef>
              <c:f>Sheet9!$C$2:$C$22</c:f>
              <c:numCache>
                <c:formatCode>General</c:formatCode>
                <c:ptCount val="21"/>
                <c:pt idx="11" formatCode="0.000000">
                  <c:v>1.0274762728725979</c:v>
                </c:pt>
                <c:pt idx="12" formatCode="0.000000">
                  <c:v>1.0325143975807738</c:v>
                </c:pt>
                <c:pt idx="13" formatCode="0.000000">
                  <c:v>1.0375525222889497</c:v>
                </c:pt>
                <c:pt idx="14" formatCode="0.000000">
                  <c:v>1.0425906469971256</c:v>
                </c:pt>
                <c:pt idx="15" formatCode="0.000000">
                  <c:v>1.0476287717053014</c:v>
                </c:pt>
                <c:pt idx="16" formatCode="0.000000">
                  <c:v>1.0526668964134773</c:v>
                </c:pt>
                <c:pt idx="17" formatCode="0.000000">
                  <c:v>1.0577050211216532</c:v>
                </c:pt>
                <c:pt idx="18" formatCode="0.000000">
                  <c:v>1.0627431458298291</c:v>
                </c:pt>
                <c:pt idx="19" formatCode="0.000000">
                  <c:v>1.067781270538005</c:v>
                </c:pt>
                <c:pt idx="20" formatCode="0.000000">
                  <c:v>1.0728193952461809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8-48FC-8408-06624A582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26232080"/>
        <c:axId val="1026227488"/>
      </c:barChart>
      <c:catAx>
        <c:axId val="1026232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27488"/>
        <c:crosses val="autoZero"/>
        <c:auto val="1"/>
        <c:lblAlgn val="ctr"/>
        <c:lblOffset val="100"/>
        <c:noMultiLvlLbl val="0"/>
      </c:catAx>
      <c:valAx>
        <c:axId val="1026227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RTFPNA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3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Sheet3!$B$2:$B$63</c:f>
              <c:numCache>
                <c:formatCode>General</c:formatCode>
                <c:ptCount val="62"/>
                <c:pt idx="0">
                  <c:v>0.6</c:v>
                </c:pt>
                <c:pt idx="1">
                  <c:v>0.62</c:v>
                </c:pt>
                <c:pt idx="2">
                  <c:v>0.63</c:v>
                </c:pt>
                <c:pt idx="3">
                  <c:v>0.65</c:v>
                </c:pt>
                <c:pt idx="4">
                  <c:v>0.64617943763732899</c:v>
                </c:pt>
                <c:pt idx="5">
                  <c:v>0.66877293586730902</c:v>
                </c:pt>
                <c:pt idx="6">
                  <c:v>0.66099989414214999</c:v>
                </c:pt>
                <c:pt idx="7">
                  <c:v>0.662164807319641</c:v>
                </c:pt>
                <c:pt idx="8">
                  <c:v>0.65481251478195102</c:v>
                </c:pt>
                <c:pt idx="9">
                  <c:v>0.68067950010299605</c:v>
                </c:pt>
                <c:pt idx="10">
                  <c:v>0.678122818470001</c:v>
                </c:pt>
                <c:pt idx="11">
                  <c:v>0.68069225549697798</c:v>
                </c:pt>
                <c:pt idx="12">
                  <c:v>0.70006799697875899</c:v>
                </c:pt>
                <c:pt idx="13">
                  <c:v>0.70903611183166504</c:v>
                </c:pt>
                <c:pt idx="14">
                  <c:v>0.72325456142425504</c:v>
                </c:pt>
                <c:pt idx="15">
                  <c:v>0.74014884233474698</c:v>
                </c:pt>
                <c:pt idx="16">
                  <c:v>0.75617390871047896</c:v>
                </c:pt>
                <c:pt idx="17">
                  <c:v>0.74838835000991799</c:v>
                </c:pt>
                <c:pt idx="18">
                  <c:v>0.75855386257171598</c:v>
                </c:pt>
                <c:pt idx="19">
                  <c:v>0.7544527053833</c:v>
                </c:pt>
                <c:pt idx="20">
                  <c:v>0.73988252878188998</c:v>
                </c:pt>
                <c:pt idx="21">
                  <c:v>0.75190341472625699</c:v>
                </c:pt>
                <c:pt idx="22">
                  <c:v>0.76429474353790205</c:v>
                </c:pt>
                <c:pt idx="23">
                  <c:v>0.77685528993606501</c:v>
                </c:pt>
                <c:pt idx="24">
                  <c:v>0.75022524595260598</c:v>
                </c:pt>
                <c:pt idx="25">
                  <c:v>0.74391132593154896</c:v>
                </c:pt>
                <c:pt idx="26">
                  <c:v>0.75715261697769098</c:v>
                </c:pt>
                <c:pt idx="27">
                  <c:v>0.76234042644500699</c:v>
                </c:pt>
                <c:pt idx="28">
                  <c:v>0.77050709724426203</c:v>
                </c:pt>
                <c:pt idx="29">
                  <c:v>0.76779937744140603</c:v>
                </c:pt>
                <c:pt idx="30">
                  <c:v>0.75300568342208796</c:v>
                </c:pt>
                <c:pt idx="31">
                  <c:v>0.75917249917983998</c:v>
                </c:pt>
                <c:pt idx="32">
                  <c:v>0.74262899160385099</c:v>
                </c:pt>
                <c:pt idx="33">
                  <c:v>0.76305395364761297</c:v>
                </c:pt>
                <c:pt idx="34">
                  <c:v>0.78800868988037098</c:v>
                </c:pt>
                <c:pt idx="35">
                  <c:v>0.80021876096725397</c:v>
                </c:pt>
                <c:pt idx="36">
                  <c:v>0.80620831251144398</c:v>
                </c:pt>
                <c:pt idx="37">
                  <c:v>0.80893713235855103</c:v>
                </c:pt>
                <c:pt idx="38">
                  <c:v>0.82119518518447798</c:v>
                </c:pt>
                <c:pt idx="39">
                  <c:v>0.83049571514129605</c:v>
                </c:pt>
                <c:pt idx="40">
                  <c:v>0.83226579427719105</c:v>
                </c:pt>
                <c:pt idx="41">
                  <c:v>0.82806688547134399</c:v>
                </c:pt>
                <c:pt idx="42">
                  <c:v>0.84615749120712203</c:v>
                </c:pt>
                <c:pt idx="43">
                  <c:v>0.85438287258148105</c:v>
                </c:pt>
                <c:pt idx="44">
                  <c:v>0.866779565811157</c:v>
                </c:pt>
                <c:pt idx="45">
                  <c:v>0.86956256628036499</c:v>
                </c:pt>
                <c:pt idx="46">
                  <c:v>0.88420385122299106</c:v>
                </c:pt>
                <c:pt idx="47">
                  <c:v>0.90018987655639604</c:v>
                </c:pt>
                <c:pt idx="48">
                  <c:v>0.91891717910766602</c:v>
                </c:pt>
                <c:pt idx="49">
                  <c:v>0.94137507677078203</c:v>
                </c:pt>
                <c:pt idx="50">
                  <c:v>0.95943164825439398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6-44FD-B3F2-6D55A5DFA436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Sheet3!$A$2:$A$63</c:f>
              <c:numCache>
                <c:formatCode>m/d/yyyy</c:formatCode>
                <c:ptCount val="62"/>
                <c:pt idx="0">
                  <c:v>18598</c:v>
                </c:pt>
                <c:pt idx="1">
                  <c:v>18963</c:v>
                </c:pt>
                <c:pt idx="2">
                  <c:v>19329</c:v>
                </c:pt>
                <c:pt idx="3">
                  <c:v>19694</c:v>
                </c:pt>
                <c:pt idx="4">
                  <c:v>20059</c:v>
                </c:pt>
                <c:pt idx="5">
                  <c:v>20424</c:v>
                </c:pt>
                <c:pt idx="6">
                  <c:v>20790</c:v>
                </c:pt>
                <c:pt idx="7">
                  <c:v>21155</c:v>
                </c:pt>
                <c:pt idx="8">
                  <c:v>21520</c:v>
                </c:pt>
                <c:pt idx="9">
                  <c:v>21885</c:v>
                </c:pt>
                <c:pt idx="10">
                  <c:v>22251</c:v>
                </c:pt>
                <c:pt idx="11">
                  <c:v>22616</c:v>
                </c:pt>
                <c:pt idx="12">
                  <c:v>22981</c:v>
                </c:pt>
                <c:pt idx="13">
                  <c:v>23346</c:v>
                </c:pt>
                <c:pt idx="14">
                  <c:v>23712</c:v>
                </c:pt>
                <c:pt idx="15">
                  <c:v>24077</c:v>
                </c:pt>
                <c:pt idx="16">
                  <c:v>24442</c:v>
                </c:pt>
                <c:pt idx="17">
                  <c:v>24807</c:v>
                </c:pt>
                <c:pt idx="18">
                  <c:v>25173</c:v>
                </c:pt>
                <c:pt idx="19">
                  <c:v>25538</c:v>
                </c:pt>
                <c:pt idx="20">
                  <c:v>25903</c:v>
                </c:pt>
                <c:pt idx="21">
                  <c:v>26268</c:v>
                </c:pt>
                <c:pt idx="22">
                  <c:v>26634</c:v>
                </c:pt>
                <c:pt idx="23">
                  <c:v>26999</c:v>
                </c:pt>
                <c:pt idx="24">
                  <c:v>27364</c:v>
                </c:pt>
                <c:pt idx="25">
                  <c:v>27729</c:v>
                </c:pt>
                <c:pt idx="26">
                  <c:v>28095</c:v>
                </c:pt>
                <c:pt idx="27">
                  <c:v>28460</c:v>
                </c:pt>
                <c:pt idx="28">
                  <c:v>28825</c:v>
                </c:pt>
                <c:pt idx="29">
                  <c:v>29190</c:v>
                </c:pt>
                <c:pt idx="30">
                  <c:v>29556</c:v>
                </c:pt>
                <c:pt idx="31">
                  <c:v>29921</c:v>
                </c:pt>
                <c:pt idx="32">
                  <c:v>30286</c:v>
                </c:pt>
                <c:pt idx="33">
                  <c:v>30651</c:v>
                </c:pt>
                <c:pt idx="34">
                  <c:v>31017</c:v>
                </c:pt>
                <c:pt idx="35">
                  <c:v>31382</c:v>
                </c:pt>
                <c:pt idx="36">
                  <c:v>31747</c:v>
                </c:pt>
                <c:pt idx="37">
                  <c:v>32112</c:v>
                </c:pt>
                <c:pt idx="38">
                  <c:v>32478</c:v>
                </c:pt>
                <c:pt idx="39">
                  <c:v>32843</c:v>
                </c:pt>
                <c:pt idx="40">
                  <c:v>33208</c:v>
                </c:pt>
                <c:pt idx="41">
                  <c:v>33573</c:v>
                </c:pt>
                <c:pt idx="42">
                  <c:v>33939</c:v>
                </c:pt>
                <c:pt idx="43">
                  <c:v>34304</c:v>
                </c:pt>
                <c:pt idx="44">
                  <c:v>34669</c:v>
                </c:pt>
                <c:pt idx="45">
                  <c:v>35034</c:v>
                </c:pt>
                <c:pt idx="46">
                  <c:v>35400</c:v>
                </c:pt>
                <c:pt idx="47">
                  <c:v>35765</c:v>
                </c:pt>
                <c:pt idx="48">
                  <c:v>36130</c:v>
                </c:pt>
                <c:pt idx="49">
                  <c:v>36495</c:v>
                </c:pt>
                <c:pt idx="50">
                  <c:v>36861</c:v>
                </c:pt>
                <c:pt idx="51">
                  <c:v>37226</c:v>
                </c:pt>
                <c:pt idx="52">
                  <c:v>37591</c:v>
                </c:pt>
                <c:pt idx="53">
                  <c:v>37956</c:v>
                </c:pt>
                <c:pt idx="54">
                  <c:v>38322</c:v>
                </c:pt>
                <c:pt idx="55">
                  <c:v>38687</c:v>
                </c:pt>
                <c:pt idx="56">
                  <c:v>39052</c:v>
                </c:pt>
                <c:pt idx="57">
                  <c:v>39417</c:v>
                </c:pt>
                <c:pt idx="58">
                  <c:v>39783</c:v>
                </c:pt>
                <c:pt idx="59">
                  <c:v>40148</c:v>
                </c:pt>
                <c:pt idx="60">
                  <c:v>40513</c:v>
                </c:pt>
                <c:pt idx="61">
                  <c:v>40878</c:v>
                </c:pt>
              </c:numCache>
            </c:numRef>
          </c:cat>
          <c:val>
            <c:numRef>
              <c:f>Sheet3!$C$2:$C$63</c:f>
              <c:numCache>
                <c:formatCode>General</c:formatCode>
                <c:ptCount val="62"/>
                <c:pt idx="50">
                  <c:v>0.95943164825439398</c:v>
                </c:pt>
                <c:pt idx="51">
                  <c:v>0.97262410725018911</c:v>
                </c:pt>
                <c:pt idx="52">
                  <c:v>0.98854505659654301</c:v>
                </c:pt>
                <c:pt idx="53">
                  <c:v>1.0044660059428969</c:v>
                </c:pt>
                <c:pt idx="54">
                  <c:v>1.0203869552892508</c:v>
                </c:pt>
                <c:pt idx="55">
                  <c:v>1.0363079046356047</c:v>
                </c:pt>
                <c:pt idx="56">
                  <c:v>1.0522288539819589</c:v>
                </c:pt>
                <c:pt idx="57">
                  <c:v>1.0681498033283128</c:v>
                </c:pt>
                <c:pt idx="58">
                  <c:v>1.0840707526746667</c:v>
                </c:pt>
                <c:pt idx="59">
                  <c:v>1.0999917020210206</c:v>
                </c:pt>
                <c:pt idx="60">
                  <c:v>1.1159126513673745</c:v>
                </c:pt>
                <c:pt idx="61">
                  <c:v>1.1318336007137284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6-44FD-B3F2-6D55A5DFA436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Sheet3!$A$2:$A$63</c:f>
              <c:numCache>
                <c:formatCode>m/d/yyyy</c:formatCode>
                <c:ptCount val="62"/>
                <c:pt idx="0">
                  <c:v>18598</c:v>
                </c:pt>
                <c:pt idx="1">
                  <c:v>18963</c:v>
                </c:pt>
                <c:pt idx="2">
                  <c:v>19329</c:v>
                </c:pt>
                <c:pt idx="3">
                  <c:v>19694</c:v>
                </c:pt>
                <c:pt idx="4">
                  <c:v>20059</c:v>
                </c:pt>
                <c:pt idx="5">
                  <c:v>20424</c:v>
                </c:pt>
                <c:pt idx="6">
                  <c:v>20790</c:v>
                </c:pt>
                <c:pt idx="7">
                  <c:v>21155</c:v>
                </c:pt>
                <c:pt idx="8">
                  <c:v>21520</c:v>
                </c:pt>
                <c:pt idx="9">
                  <c:v>21885</c:v>
                </c:pt>
                <c:pt idx="10">
                  <c:v>22251</c:v>
                </c:pt>
                <c:pt idx="11">
                  <c:v>22616</c:v>
                </c:pt>
                <c:pt idx="12">
                  <c:v>22981</c:v>
                </c:pt>
                <c:pt idx="13">
                  <c:v>23346</c:v>
                </c:pt>
                <c:pt idx="14">
                  <c:v>23712</c:v>
                </c:pt>
                <c:pt idx="15">
                  <c:v>24077</c:v>
                </c:pt>
                <c:pt idx="16">
                  <c:v>24442</c:v>
                </c:pt>
                <c:pt idx="17">
                  <c:v>24807</c:v>
                </c:pt>
                <c:pt idx="18">
                  <c:v>25173</c:v>
                </c:pt>
                <c:pt idx="19">
                  <c:v>25538</c:v>
                </c:pt>
                <c:pt idx="20">
                  <c:v>25903</c:v>
                </c:pt>
                <c:pt idx="21">
                  <c:v>26268</c:v>
                </c:pt>
                <c:pt idx="22">
                  <c:v>26634</c:v>
                </c:pt>
                <c:pt idx="23">
                  <c:v>26999</c:v>
                </c:pt>
                <c:pt idx="24">
                  <c:v>27364</c:v>
                </c:pt>
                <c:pt idx="25">
                  <c:v>27729</c:v>
                </c:pt>
                <c:pt idx="26">
                  <c:v>28095</c:v>
                </c:pt>
                <c:pt idx="27">
                  <c:v>28460</c:v>
                </c:pt>
                <c:pt idx="28">
                  <c:v>28825</c:v>
                </c:pt>
                <c:pt idx="29">
                  <c:v>29190</c:v>
                </c:pt>
                <c:pt idx="30">
                  <c:v>29556</c:v>
                </c:pt>
                <c:pt idx="31">
                  <c:v>29921</c:v>
                </c:pt>
                <c:pt idx="32">
                  <c:v>30286</c:v>
                </c:pt>
                <c:pt idx="33">
                  <c:v>30651</c:v>
                </c:pt>
                <c:pt idx="34">
                  <c:v>31017</c:v>
                </c:pt>
                <c:pt idx="35">
                  <c:v>31382</c:v>
                </c:pt>
                <c:pt idx="36">
                  <c:v>31747</c:v>
                </c:pt>
                <c:pt idx="37">
                  <c:v>32112</c:v>
                </c:pt>
                <c:pt idx="38">
                  <c:v>32478</c:v>
                </c:pt>
                <c:pt idx="39">
                  <c:v>32843</c:v>
                </c:pt>
                <c:pt idx="40">
                  <c:v>33208</c:v>
                </c:pt>
                <c:pt idx="41">
                  <c:v>33573</c:v>
                </c:pt>
                <c:pt idx="42">
                  <c:v>33939</c:v>
                </c:pt>
                <c:pt idx="43">
                  <c:v>34304</c:v>
                </c:pt>
                <c:pt idx="44">
                  <c:v>34669</c:v>
                </c:pt>
                <c:pt idx="45">
                  <c:v>35034</c:v>
                </c:pt>
                <c:pt idx="46">
                  <c:v>35400</c:v>
                </c:pt>
                <c:pt idx="47">
                  <c:v>35765</c:v>
                </c:pt>
                <c:pt idx="48">
                  <c:v>36130</c:v>
                </c:pt>
                <c:pt idx="49">
                  <c:v>36495</c:v>
                </c:pt>
                <c:pt idx="50">
                  <c:v>36861</c:v>
                </c:pt>
                <c:pt idx="51">
                  <c:v>37226</c:v>
                </c:pt>
                <c:pt idx="52">
                  <c:v>37591</c:v>
                </c:pt>
                <c:pt idx="53">
                  <c:v>37956</c:v>
                </c:pt>
                <c:pt idx="54">
                  <c:v>38322</c:v>
                </c:pt>
                <c:pt idx="55">
                  <c:v>38687</c:v>
                </c:pt>
                <c:pt idx="56">
                  <c:v>39052</c:v>
                </c:pt>
                <c:pt idx="57">
                  <c:v>39417</c:v>
                </c:pt>
                <c:pt idx="58">
                  <c:v>39783</c:v>
                </c:pt>
                <c:pt idx="59">
                  <c:v>40148</c:v>
                </c:pt>
                <c:pt idx="60">
                  <c:v>40513</c:v>
                </c:pt>
                <c:pt idx="61">
                  <c:v>40878</c:v>
                </c:pt>
              </c:numCache>
            </c:numRef>
          </c:cat>
          <c:val>
            <c:numRef>
              <c:f>Sheet3!$D$2:$D$63</c:f>
              <c:numCache>
                <c:formatCode>General</c:formatCode>
                <c:ptCount val="62"/>
                <c:pt idx="50" formatCode="0.0000">
                  <c:v>0.95943164825439398</c:v>
                </c:pt>
                <c:pt idx="51" formatCode="0.0000">
                  <c:v>0.94799130791088715</c:v>
                </c:pt>
                <c:pt idx="52" formatCode="0.0000">
                  <c:v>0.95648032724077514</c:v>
                </c:pt>
                <c:pt idx="53" formatCode="0.0000">
                  <c:v>0.96403182627396866</c:v>
                </c:pt>
                <c:pt idx="54" formatCode="0.0000">
                  <c:v>0.9707803760890602</c:v>
                </c:pt>
                <c:pt idx="55" formatCode="0.0000">
                  <c:v>0.97681398765135852</c:v>
                </c:pt>
                <c:pt idx="56" formatCode="0.0000">
                  <c:v>0.98219476866500166</c:v>
                </c:pt>
                <c:pt idx="57" formatCode="0.0000">
                  <c:v>0.9869693660897696</c:v>
                </c:pt>
                <c:pt idx="58" formatCode="0.0000">
                  <c:v>0.99117453716275317</c:v>
                </c:pt>
                <c:pt idx="59" formatCode="0.0000">
                  <c:v>0.99484031900158409</c:v>
                </c:pt>
                <c:pt idx="60" formatCode="0.0000">
                  <c:v>0.99799194614659059</c:v>
                </c:pt>
                <c:pt idx="61" formatCode="0.0000">
                  <c:v>1.0006510759279588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26-44FD-B3F2-6D55A5DFA436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Sheet3!$A$2:$A$63</c:f>
              <c:numCache>
                <c:formatCode>m/d/yyyy</c:formatCode>
                <c:ptCount val="62"/>
                <c:pt idx="0">
                  <c:v>18598</c:v>
                </c:pt>
                <c:pt idx="1">
                  <c:v>18963</c:v>
                </c:pt>
                <c:pt idx="2">
                  <c:v>19329</c:v>
                </c:pt>
                <c:pt idx="3">
                  <c:v>19694</c:v>
                </c:pt>
                <c:pt idx="4">
                  <c:v>20059</c:v>
                </c:pt>
                <c:pt idx="5">
                  <c:v>20424</c:v>
                </c:pt>
                <c:pt idx="6">
                  <c:v>20790</c:v>
                </c:pt>
                <c:pt idx="7">
                  <c:v>21155</c:v>
                </c:pt>
                <c:pt idx="8">
                  <c:v>21520</c:v>
                </c:pt>
                <c:pt idx="9">
                  <c:v>21885</c:v>
                </c:pt>
                <c:pt idx="10">
                  <c:v>22251</c:v>
                </c:pt>
                <c:pt idx="11">
                  <c:v>22616</c:v>
                </c:pt>
                <c:pt idx="12">
                  <c:v>22981</c:v>
                </c:pt>
                <c:pt idx="13">
                  <c:v>23346</c:v>
                </c:pt>
                <c:pt idx="14">
                  <c:v>23712</c:v>
                </c:pt>
                <c:pt idx="15">
                  <c:v>24077</c:v>
                </c:pt>
                <c:pt idx="16">
                  <c:v>24442</c:v>
                </c:pt>
                <c:pt idx="17">
                  <c:v>24807</c:v>
                </c:pt>
                <c:pt idx="18">
                  <c:v>25173</c:v>
                </c:pt>
                <c:pt idx="19">
                  <c:v>25538</c:v>
                </c:pt>
                <c:pt idx="20">
                  <c:v>25903</c:v>
                </c:pt>
                <c:pt idx="21">
                  <c:v>26268</c:v>
                </c:pt>
                <c:pt idx="22">
                  <c:v>26634</c:v>
                </c:pt>
                <c:pt idx="23">
                  <c:v>26999</c:v>
                </c:pt>
                <c:pt idx="24">
                  <c:v>27364</c:v>
                </c:pt>
                <c:pt idx="25">
                  <c:v>27729</c:v>
                </c:pt>
                <c:pt idx="26">
                  <c:v>28095</c:v>
                </c:pt>
                <c:pt idx="27">
                  <c:v>28460</c:v>
                </c:pt>
                <c:pt idx="28">
                  <c:v>28825</c:v>
                </c:pt>
                <c:pt idx="29">
                  <c:v>29190</c:v>
                </c:pt>
                <c:pt idx="30">
                  <c:v>29556</c:v>
                </c:pt>
                <c:pt idx="31">
                  <c:v>29921</c:v>
                </c:pt>
                <c:pt idx="32">
                  <c:v>30286</c:v>
                </c:pt>
                <c:pt idx="33">
                  <c:v>30651</c:v>
                </c:pt>
                <c:pt idx="34">
                  <c:v>31017</c:v>
                </c:pt>
                <c:pt idx="35">
                  <c:v>31382</c:v>
                </c:pt>
                <c:pt idx="36">
                  <c:v>31747</c:v>
                </c:pt>
                <c:pt idx="37">
                  <c:v>32112</c:v>
                </c:pt>
                <c:pt idx="38">
                  <c:v>32478</c:v>
                </c:pt>
                <c:pt idx="39">
                  <c:v>32843</c:v>
                </c:pt>
                <c:pt idx="40">
                  <c:v>33208</c:v>
                </c:pt>
                <c:pt idx="41">
                  <c:v>33573</c:v>
                </c:pt>
                <c:pt idx="42">
                  <c:v>33939</c:v>
                </c:pt>
                <c:pt idx="43">
                  <c:v>34304</c:v>
                </c:pt>
                <c:pt idx="44">
                  <c:v>34669</c:v>
                </c:pt>
                <c:pt idx="45">
                  <c:v>35034</c:v>
                </c:pt>
                <c:pt idx="46">
                  <c:v>35400</c:v>
                </c:pt>
                <c:pt idx="47">
                  <c:v>35765</c:v>
                </c:pt>
                <c:pt idx="48">
                  <c:v>36130</c:v>
                </c:pt>
                <c:pt idx="49">
                  <c:v>36495</c:v>
                </c:pt>
                <c:pt idx="50">
                  <c:v>36861</c:v>
                </c:pt>
                <c:pt idx="51">
                  <c:v>37226</c:v>
                </c:pt>
                <c:pt idx="52">
                  <c:v>37591</c:v>
                </c:pt>
                <c:pt idx="53">
                  <c:v>37956</c:v>
                </c:pt>
                <c:pt idx="54">
                  <c:v>38322</c:v>
                </c:pt>
                <c:pt idx="55">
                  <c:v>38687</c:v>
                </c:pt>
                <c:pt idx="56">
                  <c:v>39052</c:v>
                </c:pt>
                <c:pt idx="57">
                  <c:v>39417</c:v>
                </c:pt>
                <c:pt idx="58">
                  <c:v>39783</c:v>
                </c:pt>
                <c:pt idx="59">
                  <c:v>40148</c:v>
                </c:pt>
                <c:pt idx="60">
                  <c:v>40513</c:v>
                </c:pt>
                <c:pt idx="61">
                  <c:v>40878</c:v>
                </c:pt>
              </c:numCache>
            </c:numRef>
          </c:cat>
          <c:val>
            <c:numRef>
              <c:f>Sheet3!$E$2:$E$63</c:f>
              <c:numCache>
                <c:formatCode>General</c:formatCode>
                <c:ptCount val="62"/>
                <c:pt idx="50" formatCode="0.00">
                  <c:v>0.95943164825439398</c:v>
                </c:pt>
                <c:pt idx="51" formatCode="0.00">
                  <c:v>0.99725690658949107</c:v>
                </c:pt>
                <c:pt idx="52" formatCode="0.00">
                  <c:v>1.0206097859523109</c:v>
                </c:pt>
                <c:pt idx="53" formatCode="0.00">
                  <c:v>1.0449001856118252</c:v>
                </c:pt>
                <c:pt idx="54" formatCode="0.00">
                  <c:v>1.0699935344894416</c:v>
                </c:pt>
                <c:pt idx="55" formatCode="0.00">
                  <c:v>1.0958018216198508</c:v>
                </c:pt>
                <c:pt idx="56" formatCode="0.00">
                  <c:v>1.1222629392989161</c:v>
                </c:pt>
                <c:pt idx="57" formatCode="0.00">
                  <c:v>1.149330240566856</c:v>
                </c:pt>
                <c:pt idx="58" formatCode="0.00">
                  <c:v>1.1769669681865802</c:v>
                </c:pt>
                <c:pt idx="59" formatCode="0.00">
                  <c:v>1.2051430850404572</c:v>
                </c:pt>
                <c:pt idx="60" formatCode="0.00">
                  <c:v>1.2338333565881583</c:v>
                </c:pt>
                <c:pt idx="61" formatCode="0.00">
                  <c:v>1.263016125499498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26-44FD-B3F2-6D55A5DFA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110848"/>
        <c:axId val="601111504"/>
      </c:lineChart>
      <c:catAx>
        <c:axId val="6011108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11504"/>
        <c:crosses val="autoZero"/>
        <c:auto val="1"/>
        <c:lblAlgn val="ctr"/>
        <c:lblOffset val="100"/>
        <c:noMultiLvlLbl val="0"/>
      </c:catAx>
      <c:valAx>
        <c:axId val="6011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1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Sheet4!$B$2:$B$24</c:f>
              <c:numCache>
                <c:formatCode>General</c:formatCode>
                <c:ptCount val="23"/>
                <c:pt idx="0">
                  <c:v>0.83226579427719105</c:v>
                </c:pt>
                <c:pt idx="1">
                  <c:v>0.82806688547134399</c:v>
                </c:pt>
                <c:pt idx="2">
                  <c:v>0.84615749120712203</c:v>
                </c:pt>
                <c:pt idx="3">
                  <c:v>0.85438287258148105</c:v>
                </c:pt>
                <c:pt idx="4">
                  <c:v>0.866779565811157</c:v>
                </c:pt>
                <c:pt idx="5">
                  <c:v>0.86956256628036499</c:v>
                </c:pt>
                <c:pt idx="6">
                  <c:v>0.88420385122299106</c:v>
                </c:pt>
                <c:pt idx="7">
                  <c:v>0.90018987655639604</c:v>
                </c:pt>
                <c:pt idx="8">
                  <c:v>0.91891717910766602</c:v>
                </c:pt>
                <c:pt idx="9">
                  <c:v>0.94137507677078203</c:v>
                </c:pt>
                <c:pt idx="10">
                  <c:v>0.95943164825439398</c:v>
                </c:pt>
                <c:pt idx="11">
                  <c:v>0.95782530307769698</c:v>
                </c:pt>
                <c:pt idx="12">
                  <c:v>0.96691656112670898</c:v>
                </c:pt>
                <c:pt idx="13">
                  <c:v>0.97590994834899902</c:v>
                </c:pt>
                <c:pt idx="14">
                  <c:v>0.99205768108367898</c:v>
                </c:pt>
                <c:pt idx="15">
                  <c:v>1</c:v>
                </c:pt>
                <c:pt idx="16">
                  <c:v>1.00400030612945</c:v>
                </c:pt>
                <c:pt idx="17">
                  <c:v>1.0065952539443901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9-49AA-8744-9F06D290436A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Sheet4!$A$2:$A$24</c:f>
              <c:numCache>
                <c:formatCode>m/d/yyyy</c:formatCode>
                <c:ptCount val="23"/>
                <c:pt idx="0">
                  <c:v>33208</c:v>
                </c:pt>
                <c:pt idx="1">
                  <c:v>33573</c:v>
                </c:pt>
                <c:pt idx="2">
                  <c:v>33939</c:v>
                </c:pt>
                <c:pt idx="3">
                  <c:v>34304</c:v>
                </c:pt>
                <c:pt idx="4">
                  <c:v>34669</c:v>
                </c:pt>
                <c:pt idx="5">
                  <c:v>35034</c:v>
                </c:pt>
                <c:pt idx="6">
                  <c:v>35400</c:v>
                </c:pt>
                <c:pt idx="7">
                  <c:v>35765</c:v>
                </c:pt>
                <c:pt idx="8">
                  <c:v>36130</c:v>
                </c:pt>
                <c:pt idx="9">
                  <c:v>36495</c:v>
                </c:pt>
                <c:pt idx="10">
                  <c:v>36861</c:v>
                </c:pt>
                <c:pt idx="11">
                  <c:v>37226</c:v>
                </c:pt>
                <c:pt idx="12">
                  <c:v>37591</c:v>
                </c:pt>
                <c:pt idx="13">
                  <c:v>37956</c:v>
                </c:pt>
                <c:pt idx="14">
                  <c:v>38322</c:v>
                </c:pt>
                <c:pt idx="15">
                  <c:v>38687</c:v>
                </c:pt>
                <c:pt idx="16">
                  <c:v>39052</c:v>
                </c:pt>
                <c:pt idx="17">
                  <c:v>39417</c:v>
                </c:pt>
                <c:pt idx="18">
                  <c:v>39783</c:v>
                </c:pt>
                <c:pt idx="19">
                  <c:v>40148</c:v>
                </c:pt>
                <c:pt idx="20">
                  <c:v>40513</c:v>
                </c:pt>
                <c:pt idx="21">
                  <c:v>40878</c:v>
                </c:pt>
                <c:pt idx="22">
                  <c:v>41244</c:v>
                </c:pt>
              </c:numCache>
            </c:numRef>
          </c:cat>
          <c:val>
            <c:numRef>
              <c:f>Sheet4!$C$2:$C$24</c:f>
              <c:numCache>
                <c:formatCode>General</c:formatCode>
                <c:ptCount val="23"/>
                <c:pt idx="17">
                  <c:v>1.0065952539443901</c:v>
                </c:pt>
                <c:pt idx="18">
                  <c:v>1.0306308201866421</c:v>
                </c:pt>
                <c:pt idx="19">
                  <c:v>1.0422950566152029</c:v>
                </c:pt>
                <c:pt idx="20">
                  <c:v>1.0539592930437636</c:v>
                </c:pt>
                <c:pt idx="21">
                  <c:v>1.0656235294723244</c:v>
                </c:pt>
                <c:pt idx="22">
                  <c:v>1.077287765900885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9-49AA-8744-9F06D290436A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Sheet4!$A$2:$A$24</c:f>
              <c:numCache>
                <c:formatCode>m/d/yyyy</c:formatCode>
                <c:ptCount val="23"/>
                <c:pt idx="0">
                  <c:v>33208</c:v>
                </c:pt>
                <c:pt idx="1">
                  <c:v>33573</c:v>
                </c:pt>
                <c:pt idx="2">
                  <c:v>33939</c:v>
                </c:pt>
                <c:pt idx="3">
                  <c:v>34304</c:v>
                </c:pt>
                <c:pt idx="4">
                  <c:v>34669</c:v>
                </c:pt>
                <c:pt idx="5">
                  <c:v>35034</c:v>
                </c:pt>
                <c:pt idx="6">
                  <c:v>35400</c:v>
                </c:pt>
                <c:pt idx="7">
                  <c:v>35765</c:v>
                </c:pt>
                <c:pt idx="8">
                  <c:v>36130</c:v>
                </c:pt>
                <c:pt idx="9">
                  <c:v>36495</c:v>
                </c:pt>
                <c:pt idx="10">
                  <c:v>36861</c:v>
                </c:pt>
                <c:pt idx="11">
                  <c:v>37226</c:v>
                </c:pt>
                <c:pt idx="12">
                  <c:v>37591</c:v>
                </c:pt>
                <c:pt idx="13">
                  <c:v>37956</c:v>
                </c:pt>
                <c:pt idx="14">
                  <c:v>38322</c:v>
                </c:pt>
                <c:pt idx="15">
                  <c:v>38687</c:v>
                </c:pt>
                <c:pt idx="16">
                  <c:v>39052</c:v>
                </c:pt>
                <c:pt idx="17">
                  <c:v>39417</c:v>
                </c:pt>
                <c:pt idx="18">
                  <c:v>39783</c:v>
                </c:pt>
                <c:pt idx="19">
                  <c:v>40148</c:v>
                </c:pt>
                <c:pt idx="20">
                  <c:v>40513</c:v>
                </c:pt>
                <c:pt idx="21">
                  <c:v>40878</c:v>
                </c:pt>
                <c:pt idx="22">
                  <c:v>41244</c:v>
                </c:pt>
              </c:numCache>
            </c:numRef>
          </c:cat>
          <c:val>
            <c:numRef>
              <c:f>Sheet4!$D$2:$D$24</c:f>
              <c:numCache>
                <c:formatCode>General</c:formatCode>
                <c:ptCount val="23"/>
                <c:pt idx="17" formatCode="0.00">
                  <c:v>1.0065952539443901</c:v>
                </c:pt>
                <c:pt idx="18" formatCode="0.00">
                  <c:v>1.0121549402029366</c:v>
                </c:pt>
                <c:pt idx="19" formatCode="0.00">
                  <c:v>1.0232460659483911</c:v>
                </c:pt>
                <c:pt idx="20" formatCode="0.00">
                  <c:v>1.0343495594193288</c:v>
                </c:pt>
                <c:pt idx="21" formatCode="0.00">
                  <c:v>1.0454643716010346</c:v>
                </c:pt>
                <c:pt idx="22" formatCode="0.00">
                  <c:v>1.0565895846301681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9-49AA-8744-9F06D290436A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Sheet4!$A$2:$A$24</c:f>
              <c:numCache>
                <c:formatCode>m/d/yyyy</c:formatCode>
                <c:ptCount val="23"/>
                <c:pt idx="0">
                  <c:v>33208</c:v>
                </c:pt>
                <c:pt idx="1">
                  <c:v>33573</c:v>
                </c:pt>
                <c:pt idx="2">
                  <c:v>33939</c:v>
                </c:pt>
                <c:pt idx="3">
                  <c:v>34304</c:v>
                </c:pt>
                <c:pt idx="4">
                  <c:v>34669</c:v>
                </c:pt>
                <c:pt idx="5">
                  <c:v>35034</c:v>
                </c:pt>
                <c:pt idx="6">
                  <c:v>35400</c:v>
                </c:pt>
                <c:pt idx="7">
                  <c:v>35765</c:v>
                </c:pt>
                <c:pt idx="8">
                  <c:v>36130</c:v>
                </c:pt>
                <c:pt idx="9">
                  <c:v>36495</c:v>
                </c:pt>
                <c:pt idx="10">
                  <c:v>36861</c:v>
                </c:pt>
                <c:pt idx="11">
                  <c:v>37226</c:v>
                </c:pt>
                <c:pt idx="12">
                  <c:v>37591</c:v>
                </c:pt>
                <c:pt idx="13">
                  <c:v>37956</c:v>
                </c:pt>
                <c:pt idx="14">
                  <c:v>38322</c:v>
                </c:pt>
                <c:pt idx="15">
                  <c:v>38687</c:v>
                </c:pt>
                <c:pt idx="16">
                  <c:v>39052</c:v>
                </c:pt>
                <c:pt idx="17">
                  <c:v>39417</c:v>
                </c:pt>
                <c:pt idx="18">
                  <c:v>39783</c:v>
                </c:pt>
                <c:pt idx="19">
                  <c:v>40148</c:v>
                </c:pt>
                <c:pt idx="20">
                  <c:v>40513</c:v>
                </c:pt>
                <c:pt idx="21">
                  <c:v>40878</c:v>
                </c:pt>
                <c:pt idx="22">
                  <c:v>41244</c:v>
                </c:pt>
              </c:numCache>
            </c:numRef>
          </c:cat>
          <c:val>
            <c:numRef>
              <c:f>Sheet4!$E$2:$E$24</c:f>
              <c:numCache>
                <c:formatCode>General</c:formatCode>
                <c:ptCount val="23"/>
                <c:pt idx="17" formatCode="0.00">
                  <c:v>1.0065952539443901</c:v>
                </c:pt>
                <c:pt idx="18" formatCode="0.00">
                  <c:v>1.0491067001703476</c:v>
                </c:pt>
                <c:pt idx="19" formatCode="0.00">
                  <c:v>1.0613440472820148</c:v>
                </c:pt>
                <c:pt idx="20" formatCode="0.00">
                  <c:v>1.0735690266681983</c:v>
                </c:pt>
                <c:pt idx="21" formatCode="0.00">
                  <c:v>1.0857826873436143</c:v>
                </c:pt>
                <c:pt idx="22" formatCode="0.00">
                  <c:v>1.097985947171602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19-49AA-8744-9F06D2904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517512"/>
        <c:axId val="1105524400"/>
      </c:lineChart>
      <c:catAx>
        <c:axId val="110551751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24400"/>
        <c:crosses val="autoZero"/>
        <c:auto val="1"/>
        <c:lblAlgn val="ctr"/>
        <c:lblOffset val="100"/>
        <c:noMultiLvlLbl val="0"/>
      </c:catAx>
      <c:valAx>
        <c:axId val="11055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1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14287</xdr:rowOff>
    </xdr:from>
    <xdr:to>
      <xdr:col>15</xdr:col>
      <xdr:colOff>190500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0D149-1786-46C3-8C4B-84930CD2C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</xdr:row>
      <xdr:rowOff>14287</xdr:rowOff>
    </xdr:from>
    <xdr:to>
      <xdr:col>12</xdr:col>
      <xdr:colOff>419100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0FC70-352D-456D-9B26-2E042B9D0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4</xdr:row>
      <xdr:rowOff>80962</xdr:rowOff>
    </xdr:from>
    <xdr:to>
      <xdr:col>8</xdr:col>
      <xdr:colOff>533400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91C3E-77C5-4CCC-8DBD-130A6D756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3</xdr:row>
      <xdr:rowOff>14287</xdr:rowOff>
    </xdr:from>
    <xdr:to>
      <xdr:col>18</xdr:col>
      <xdr:colOff>333375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6CBF1-57B3-421F-A85A-1514A225F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4</xdr:row>
      <xdr:rowOff>33337</xdr:rowOff>
    </xdr:from>
    <xdr:to>
      <xdr:col>18</xdr:col>
      <xdr:colOff>209550</xdr:colOff>
      <xdr:row>19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5EB50-B812-456D-9996-E95AA97BF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4</xdr:row>
      <xdr:rowOff>14287</xdr:rowOff>
    </xdr:from>
    <xdr:to>
      <xdr:col>14</xdr:col>
      <xdr:colOff>600075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58D88-4D26-4222-9F98-802895315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</xdr:row>
      <xdr:rowOff>14287</xdr:rowOff>
    </xdr:from>
    <xdr:to>
      <xdr:col>12</xdr:col>
      <xdr:colOff>419100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6F08E-E354-44E9-AE3F-9DCE8908A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</xdr:row>
      <xdr:rowOff>14287</xdr:rowOff>
    </xdr:from>
    <xdr:to>
      <xdr:col>12</xdr:col>
      <xdr:colOff>409575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0B799-AC3D-4DAD-AE5E-A051F750F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347E78-393A-44C8-BE16-1471679F6B84}" name="Table1" displayName="Table1" ref="A1:E16" totalsRowShown="0">
  <autoFilter ref="A1:E16" xr:uid="{616CA9AC-30A3-4AB1-97F5-A212B6C4DE4F}"/>
  <tableColumns count="5">
    <tableColumn id="1" xr3:uid="{2EDF2DF6-F6EB-4586-B565-6CDE44E225BF}" name="Timeline" dataDxfId="27"/>
    <tableColumn id="2" xr3:uid="{14419770-BD37-4C72-94F5-3A0E2341B6F7}" name="Values"/>
    <tableColumn id="3" xr3:uid="{EE6DEE43-3A65-4890-899F-9507205A4C0F}" name="Forecast">
      <calculatedColumnFormula>_xlfn.FORECAST.ETS(A2,$B$2:$B$5,$A$2:$A$5,1,1)</calculatedColumnFormula>
    </tableColumn>
    <tableColumn id="4" xr3:uid="{37E3197B-F2D7-4B15-95C5-F5090A9F0012}" name="Lower Confidence Bound" dataDxfId="26">
      <calculatedColumnFormula>C2-_xlfn.FORECAST.ETS.CONFINT(A2,$B$2:$B$5,$A$2:$A$5,0.95,1,1)</calculatedColumnFormula>
    </tableColumn>
    <tableColumn id="5" xr3:uid="{423E4B39-998F-4052-B618-A32B7D173B99}" name="Upper Confidence Bound" dataDxfId="25">
      <calculatedColumnFormula>C2+_xlfn.FORECAST.ETS.CONFINT(A2,$B$2:$B$5,$A$2:$A$5,0.95,1,1)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3B242-5AB3-4489-A6D0-D8D7159E7A3A}" name="Table4" displayName="Table4" ref="A1:E24" totalsRowShown="0">
  <autoFilter ref="A1:E24" xr:uid="{1FD48D17-76C8-4C86-86F0-B418179AF30C}"/>
  <tableColumns count="5">
    <tableColumn id="1" xr3:uid="{7C38448A-0E5C-4496-8642-D3DF7E00B33A}" name="Timeline" dataDxfId="18"/>
    <tableColumn id="2" xr3:uid="{5476ECF9-00F0-47FD-B0A4-E0F44B1BAD8F}" name="Values"/>
    <tableColumn id="3" xr3:uid="{0E24DD30-9035-4140-AA06-1601B703DB4F}" name="Forecast">
      <calculatedColumnFormula>_xlfn.FORECAST.ETS(A2,$B$2:$B$19,$A$2:$A$19,1,1)</calculatedColumnFormula>
    </tableColumn>
    <tableColumn id="4" xr3:uid="{994644C5-07B5-4C80-8532-3AFB76958308}" name="Lower Confidence Bound" dataDxfId="17">
      <calculatedColumnFormula>C2-_xlfn.FORECAST.ETS.CONFINT(A2,$B$2:$B$19,$A$2:$A$19,0.95,1,1)</calculatedColumnFormula>
    </tableColumn>
    <tableColumn id="5" xr3:uid="{E56D5B88-5DAD-4184-8108-41A7967B60CF}" name="Upper Confidence Bound" dataDxfId="16">
      <calculatedColumnFormula>C2+_xlfn.FORECAST.ETS.CONFINT(A2,$B$2:$B$19,$A$2:$A$19,0.95,1,1)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E10323-0C9F-4745-9265-FE1380450B53}" name="Table5" displayName="Table5" ref="G1:H8" totalsRowShown="0">
  <autoFilter ref="G1:H8" xr:uid="{0C8E89FA-472B-4C9F-B173-8A57A28FB03A}"/>
  <tableColumns count="2">
    <tableColumn id="1" xr3:uid="{1A8C434A-E321-4F43-B083-84DE7EC8B21F}" name="Statistic"/>
    <tableColumn id="2" xr3:uid="{9AC08AB7-C44A-4D69-85E0-5339DC0F8065}" name="Value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44A910-D6F0-4BEF-9323-7FB6E928783B}" name="Table2" displayName="Table2" ref="A1:E73" totalsRowShown="0">
  <autoFilter ref="A1:E73" xr:uid="{7CD886C4-D0B9-4093-95B3-509336AFC30C}"/>
  <tableColumns count="5">
    <tableColumn id="1" xr3:uid="{D23BEB67-F5A4-4CBD-9F36-B91160F0711C}" name="Timeline" dataDxfId="24"/>
    <tableColumn id="2" xr3:uid="{64006280-2879-4388-95C7-4E71BA1B5E64}" name="Values"/>
    <tableColumn id="3" xr3:uid="{2306580A-383F-4341-9EA2-EB95D567BAE5}" name="Forecast">
      <calculatedColumnFormula>_xlfn.FORECAST.ETS(A2,$B$2:$B$63,$A$2:$A$63,1,1)</calculatedColumnFormula>
    </tableColumn>
    <tableColumn id="4" xr3:uid="{282041B4-FD8D-45B2-9395-D78AF74DF7DC}" name="Lower Confidence Bound" dataDxfId="23">
      <calculatedColumnFormula>C2-_xlfn.FORECAST.ETS.CONFINT(A2,$B$2:$B$63,$A$2:$A$63,0.95,1,1)</calculatedColumnFormula>
    </tableColumn>
    <tableColumn id="5" xr3:uid="{BD4F3502-A0BD-4163-9603-E283BCEFA00A}" name="Upper Confidence Bound" dataDxfId="22">
      <calculatedColumnFormula>C2+_xlfn.FORECAST.ETS.CONFINT(A2,$B$2:$B$63,$A$2:$A$63,0.95,1,1)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1CA9F7-8949-47B0-9599-FDDBEE3B8ED8}" name="Table6" displayName="Table6" ref="A1:E21" totalsRowShown="0">
  <autoFilter ref="A1:E21" xr:uid="{63CB08AB-6728-4549-A144-C895E74AF8A2}"/>
  <tableColumns count="5">
    <tableColumn id="1" xr3:uid="{B6B67065-D372-48AB-BD59-BDCA57500C60}" name="Timeline" dataDxfId="14"/>
    <tableColumn id="2" xr3:uid="{8683A7EC-7F0D-4D6E-8521-D778A98D0737}" name="Values"/>
    <tableColumn id="3" xr3:uid="{6EAB96FF-2063-46EA-B9A5-1C04D497DEDE}" name="Forecast" dataDxfId="13">
      <calculatedColumnFormula>_xlfn.FORECAST.ETS(A2,$B$2:$B$11,$A$2:$A$11,1,1)</calculatedColumnFormula>
    </tableColumn>
    <tableColumn id="4" xr3:uid="{027A594B-926C-4DC5-8CFD-AFA4501E7F27}" name="Lower Confidence Bound" dataDxfId="12">
      <calculatedColumnFormula>C2-_xlfn.FORECAST.ETS.CONFINT(A2,$B$2:$B$11,$A$2:$A$11,0.95,1,1)</calculatedColumnFormula>
    </tableColumn>
    <tableColumn id="5" xr3:uid="{5E358FA2-0260-429B-9C83-99250C8DFB5B}" name="Upper Confidence Bound" dataDxfId="11">
      <calculatedColumnFormula>C2+_xlfn.FORECAST.ETS.CONFINT(A2,$B$2:$B$11,$A$2:$A$11,0.95,1,1)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8C5C5A-0466-43A7-9DF7-568FF2290BAC}" name="Table7" displayName="Table7" ref="A1:D21" totalsRowShown="0">
  <autoFilter ref="A1:D21" xr:uid="{B06914D3-3EBC-41D9-A2AE-E4D71D2C08A2}"/>
  <tableColumns count="4">
    <tableColumn id="1" xr3:uid="{65D7D492-B7FA-4200-807F-58DF2A2D5D13}" name="Timeline" dataDxfId="10"/>
    <tableColumn id="2" xr3:uid="{3CEFA640-226E-42B1-81DF-ADDC6E354BEB}" name="Values"/>
    <tableColumn id="3" xr3:uid="{4EFB588D-EBEC-4A2D-83C7-64D99D75FF67}" name="Forecast" dataDxfId="9">
      <calculatedColumnFormula>_xlfn.FORECAST.ETS(A2,$B$2:$B$11,$A$2:$A$11,1,1)</calculatedColumnFormula>
    </tableColumn>
    <tableColumn id="4" xr3:uid="{C6AC7E3B-92A9-4EBB-ABE3-63E84E8F88E6}" name="Confidence Interval" dataDxfId="8">
      <calculatedColumnFormula>_xlfn.FORECAST.ETS.CONFINT(A2,$B$2:$B$11,$A$2:$A$11,0.93,1,1)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92A683B-CBFC-4C5F-8742-E5655B0B922F}" name="Table8" displayName="Table8" ref="G1:H8" totalsRowShown="0">
  <autoFilter ref="G1:H8" xr:uid="{0ABF35E9-7FA0-4E21-9A0F-D2E9C0421B7A}"/>
  <tableColumns count="2">
    <tableColumn id="1" xr3:uid="{91AB9275-14ED-440E-B662-8F4F91E4AAD2}" name="Statistic"/>
    <tableColumn id="2" xr3:uid="{9004A1F6-F7B2-4E63-B6AD-7B41A88AD5B0}" name="Value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39207B7-5D99-46D3-AD0E-6E9D1F48F2E7}" name="Table9" displayName="Table9" ref="A1:D22" totalsRowShown="0">
  <autoFilter ref="A1:D22" xr:uid="{25A5D643-A1ED-4936-A92F-59B4FDF5E909}"/>
  <tableColumns count="4">
    <tableColumn id="1" xr3:uid="{7472D16F-E9B8-4FA1-8B7C-2FA1EC8DB9A6}" name="Timeline" dataDxfId="6"/>
    <tableColumn id="2" xr3:uid="{3E3C2A1F-AB50-4B0A-BD72-214C57CC8C50}" name="Values"/>
    <tableColumn id="3" xr3:uid="{520A4B1D-ACA3-4EEC-9CD1-63A0ECA059E5}" name="Forecast" dataDxfId="5">
      <calculatedColumnFormula>_xlfn.FORECAST.ETS(A2,$B$2:$B$12,$A$2:$A$12,1,1)</calculatedColumnFormula>
    </tableColumn>
    <tableColumn id="4" xr3:uid="{DA12A62C-9791-4D87-8D31-23F64160233F}" name="Confidence Interval" dataDxfId="4">
      <calculatedColumnFormula>_xlfn.FORECAST.ETS.CONFINT(A2,$B$2:$B$12,$A$2:$A$12,0.95,1,1)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F7286B9-63B9-4BD7-A32D-E16ECC18C72B}" name="Table10" displayName="Table10" ref="G1:H8" totalsRowShown="0">
  <autoFilter ref="G1:H8" xr:uid="{CC3F3C87-1468-46AB-84D6-069CD3C9C49E}"/>
  <tableColumns count="2">
    <tableColumn id="1" xr3:uid="{AAB7C8F9-0656-41B0-B29E-894D42852DCC}" name="Statistic"/>
    <tableColumn id="2" xr3:uid="{F4CF2FFD-6419-4E4A-983B-3E1D601A3144}" name="Value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B6E11F5-A730-4172-AB4D-81AB2DA01DCC}" name="Table11" displayName="Table11" ref="A1:D22" totalsRowShown="0">
  <autoFilter ref="A1:D22" xr:uid="{FB834055-97E2-4283-A1D4-AB3AED1AC018}"/>
  <tableColumns count="4">
    <tableColumn id="1" xr3:uid="{65A8F1BF-D0FA-45B2-B3A1-F0F61A1ABFA6}" name="Timeline" dataDxfId="2"/>
    <tableColumn id="2" xr3:uid="{567C381E-934D-4C74-ABF5-A2CCD8E3EB76}" name="Values"/>
    <tableColumn id="3" xr3:uid="{7D0ED940-A0E4-4F59-82DF-6ACD1A5150CA}" name="Forecast" dataDxfId="1">
      <calculatedColumnFormula>_xlfn.FORECAST.ETS(A2,$B$2:$B$12,$A$2:$A$12,1,1)</calculatedColumnFormula>
    </tableColumn>
    <tableColumn id="4" xr3:uid="{31FEE073-E063-4576-965C-449BE85FC6E9}" name="Confidence Interval" dataDxfId="0">
      <calculatedColumnFormula>_xlfn.FORECAST.ETS.CONFINT(A2,$B$2:$B$12,$A$2:$A$12,0.95,1,1)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E29ED5-AD1C-4119-A0EC-A2B2AFA74A02}" name="Table3" displayName="Table3" ref="A1:E63" totalsRowShown="0">
  <autoFilter ref="A1:E63" xr:uid="{634E23E8-52A8-4A54-860C-1F145D926726}"/>
  <tableColumns count="5">
    <tableColumn id="1" xr3:uid="{089E7044-B7C4-47D8-825F-59CD01C57920}" name="Timeline" dataDxfId="21"/>
    <tableColumn id="2" xr3:uid="{1787A8FE-885F-4727-BD93-D611D03A8C06}" name="Values"/>
    <tableColumn id="3" xr3:uid="{B36F8F91-EA37-437F-BEF0-1A1F1D46940E}" name="Forecast">
      <calculatedColumnFormula>_xlfn.FORECAST.ETS(A2,$B$2:$B$52,$A$2:$A$52,1,1)</calculatedColumnFormula>
    </tableColumn>
    <tableColumn id="4" xr3:uid="{3241C142-6C0B-4B37-B8F1-BBAB8E39C16E}" name="Lower Confidence Bound" dataDxfId="20">
      <calculatedColumnFormula>C2-_xlfn.FORECAST.ETS.CONFINT(A2,$B$2:$B$52,$A$2:$A$52,0.95,1,1)</calculatedColumnFormula>
    </tableColumn>
    <tableColumn id="5" xr3:uid="{93038295-4CB4-4C03-8813-B7E4E34EC158}" name="Upper Confidence Bound" dataDxfId="19">
      <calculatedColumnFormula>C2+_xlfn.FORECAST.ETS.CONFINT(A2,$B$2:$B$52,$A$2:$A$52,0.95,1,1)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DE02B-C3AA-4F1D-BF23-EFDD6D83E94F}">
  <dimension ref="A1:E16"/>
  <sheetViews>
    <sheetView workbookViewId="0"/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s="9">
        <v>18598</v>
      </c>
      <c r="B2">
        <v>0.6</v>
      </c>
    </row>
    <row r="3" spans="1:5" x14ac:dyDescent="0.25">
      <c r="A3" s="9">
        <v>18963</v>
      </c>
      <c r="B3">
        <v>0.62</v>
      </c>
    </row>
    <row r="4" spans="1:5" x14ac:dyDescent="0.25">
      <c r="A4" s="9">
        <v>19329</v>
      </c>
      <c r="B4">
        <v>0.63</v>
      </c>
    </row>
    <row r="5" spans="1:5" x14ac:dyDescent="0.25">
      <c r="A5" s="9">
        <v>19694</v>
      </c>
      <c r="B5">
        <v>0.65</v>
      </c>
      <c r="C5">
        <v>0.65</v>
      </c>
      <c r="D5" s="4">
        <v>0.65</v>
      </c>
      <c r="E5" s="4">
        <v>0.65</v>
      </c>
    </row>
    <row r="6" spans="1:5" x14ac:dyDescent="0.25">
      <c r="A6" s="9">
        <v>20059</v>
      </c>
      <c r="C6">
        <f>_xlfn.FORECAST.ETS(A6,$B$2:$B$5,$A$2:$A$5,1,1)</f>
        <v>0.66430206796321412</v>
      </c>
      <c r="D6" s="4">
        <f>C6-_xlfn.FORECAST.ETS.CONFINT(A6,$B$2:$B$5,$A$2:$A$5,0.95,1,1)</f>
        <v>0.65957859711126121</v>
      </c>
      <c r="E6" s="4">
        <f>C6+_xlfn.FORECAST.ETS.CONFINT(A6,$B$2:$B$5,$A$2:$A$5,0.95,1,1)</f>
        <v>0.66902553881516702</v>
      </c>
    </row>
    <row r="7" spans="1:5" x14ac:dyDescent="0.25">
      <c r="A7" s="9">
        <v>20424</v>
      </c>
      <c r="C7">
        <f>_xlfn.FORECAST.ETS(A7,$B$2:$B$5,$A$2:$A$5,1,1)</f>
        <v>0.68037704692714263</v>
      </c>
      <c r="D7" s="4">
        <f>C7-_xlfn.FORECAST.ETS.CONFINT(A7,$B$2:$B$5,$A$2:$A$5,0.95,1,1)</f>
        <v>0.67565355481961875</v>
      </c>
      <c r="E7" s="4">
        <f>C7+_xlfn.FORECAST.ETS.CONFINT(A7,$B$2:$B$5,$A$2:$A$5,0.95,1,1)</f>
        <v>0.6851005390346665</v>
      </c>
    </row>
    <row r="8" spans="1:5" x14ac:dyDescent="0.25">
      <c r="A8" s="9">
        <v>20790</v>
      </c>
      <c r="C8">
        <f>_xlfn.FORECAST.ETS(A8,$B$2:$B$5,$A$2:$A$5,1,1)</f>
        <v>0.69645202589107114</v>
      </c>
      <c r="D8" s="4">
        <f>C8-_xlfn.FORECAST.ETS.CONFINT(A8,$B$2:$B$5,$A$2:$A$5,0.95,1,1)</f>
        <v>0.69172849599610164</v>
      </c>
      <c r="E8" s="4">
        <f>C8+_xlfn.FORECAST.ETS.CONFINT(A8,$B$2:$B$5,$A$2:$A$5,0.95,1,1)</f>
        <v>0.70117555578604063</v>
      </c>
    </row>
    <row r="9" spans="1:5" x14ac:dyDescent="0.25">
      <c r="A9" s="9">
        <v>21155</v>
      </c>
      <c r="C9">
        <f>_xlfn.FORECAST.ETS(A9,$B$2:$B$5,$A$2:$A$5,1,1)</f>
        <v>0.71252700485499976</v>
      </c>
      <c r="D9" s="4">
        <f>C9-_xlfn.FORECAST.ETS.CONFINT(A9,$B$2:$B$5,$A$2:$A$5,0.95,1,1)</f>
        <v>0.70780341591775164</v>
      </c>
      <c r="E9" s="4">
        <f>C9+_xlfn.FORECAST.ETS.CONFINT(A9,$B$2:$B$5,$A$2:$A$5,0.95,1,1)</f>
        <v>0.71725059379224787</v>
      </c>
    </row>
    <row r="10" spans="1:5" x14ac:dyDescent="0.25">
      <c r="A10" s="9">
        <v>21520</v>
      </c>
      <c r="C10">
        <f>_xlfn.FORECAST.ETS(A10,$B$2:$B$5,$A$2:$A$5,1,1)</f>
        <v>0.72860198381892827</v>
      </c>
      <c r="D10" s="4">
        <f>C10-_xlfn.FORECAST.ETS.CONFINT(A10,$B$2:$B$5,$A$2:$A$5,0.95,1,1)</f>
        <v>0.72387830986209545</v>
      </c>
      <c r="E10" s="4">
        <f>C10+_xlfn.FORECAST.ETS.CONFINT(A10,$B$2:$B$5,$A$2:$A$5,0.95,1,1)</f>
        <v>0.73332565777576109</v>
      </c>
    </row>
    <row r="11" spans="1:5" x14ac:dyDescent="0.25">
      <c r="A11" s="9">
        <v>21885</v>
      </c>
      <c r="C11">
        <f>_xlfn.FORECAST.ETS(A11,$B$2:$B$5,$A$2:$A$5,1,1)</f>
        <v>0.74467696278285678</v>
      </c>
      <c r="D11" s="4">
        <f>C11-_xlfn.FORECAST.ETS.CONFINT(A11,$B$2:$B$5,$A$2:$A$5,0.95,1,1)</f>
        <v>0.73995317310738129</v>
      </c>
      <c r="E11" s="4">
        <f>C11+_xlfn.FORECAST.ETS.CONFINT(A11,$B$2:$B$5,$A$2:$A$5,0.95,1,1)</f>
        <v>0.74940075245833226</v>
      </c>
    </row>
    <row r="12" spans="1:5" x14ac:dyDescent="0.25">
      <c r="A12" s="9">
        <v>22251</v>
      </c>
      <c r="C12">
        <f>_xlfn.FORECAST.ETS(A12,$B$2:$B$5,$A$2:$A$5,1,1)</f>
        <v>0.76075194174678529</v>
      </c>
      <c r="D12" s="4">
        <f>C12-_xlfn.FORECAST.ETS.CONFINT(A12,$B$2:$B$5,$A$2:$A$5,0.95,1,1)</f>
        <v>0.75602800093286204</v>
      </c>
      <c r="E12" s="4">
        <f>C12+_xlfn.FORECAST.ETS.CONFINT(A12,$B$2:$B$5,$A$2:$A$5,0.95,1,1)</f>
        <v>0.76547588256070853</v>
      </c>
    </row>
    <row r="13" spans="1:5" x14ac:dyDescent="0.25">
      <c r="A13" s="9">
        <v>22616</v>
      </c>
      <c r="C13">
        <f>_xlfn.FORECAST.ETS(A13,$B$2:$B$5,$A$2:$A$5,1,1)</f>
        <v>0.7768269207107138</v>
      </c>
      <c r="D13" s="4">
        <f>C13-_xlfn.FORECAST.ETS.CONFINT(A13,$B$2:$B$5,$A$2:$A$5,0.95,1,1)</f>
        <v>0.77210278861912518</v>
      </c>
      <c r="E13" s="4">
        <f>C13+_xlfn.FORECAST.ETS.CONFINT(A13,$B$2:$B$5,$A$2:$A$5,0.95,1,1)</f>
        <v>0.78155105280230242</v>
      </c>
    </row>
    <row r="14" spans="1:5" x14ac:dyDescent="0.25">
      <c r="A14" s="9">
        <v>22981</v>
      </c>
      <c r="C14">
        <f>_xlfn.FORECAST.ETS(A14,$B$2:$B$5,$A$2:$A$5,1,1)</f>
        <v>0.79290189967464242</v>
      </c>
      <c r="D14" s="4">
        <f>C14-_xlfn.FORECAST.ETS.CONFINT(A14,$B$2:$B$5,$A$2:$A$5,0.95,1,1)</f>
        <v>0.78817753144847014</v>
      </c>
      <c r="E14" s="4">
        <f>C14+_xlfn.FORECAST.ETS.CONFINT(A14,$B$2:$B$5,$A$2:$A$5,0.95,1,1)</f>
        <v>0.7976262679008147</v>
      </c>
    </row>
    <row r="15" spans="1:5" x14ac:dyDescent="0.25">
      <c r="A15" s="9">
        <v>23346</v>
      </c>
      <c r="C15">
        <f>_xlfn.FORECAST.ETS(A15,$B$2:$B$5,$A$2:$A$5,1,1)</f>
        <v>0.80897687863857093</v>
      </c>
      <c r="D15" s="4">
        <f>C15-_xlfn.FORECAST.ETS.CONFINT(A15,$B$2:$B$5,$A$2:$A$5,0.95,1,1)</f>
        <v>0.80425222470533198</v>
      </c>
      <c r="E15" s="4">
        <f>C15+_xlfn.FORECAST.ETS.CONFINT(A15,$B$2:$B$5,$A$2:$A$5,0.95,1,1)</f>
        <v>0.81370153257180988</v>
      </c>
    </row>
    <row r="16" spans="1:5" x14ac:dyDescent="0.25">
      <c r="A16" s="9">
        <v>23712</v>
      </c>
      <c r="C16">
        <f>_xlfn.FORECAST.ETS(A16,$B$2:$B$5,$A$2:$A$5,1,1)</f>
        <v>0.82505185760249944</v>
      </c>
      <c r="D16" s="4">
        <f>C16-_xlfn.FORECAST.ETS.CONFINT(A16,$B$2:$B$5,$A$2:$A$5,0.95,1,1)</f>
        <v>0.82032686367675289</v>
      </c>
      <c r="E16" s="4">
        <f>C16+_xlfn.FORECAST.ETS.CONFINT(A16,$B$2:$B$5,$A$2:$A$5,0.95,1,1)</f>
        <v>0.82977685152824598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D295-415F-4487-A90E-F8B121B7DEBA}">
  <dimension ref="A1:I187"/>
  <sheetViews>
    <sheetView topLeftCell="A42" workbookViewId="0">
      <selection activeCell="I63" sqref="I63"/>
    </sheetView>
  </sheetViews>
  <sheetFormatPr defaultRowHeight="15" x14ac:dyDescent="0.25"/>
  <cols>
    <col min="3" max="3" width="22" bestFit="1" customWidth="1"/>
    <col min="8" max="8" width="10.7109375" bestFit="1" customWidth="1"/>
    <col min="9" max="9" width="20.42578125" customWidth="1"/>
  </cols>
  <sheetData>
    <row r="1" spans="1:9" x14ac:dyDescent="0.25">
      <c r="A1" t="s">
        <v>0</v>
      </c>
      <c r="B1" t="s">
        <v>1</v>
      </c>
      <c r="C1" t="s">
        <v>2</v>
      </c>
      <c r="G1" t="s">
        <v>1</v>
      </c>
      <c r="H1" t="s">
        <v>1</v>
      </c>
      <c r="I1" t="s">
        <v>2</v>
      </c>
    </row>
    <row r="2" spans="1:9" x14ac:dyDescent="0.25">
      <c r="A2" t="s">
        <v>3</v>
      </c>
      <c r="B2">
        <v>1950</v>
      </c>
      <c r="C2">
        <v>0.61714786291122403</v>
      </c>
      <c r="F2" t="s">
        <v>11</v>
      </c>
      <c r="G2" t="str">
        <f>F2&amp;""&amp;B2</f>
        <v>12/1950</v>
      </c>
      <c r="H2" s="9">
        <v>18598</v>
      </c>
      <c r="I2">
        <v>0.6</v>
      </c>
    </row>
    <row r="3" spans="1:9" x14ac:dyDescent="0.25">
      <c r="A3" t="s">
        <v>3</v>
      </c>
      <c r="B3">
        <v>1951</v>
      </c>
      <c r="C3">
        <v>0.62958842515945401</v>
      </c>
      <c r="F3" t="s">
        <v>11</v>
      </c>
      <c r="G3" t="str">
        <f t="shared" ref="G3:H63" si="0">F3&amp;""&amp;B3</f>
        <v>12/1951</v>
      </c>
      <c r="H3" s="9">
        <v>18963</v>
      </c>
      <c r="I3">
        <v>0.62</v>
      </c>
    </row>
    <row r="4" spans="1:9" x14ac:dyDescent="0.25">
      <c r="A4" t="s">
        <v>3</v>
      </c>
      <c r="B4">
        <v>1952</v>
      </c>
      <c r="C4">
        <v>0.63845133781433105</v>
      </c>
      <c r="F4" t="s">
        <v>11</v>
      </c>
      <c r="G4" t="str">
        <f t="shared" si="0"/>
        <v>12/1952</v>
      </c>
      <c r="H4" s="9">
        <v>19329</v>
      </c>
      <c r="I4">
        <v>0.63</v>
      </c>
    </row>
    <row r="5" spans="1:9" x14ac:dyDescent="0.25">
      <c r="A5" t="s">
        <v>3</v>
      </c>
      <c r="B5">
        <v>1953</v>
      </c>
      <c r="C5">
        <v>0.651858210563659</v>
      </c>
      <c r="F5" t="s">
        <v>11</v>
      </c>
      <c r="G5" t="str">
        <f t="shared" si="0"/>
        <v>12/1953</v>
      </c>
      <c r="H5" s="9">
        <v>19694</v>
      </c>
      <c r="I5">
        <v>0.65</v>
      </c>
    </row>
    <row r="6" spans="1:9" x14ac:dyDescent="0.25">
      <c r="A6" t="s">
        <v>3</v>
      </c>
      <c r="B6">
        <v>1954</v>
      </c>
      <c r="C6">
        <v>0.64617943763732899</v>
      </c>
      <c r="F6" t="s">
        <v>11</v>
      </c>
      <c r="G6" t="str">
        <f t="shared" si="0"/>
        <v>12/1954</v>
      </c>
      <c r="H6" s="9">
        <v>20059</v>
      </c>
      <c r="I6">
        <v>0.64617943763732899</v>
      </c>
    </row>
    <row r="7" spans="1:9" x14ac:dyDescent="0.25">
      <c r="A7" t="s">
        <v>3</v>
      </c>
      <c r="B7">
        <v>1955</v>
      </c>
      <c r="C7">
        <v>0.66877293586730902</v>
      </c>
      <c r="F7" t="s">
        <v>11</v>
      </c>
      <c r="G7" t="str">
        <f t="shared" si="0"/>
        <v>12/1955</v>
      </c>
      <c r="H7" s="9">
        <v>20424</v>
      </c>
      <c r="I7">
        <v>0.66877293586730902</v>
      </c>
    </row>
    <row r="8" spans="1:9" x14ac:dyDescent="0.25">
      <c r="A8" t="s">
        <v>3</v>
      </c>
      <c r="B8">
        <v>1956</v>
      </c>
      <c r="C8">
        <v>0.66099989414214999</v>
      </c>
      <c r="F8" t="s">
        <v>11</v>
      </c>
      <c r="G8" t="str">
        <f t="shared" si="0"/>
        <v>12/1956</v>
      </c>
      <c r="H8" s="9">
        <v>20790</v>
      </c>
      <c r="I8">
        <v>0.66099989414214999</v>
      </c>
    </row>
    <row r="9" spans="1:9" x14ac:dyDescent="0.25">
      <c r="A9" t="s">
        <v>3</v>
      </c>
      <c r="B9">
        <v>1957</v>
      </c>
      <c r="C9">
        <v>0.662164807319641</v>
      </c>
      <c r="F9" t="s">
        <v>11</v>
      </c>
      <c r="G9" t="str">
        <f t="shared" si="0"/>
        <v>12/1957</v>
      </c>
      <c r="H9" s="9">
        <v>21155</v>
      </c>
      <c r="I9">
        <v>0.662164807319641</v>
      </c>
    </row>
    <row r="10" spans="1:9" x14ac:dyDescent="0.25">
      <c r="A10" t="s">
        <v>3</v>
      </c>
      <c r="B10">
        <v>1958</v>
      </c>
      <c r="C10">
        <v>0.65481251478195102</v>
      </c>
      <c r="F10" t="s">
        <v>11</v>
      </c>
      <c r="G10" t="str">
        <f t="shared" si="0"/>
        <v>12/1958</v>
      </c>
      <c r="H10" s="9">
        <v>21520</v>
      </c>
      <c r="I10">
        <v>0.65481251478195102</v>
      </c>
    </row>
    <row r="11" spans="1:9" x14ac:dyDescent="0.25">
      <c r="A11" t="s">
        <v>3</v>
      </c>
      <c r="B11">
        <v>1959</v>
      </c>
      <c r="C11">
        <v>0.68067950010299605</v>
      </c>
      <c r="F11" t="s">
        <v>11</v>
      </c>
      <c r="G11" t="str">
        <f t="shared" si="0"/>
        <v>12/1959</v>
      </c>
      <c r="H11" s="9">
        <v>21885</v>
      </c>
      <c r="I11">
        <v>0.68067950010299605</v>
      </c>
    </row>
    <row r="12" spans="1:9" x14ac:dyDescent="0.25">
      <c r="A12" t="s">
        <v>3</v>
      </c>
      <c r="B12">
        <v>1960</v>
      </c>
      <c r="C12">
        <v>0.678122818470001</v>
      </c>
      <c r="F12" t="s">
        <v>11</v>
      </c>
      <c r="G12" t="str">
        <f t="shared" si="0"/>
        <v>12/1960</v>
      </c>
      <c r="H12" s="9">
        <v>22251</v>
      </c>
      <c r="I12">
        <v>0.678122818470001</v>
      </c>
    </row>
    <row r="13" spans="1:9" x14ac:dyDescent="0.25">
      <c r="A13" t="s">
        <v>3</v>
      </c>
      <c r="B13">
        <v>1961</v>
      </c>
      <c r="C13">
        <v>0.68069225549697798</v>
      </c>
      <c r="F13" t="s">
        <v>11</v>
      </c>
      <c r="G13" t="str">
        <f t="shared" si="0"/>
        <v>12/1961</v>
      </c>
      <c r="H13" s="9">
        <v>22616</v>
      </c>
      <c r="I13">
        <v>0.68069225549697798</v>
      </c>
    </row>
    <row r="14" spans="1:9" x14ac:dyDescent="0.25">
      <c r="A14" t="s">
        <v>3</v>
      </c>
      <c r="B14">
        <v>1962</v>
      </c>
      <c r="C14">
        <v>0.70006799697875899</v>
      </c>
      <c r="F14" t="s">
        <v>11</v>
      </c>
      <c r="G14" t="str">
        <f t="shared" si="0"/>
        <v>12/1962</v>
      </c>
      <c r="H14" s="9">
        <v>22981</v>
      </c>
      <c r="I14">
        <v>0.70006799697875899</v>
      </c>
    </row>
    <row r="15" spans="1:9" x14ac:dyDescent="0.25">
      <c r="A15" t="s">
        <v>3</v>
      </c>
      <c r="B15">
        <v>1963</v>
      </c>
      <c r="C15">
        <v>0.70903611183166504</v>
      </c>
      <c r="F15" t="s">
        <v>11</v>
      </c>
      <c r="G15" t="str">
        <f t="shared" si="0"/>
        <v>12/1963</v>
      </c>
      <c r="H15" s="9">
        <v>23346</v>
      </c>
      <c r="I15">
        <v>0.70903611183166504</v>
      </c>
    </row>
    <row r="16" spans="1:9" x14ac:dyDescent="0.25">
      <c r="A16" t="s">
        <v>3</v>
      </c>
      <c r="B16">
        <v>1964</v>
      </c>
      <c r="C16">
        <v>0.72325456142425504</v>
      </c>
      <c r="F16" t="s">
        <v>11</v>
      </c>
      <c r="G16" t="str">
        <f t="shared" si="0"/>
        <v>12/1964</v>
      </c>
      <c r="H16" s="9">
        <v>23712</v>
      </c>
      <c r="I16">
        <v>0.72325456142425504</v>
      </c>
    </row>
    <row r="17" spans="1:9" x14ac:dyDescent="0.25">
      <c r="A17" t="s">
        <v>3</v>
      </c>
      <c r="B17">
        <v>1965</v>
      </c>
      <c r="C17">
        <v>0.74014884233474698</v>
      </c>
      <c r="F17" t="s">
        <v>11</v>
      </c>
      <c r="G17" t="str">
        <f t="shared" si="0"/>
        <v>12/1965</v>
      </c>
      <c r="H17" s="9">
        <v>24077</v>
      </c>
      <c r="I17">
        <v>0.74014884233474698</v>
      </c>
    </row>
    <row r="18" spans="1:9" x14ac:dyDescent="0.25">
      <c r="A18" t="s">
        <v>3</v>
      </c>
      <c r="B18">
        <v>1966</v>
      </c>
      <c r="C18">
        <v>0.75617390871047896</v>
      </c>
      <c r="F18" t="s">
        <v>11</v>
      </c>
      <c r="G18" t="str">
        <f t="shared" si="0"/>
        <v>12/1966</v>
      </c>
      <c r="H18" s="9">
        <v>24442</v>
      </c>
      <c r="I18">
        <v>0.75617390871047896</v>
      </c>
    </row>
    <row r="19" spans="1:9" x14ac:dyDescent="0.25">
      <c r="A19" t="s">
        <v>3</v>
      </c>
      <c r="B19">
        <v>1967</v>
      </c>
      <c r="C19">
        <v>0.74838835000991799</v>
      </c>
      <c r="F19" t="s">
        <v>11</v>
      </c>
      <c r="G19" t="str">
        <f t="shared" si="0"/>
        <v>12/1967</v>
      </c>
      <c r="H19" s="9">
        <v>24807</v>
      </c>
      <c r="I19">
        <v>0.74838835000991799</v>
      </c>
    </row>
    <row r="20" spans="1:9" x14ac:dyDescent="0.25">
      <c r="A20" t="s">
        <v>3</v>
      </c>
      <c r="B20">
        <v>1968</v>
      </c>
      <c r="C20">
        <v>0.75855386257171598</v>
      </c>
      <c r="F20" t="s">
        <v>11</v>
      </c>
      <c r="G20" t="str">
        <f t="shared" si="0"/>
        <v>12/1968</v>
      </c>
      <c r="H20" s="9">
        <v>25173</v>
      </c>
      <c r="I20">
        <v>0.75855386257171598</v>
      </c>
    </row>
    <row r="21" spans="1:9" x14ac:dyDescent="0.25">
      <c r="A21" t="s">
        <v>3</v>
      </c>
      <c r="B21">
        <v>1969</v>
      </c>
      <c r="C21">
        <v>0.7544527053833</v>
      </c>
      <c r="F21" t="s">
        <v>11</v>
      </c>
      <c r="G21" t="str">
        <f t="shared" si="0"/>
        <v>12/1969</v>
      </c>
      <c r="H21" s="9">
        <v>25538</v>
      </c>
      <c r="I21">
        <v>0.7544527053833</v>
      </c>
    </row>
    <row r="22" spans="1:9" x14ac:dyDescent="0.25">
      <c r="A22" t="s">
        <v>3</v>
      </c>
      <c r="B22">
        <v>1970</v>
      </c>
      <c r="C22">
        <v>0.73988252878188998</v>
      </c>
      <c r="F22" t="s">
        <v>11</v>
      </c>
      <c r="G22" t="str">
        <f t="shared" si="0"/>
        <v>12/1970</v>
      </c>
      <c r="H22" s="9">
        <v>25903</v>
      </c>
      <c r="I22">
        <v>0.73988252878188998</v>
      </c>
    </row>
    <row r="23" spans="1:9" x14ac:dyDescent="0.25">
      <c r="A23" t="s">
        <v>3</v>
      </c>
      <c r="B23">
        <v>1971</v>
      </c>
      <c r="C23">
        <v>0.75190341472625699</v>
      </c>
      <c r="F23" t="s">
        <v>11</v>
      </c>
      <c r="G23" t="str">
        <f t="shared" si="0"/>
        <v>12/1971</v>
      </c>
      <c r="H23" s="9">
        <v>26268</v>
      </c>
      <c r="I23">
        <v>0.75190341472625699</v>
      </c>
    </row>
    <row r="24" spans="1:9" x14ac:dyDescent="0.25">
      <c r="A24" t="s">
        <v>3</v>
      </c>
      <c r="B24">
        <v>1972</v>
      </c>
      <c r="C24">
        <v>0.76429474353790205</v>
      </c>
      <c r="F24" t="s">
        <v>11</v>
      </c>
      <c r="G24" t="str">
        <f t="shared" si="0"/>
        <v>12/1972</v>
      </c>
      <c r="H24" s="9">
        <v>26634</v>
      </c>
      <c r="I24">
        <v>0.76429474353790205</v>
      </c>
    </row>
    <row r="25" spans="1:9" x14ac:dyDescent="0.25">
      <c r="A25" t="s">
        <v>3</v>
      </c>
      <c r="B25">
        <v>1973</v>
      </c>
      <c r="C25">
        <v>0.77685528993606501</v>
      </c>
      <c r="F25" t="s">
        <v>11</v>
      </c>
      <c r="G25" t="str">
        <f t="shared" si="0"/>
        <v>12/1973</v>
      </c>
      <c r="H25" s="9">
        <v>26999</v>
      </c>
      <c r="I25">
        <v>0.77685528993606501</v>
      </c>
    </row>
    <row r="26" spans="1:9" x14ac:dyDescent="0.25">
      <c r="A26" t="s">
        <v>3</v>
      </c>
      <c r="B26">
        <v>1974</v>
      </c>
      <c r="C26">
        <v>0.75022524595260598</v>
      </c>
      <c r="F26" t="s">
        <v>11</v>
      </c>
      <c r="G26" t="str">
        <f t="shared" si="0"/>
        <v>12/1974</v>
      </c>
      <c r="H26" s="9">
        <v>27364</v>
      </c>
      <c r="I26">
        <v>0.75022524595260598</v>
      </c>
    </row>
    <row r="27" spans="1:9" x14ac:dyDescent="0.25">
      <c r="A27" t="s">
        <v>3</v>
      </c>
      <c r="B27">
        <v>1975</v>
      </c>
      <c r="C27">
        <v>0.74391132593154896</v>
      </c>
      <c r="F27" t="s">
        <v>11</v>
      </c>
      <c r="G27" t="str">
        <f t="shared" si="0"/>
        <v>12/1975</v>
      </c>
      <c r="H27" s="9">
        <v>27729</v>
      </c>
      <c r="I27">
        <v>0.74391132593154896</v>
      </c>
    </row>
    <row r="28" spans="1:9" x14ac:dyDescent="0.25">
      <c r="A28" t="s">
        <v>3</v>
      </c>
      <c r="B28">
        <v>1976</v>
      </c>
      <c r="C28">
        <v>0.75715261697769098</v>
      </c>
      <c r="F28" t="s">
        <v>11</v>
      </c>
      <c r="G28" t="str">
        <f t="shared" si="0"/>
        <v>12/1976</v>
      </c>
      <c r="H28" s="9">
        <v>28095</v>
      </c>
      <c r="I28">
        <v>0.75715261697769098</v>
      </c>
    </row>
    <row r="29" spans="1:9" x14ac:dyDescent="0.25">
      <c r="A29" t="s">
        <v>3</v>
      </c>
      <c r="B29">
        <v>1977</v>
      </c>
      <c r="C29">
        <v>0.76234042644500699</v>
      </c>
      <c r="F29" t="s">
        <v>11</v>
      </c>
      <c r="G29" t="str">
        <f t="shared" si="0"/>
        <v>12/1977</v>
      </c>
      <c r="H29" s="9">
        <v>28460</v>
      </c>
      <c r="I29">
        <v>0.76234042644500699</v>
      </c>
    </row>
    <row r="30" spans="1:9" x14ac:dyDescent="0.25">
      <c r="A30" t="s">
        <v>3</v>
      </c>
      <c r="B30">
        <v>1978</v>
      </c>
      <c r="C30">
        <v>0.77050709724426203</v>
      </c>
      <c r="F30" t="s">
        <v>11</v>
      </c>
      <c r="G30" t="str">
        <f t="shared" si="0"/>
        <v>12/1978</v>
      </c>
      <c r="H30" s="9">
        <v>28825</v>
      </c>
      <c r="I30">
        <v>0.77050709724426203</v>
      </c>
    </row>
    <row r="31" spans="1:9" x14ac:dyDescent="0.25">
      <c r="A31" t="s">
        <v>3</v>
      </c>
      <c r="B31">
        <v>1979</v>
      </c>
      <c r="C31">
        <v>0.76779937744140603</v>
      </c>
      <c r="F31" t="s">
        <v>11</v>
      </c>
      <c r="G31" t="str">
        <f t="shared" si="0"/>
        <v>12/1979</v>
      </c>
      <c r="H31" s="9">
        <v>29190</v>
      </c>
      <c r="I31">
        <v>0.76779937744140603</v>
      </c>
    </row>
    <row r="32" spans="1:9" x14ac:dyDescent="0.25">
      <c r="A32" t="s">
        <v>3</v>
      </c>
      <c r="B32">
        <v>1980</v>
      </c>
      <c r="C32">
        <v>0.75300568342208796</v>
      </c>
      <c r="F32" t="s">
        <v>11</v>
      </c>
      <c r="G32" t="str">
        <f t="shared" si="0"/>
        <v>12/1980</v>
      </c>
      <c r="H32" s="9">
        <v>29556</v>
      </c>
      <c r="I32">
        <v>0.75300568342208796</v>
      </c>
    </row>
    <row r="33" spans="1:9" x14ac:dyDescent="0.25">
      <c r="A33" t="s">
        <v>3</v>
      </c>
      <c r="B33">
        <v>1981</v>
      </c>
      <c r="C33">
        <v>0.75917249917983998</v>
      </c>
      <c r="F33" t="s">
        <v>11</v>
      </c>
      <c r="G33" t="str">
        <f t="shared" si="0"/>
        <v>12/1981</v>
      </c>
      <c r="H33" s="9">
        <v>29921</v>
      </c>
      <c r="I33">
        <v>0.75917249917983998</v>
      </c>
    </row>
    <row r="34" spans="1:9" x14ac:dyDescent="0.25">
      <c r="A34" t="s">
        <v>3</v>
      </c>
      <c r="B34">
        <v>1982</v>
      </c>
      <c r="C34">
        <v>0.74262899160385099</v>
      </c>
      <c r="F34" t="s">
        <v>11</v>
      </c>
      <c r="G34" t="str">
        <f t="shared" si="0"/>
        <v>12/1982</v>
      </c>
      <c r="H34" s="9">
        <v>30286</v>
      </c>
      <c r="I34">
        <v>0.74262899160385099</v>
      </c>
    </row>
    <row r="35" spans="1:9" x14ac:dyDescent="0.25">
      <c r="A35" t="s">
        <v>3</v>
      </c>
      <c r="B35">
        <v>1983</v>
      </c>
      <c r="C35">
        <v>0.76305395364761297</v>
      </c>
      <c r="F35" t="s">
        <v>11</v>
      </c>
      <c r="G35" t="str">
        <f t="shared" si="0"/>
        <v>12/1983</v>
      </c>
      <c r="H35" s="9">
        <v>30651</v>
      </c>
      <c r="I35">
        <v>0.76305395364761297</v>
      </c>
    </row>
    <row r="36" spans="1:9" x14ac:dyDescent="0.25">
      <c r="A36" t="s">
        <v>3</v>
      </c>
      <c r="B36">
        <v>1984</v>
      </c>
      <c r="C36">
        <v>0.78800868988037098</v>
      </c>
      <c r="F36" t="s">
        <v>11</v>
      </c>
      <c r="G36" t="str">
        <f t="shared" si="0"/>
        <v>12/1984</v>
      </c>
      <c r="H36" s="9">
        <v>31017</v>
      </c>
      <c r="I36">
        <v>0.78800868988037098</v>
      </c>
    </row>
    <row r="37" spans="1:9" x14ac:dyDescent="0.25">
      <c r="A37" t="s">
        <v>3</v>
      </c>
      <c r="B37">
        <v>1985</v>
      </c>
      <c r="C37">
        <v>0.80021876096725397</v>
      </c>
      <c r="F37" t="s">
        <v>11</v>
      </c>
      <c r="G37" t="str">
        <f t="shared" si="0"/>
        <v>12/1985</v>
      </c>
      <c r="H37" s="9">
        <v>31382</v>
      </c>
      <c r="I37">
        <v>0.80021876096725397</v>
      </c>
    </row>
    <row r="38" spans="1:9" x14ac:dyDescent="0.25">
      <c r="A38" t="s">
        <v>3</v>
      </c>
      <c r="B38">
        <v>1986</v>
      </c>
      <c r="C38">
        <v>0.80620831251144398</v>
      </c>
      <c r="F38" t="s">
        <v>11</v>
      </c>
      <c r="G38" t="str">
        <f t="shared" si="0"/>
        <v>12/1986</v>
      </c>
      <c r="H38" s="9">
        <v>31747</v>
      </c>
      <c r="I38">
        <v>0.80620831251144398</v>
      </c>
    </row>
    <row r="39" spans="1:9" x14ac:dyDescent="0.25">
      <c r="A39" t="s">
        <v>3</v>
      </c>
      <c r="B39">
        <v>1987</v>
      </c>
      <c r="C39">
        <v>0.80893713235855103</v>
      </c>
      <c r="F39" t="s">
        <v>11</v>
      </c>
      <c r="G39" t="str">
        <f t="shared" si="0"/>
        <v>12/1987</v>
      </c>
      <c r="H39" s="9">
        <v>32112</v>
      </c>
      <c r="I39">
        <v>0.80893713235855103</v>
      </c>
    </row>
    <row r="40" spans="1:9" x14ac:dyDescent="0.25">
      <c r="A40" t="s">
        <v>3</v>
      </c>
      <c r="B40">
        <v>1988</v>
      </c>
      <c r="C40">
        <v>0.82119518518447798</v>
      </c>
      <c r="F40" t="s">
        <v>11</v>
      </c>
      <c r="G40" t="str">
        <f t="shared" si="0"/>
        <v>12/1988</v>
      </c>
      <c r="H40" s="9">
        <v>32478</v>
      </c>
      <c r="I40">
        <v>0.82119518518447798</v>
      </c>
    </row>
    <row r="41" spans="1:9" x14ac:dyDescent="0.25">
      <c r="A41" t="s">
        <v>3</v>
      </c>
      <c r="B41">
        <v>1989</v>
      </c>
      <c r="C41">
        <v>0.83049571514129605</v>
      </c>
      <c r="F41" t="s">
        <v>11</v>
      </c>
      <c r="G41" t="str">
        <f t="shared" si="0"/>
        <v>12/1989</v>
      </c>
      <c r="H41" s="9">
        <v>32843</v>
      </c>
      <c r="I41">
        <v>0.83049571514129605</v>
      </c>
    </row>
    <row r="42" spans="1:9" x14ac:dyDescent="0.25">
      <c r="A42" t="s">
        <v>3</v>
      </c>
      <c r="B42">
        <v>1990</v>
      </c>
      <c r="C42">
        <v>0.83226579427719105</v>
      </c>
      <c r="F42" t="s">
        <v>11</v>
      </c>
      <c r="G42" t="str">
        <f t="shared" si="0"/>
        <v>12/1990</v>
      </c>
      <c r="H42" s="9">
        <v>33208</v>
      </c>
      <c r="I42">
        <v>0.83226579427719105</v>
      </c>
    </row>
    <row r="43" spans="1:9" x14ac:dyDescent="0.25">
      <c r="A43" t="s">
        <v>3</v>
      </c>
      <c r="B43">
        <v>1991</v>
      </c>
      <c r="C43">
        <v>0.82806688547134399</v>
      </c>
      <c r="F43" t="s">
        <v>11</v>
      </c>
      <c r="G43" t="str">
        <f t="shared" si="0"/>
        <v>12/1991</v>
      </c>
      <c r="H43" s="9">
        <v>33573</v>
      </c>
      <c r="I43">
        <v>0.82806688547134399</v>
      </c>
    </row>
    <row r="44" spans="1:9" x14ac:dyDescent="0.25">
      <c r="A44" t="s">
        <v>3</v>
      </c>
      <c r="B44">
        <v>1992</v>
      </c>
      <c r="C44">
        <v>0.84615749120712203</v>
      </c>
      <c r="F44" t="s">
        <v>11</v>
      </c>
      <c r="G44" t="str">
        <f t="shared" si="0"/>
        <v>12/1992</v>
      </c>
      <c r="H44" s="9">
        <v>33939</v>
      </c>
      <c r="I44">
        <v>0.84615749120712203</v>
      </c>
    </row>
    <row r="45" spans="1:9" x14ac:dyDescent="0.25">
      <c r="A45" t="s">
        <v>3</v>
      </c>
      <c r="B45">
        <v>1993</v>
      </c>
      <c r="C45">
        <v>0.85438287258148105</v>
      </c>
      <c r="F45" t="s">
        <v>11</v>
      </c>
      <c r="G45" t="str">
        <f t="shared" si="0"/>
        <v>12/1993</v>
      </c>
      <c r="H45" s="9">
        <v>34304</v>
      </c>
      <c r="I45">
        <v>0.85438287258148105</v>
      </c>
    </row>
    <row r="46" spans="1:9" x14ac:dyDescent="0.25">
      <c r="A46" t="s">
        <v>3</v>
      </c>
      <c r="B46">
        <v>1994</v>
      </c>
      <c r="C46">
        <v>0.866779565811157</v>
      </c>
      <c r="F46" t="s">
        <v>11</v>
      </c>
      <c r="G46" t="str">
        <f t="shared" si="0"/>
        <v>12/1994</v>
      </c>
      <c r="H46" s="9">
        <v>34669</v>
      </c>
      <c r="I46">
        <v>0.866779565811157</v>
      </c>
    </row>
    <row r="47" spans="1:9" x14ac:dyDescent="0.25">
      <c r="A47" t="s">
        <v>3</v>
      </c>
      <c r="B47">
        <v>1995</v>
      </c>
      <c r="C47">
        <v>0.86956256628036499</v>
      </c>
      <c r="F47" t="s">
        <v>11</v>
      </c>
      <c r="G47" t="str">
        <f t="shared" si="0"/>
        <v>12/1995</v>
      </c>
      <c r="H47" s="9">
        <v>35034</v>
      </c>
      <c r="I47">
        <v>0.86956256628036499</v>
      </c>
    </row>
    <row r="48" spans="1:9" x14ac:dyDescent="0.25">
      <c r="A48" t="s">
        <v>3</v>
      </c>
      <c r="B48">
        <v>1996</v>
      </c>
      <c r="C48">
        <v>0.88420385122299106</v>
      </c>
      <c r="F48" t="s">
        <v>11</v>
      </c>
      <c r="G48" t="str">
        <f t="shared" si="0"/>
        <v>12/1996</v>
      </c>
      <c r="H48" s="9">
        <v>35400</v>
      </c>
      <c r="I48">
        <v>0.88420385122299106</v>
      </c>
    </row>
    <row r="49" spans="1:9" x14ac:dyDescent="0.25">
      <c r="A49" t="s">
        <v>3</v>
      </c>
      <c r="B49">
        <v>1997</v>
      </c>
      <c r="C49">
        <v>0.90018987655639604</v>
      </c>
      <c r="F49" t="s">
        <v>11</v>
      </c>
      <c r="G49" t="str">
        <f t="shared" si="0"/>
        <v>12/1997</v>
      </c>
      <c r="H49" s="9">
        <v>35765</v>
      </c>
      <c r="I49">
        <v>0.90018987655639604</v>
      </c>
    </row>
    <row r="50" spans="1:9" x14ac:dyDescent="0.25">
      <c r="A50" t="s">
        <v>3</v>
      </c>
      <c r="B50">
        <v>1998</v>
      </c>
      <c r="C50">
        <v>0.91891717910766602</v>
      </c>
      <c r="F50" t="s">
        <v>11</v>
      </c>
      <c r="G50" t="str">
        <f t="shared" si="0"/>
        <v>12/1998</v>
      </c>
      <c r="H50" s="9">
        <v>36130</v>
      </c>
      <c r="I50">
        <v>0.91891717910766602</v>
      </c>
    </row>
    <row r="51" spans="1:9" x14ac:dyDescent="0.25">
      <c r="A51" t="s">
        <v>3</v>
      </c>
      <c r="B51">
        <v>1999</v>
      </c>
      <c r="C51">
        <v>0.94137507677078203</v>
      </c>
      <c r="F51" t="s">
        <v>11</v>
      </c>
      <c r="G51" t="str">
        <f t="shared" si="0"/>
        <v>12/1999</v>
      </c>
      <c r="H51" s="9">
        <v>36495</v>
      </c>
      <c r="I51">
        <v>0.94137507677078203</v>
      </c>
    </row>
    <row r="52" spans="1:9" x14ac:dyDescent="0.25">
      <c r="A52" t="s">
        <v>3</v>
      </c>
      <c r="B52">
        <v>2000</v>
      </c>
      <c r="C52">
        <v>0.95943164825439398</v>
      </c>
      <c r="F52" t="s">
        <v>11</v>
      </c>
      <c r="G52" t="str">
        <f t="shared" si="0"/>
        <v>12/2000</v>
      </c>
      <c r="H52" s="9">
        <v>36861</v>
      </c>
      <c r="I52">
        <v>0.95943164825439398</v>
      </c>
    </row>
    <row r="53" spans="1:9" x14ac:dyDescent="0.25">
      <c r="A53" t="s">
        <v>3</v>
      </c>
      <c r="B53">
        <v>2001</v>
      </c>
      <c r="C53">
        <v>0.95782530307769698</v>
      </c>
      <c r="F53" t="s">
        <v>11</v>
      </c>
      <c r="G53" t="str">
        <f t="shared" si="0"/>
        <v>12/2001</v>
      </c>
      <c r="H53" s="9">
        <v>37226</v>
      </c>
      <c r="I53">
        <v>0.95782530307769698</v>
      </c>
    </row>
    <row r="54" spans="1:9" x14ac:dyDescent="0.25">
      <c r="A54" t="s">
        <v>3</v>
      </c>
      <c r="B54">
        <v>2002</v>
      </c>
      <c r="C54">
        <v>0.96691656112670898</v>
      </c>
      <c r="F54" t="s">
        <v>11</v>
      </c>
      <c r="G54" t="str">
        <f t="shared" si="0"/>
        <v>12/2002</v>
      </c>
      <c r="H54" s="9">
        <v>37591</v>
      </c>
      <c r="I54">
        <v>0.96691656112670898</v>
      </c>
    </row>
    <row r="55" spans="1:9" x14ac:dyDescent="0.25">
      <c r="A55" t="s">
        <v>3</v>
      </c>
      <c r="B55">
        <v>2003</v>
      </c>
      <c r="C55">
        <v>0.97590994834899902</v>
      </c>
      <c r="F55" t="s">
        <v>11</v>
      </c>
      <c r="G55" t="str">
        <f t="shared" si="0"/>
        <v>12/2003</v>
      </c>
      <c r="H55" s="9">
        <v>37956</v>
      </c>
      <c r="I55">
        <v>0.97590994834899902</v>
      </c>
    </row>
    <row r="56" spans="1:9" x14ac:dyDescent="0.25">
      <c r="A56" t="s">
        <v>3</v>
      </c>
      <c r="B56">
        <v>2004</v>
      </c>
      <c r="C56">
        <v>0.99205768108367898</v>
      </c>
      <c r="F56" t="s">
        <v>11</v>
      </c>
      <c r="G56" t="str">
        <f t="shared" si="0"/>
        <v>12/2004</v>
      </c>
      <c r="H56" s="9">
        <v>38322</v>
      </c>
      <c r="I56">
        <v>0.99205768108367898</v>
      </c>
    </row>
    <row r="57" spans="1:9" x14ac:dyDescent="0.25">
      <c r="A57" t="s">
        <v>3</v>
      </c>
      <c r="B57">
        <v>2005</v>
      </c>
      <c r="C57" s="7">
        <v>1</v>
      </c>
      <c r="F57" t="s">
        <v>11</v>
      </c>
      <c r="G57" t="str">
        <f t="shared" si="0"/>
        <v>12/2005</v>
      </c>
      <c r="H57" s="9">
        <v>38687</v>
      </c>
      <c r="I57" s="7">
        <v>1</v>
      </c>
    </row>
    <row r="58" spans="1:9" x14ac:dyDescent="0.25">
      <c r="A58" t="s">
        <v>3</v>
      </c>
      <c r="B58">
        <v>2006</v>
      </c>
      <c r="C58" s="7">
        <v>1.00400030612945</v>
      </c>
      <c r="F58" t="s">
        <v>11</v>
      </c>
      <c r="G58" t="str">
        <f t="shared" si="0"/>
        <v>12/2006</v>
      </c>
      <c r="H58" s="9">
        <v>39052</v>
      </c>
      <c r="I58" s="7">
        <v>1.00400030612945</v>
      </c>
    </row>
    <row r="59" spans="1:9" x14ac:dyDescent="0.25">
      <c r="A59" t="s">
        <v>3</v>
      </c>
      <c r="B59">
        <v>2007</v>
      </c>
      <c r="C59" s="7">
        <f>1.00659525394439</f>
        <v>1.0065952539443901</v>
      </c>
      <c r="F59" t="s">
        <v>11</v>
      </c>
      <c r="G59" t="str">
        <f t="shared" si="0"/>
        <v>12/2007</v>
      </c>
      <c r="H59" s="9">
        <v>39417</v>
      </c>
      <c r="I59" s="7">
        <f>1.00659525394439</f>
        <v>1.0065952539443901</v>
      </c>
    </row>
    <row r="60" spans="1:9" x14ac:dyDescent="0.25">
      <c r="A60" t="s">
        <v>3</v>
      </c>
      <c r="B60">
        <v>2008</v>
      </c>
      <c r="C60" s="7">
        <v>0.99849927425384499</v>
      </c>
      <c r="F60" t="s">
        <v>11</v>
      </c>
      <c r="G60" t="str">
        <f t="shared" si="0"/>
        <v>12/2008</v>
      </c>
      <c r="H60" s="9">
        <v>39783</v>
      </c>
      <c r="I60" s="7">
        <v>0.99849927425384499</v>
      </c>
    </row>
    <row r="61" spans="1:9" x14ac:dyDescent="0.25">
      <c r="A61" t="s">
        <v>3</v>
      </c>
      <c r="B61">
        <v>2009</v>
      </c>
      <c r="C61" s="7">
        <v>0.98673778772354104</v>
      </c>
      <c r="F61" t="s">
        <v>11</v>
      </c>
      <c r="G61" t="str">
        <f t="shared" si="0"/>
        <v>12/2009</v>
      </c>
      <c r="H61" s="9">
        <v>40148</v>
      </c>
      <c r="I61" s="7">
        <v>0.98673778772354104</v>
      </c>
    </row>
    <row r="62" spans="1:9" x14ac:dyDescent="0.25">
      <c r="A62" t="s">
        <v>3</v>
      </c>
      <c r="B62">
        <v>2010</v>
      </c>
      <c r="C62" s="7">
        <v>1.0094630718231199</v>
      </c>
      <c r="F62" t="s">
        <v>11</v>
      </c>
      <c r="G62" t="str">
        <f t="shared" si="0"/>
        <v>12/2010</v>
      </c>
      <c r="H62" s="9">
        <v>40513</v>
      </c>
      <c r="I62" s="7">
        <v>1.0094630718231199</v>
      </c>
    </row>
    <row r="63" spans="1:9" x14ac:dyDescent="0.25">
      <c r="A63" t="s">
        <v>3</v>
      </c>
      <c r="B63">
        <v>2011</v>
      </c>
      <c r="C63" s="7">
        <v>1.02039182186126</v>
      </c>
      <c r="F63" t="s">
        <v>11</v>
      </c>
      <c r="G63" t="str">
        <f t="shared" si="0"/>
        <v>12/2011</v>
      </c>
      <c r="H63" s="9">
        <v>40878</v>
      </c>
      <c r="I63" s="7">
        <v>1.02039182186126</v>
      </c>
    </row>
    <row r="64" spans="1:9" x14ac:dyDescent="0.25">
      <c r="A64" t="s">
        <v>4</v>
      </c>
      <c r="B64">
        <v>1950</v>
      </c>
      <c r="C64">
        <v>0.84333479404449396</v>
      </c>
    </row>
    <row r="65" spans="1:3" x14ac:dyDescent="0.25">
      <c r="A65" t="s">
        <v>4</v>
      </c>
      <c r="B65">
        <v>1951</v>
      </c>
      <c r="C65">
        <v>0.85512298345565796</v>
      </c>
    </row>
    <row r="66" spans="1:3" x14ac:dyDescent="0.25">
      <c r="A66" t="s">
        <v>4</v>
      </c>
      <c r="B66">
        <v>1952</v>
      </c>
      <c r="C66">
        <v>0.89648926258087103</v>
      </c>
    </row>
    <row r="67" spans="1:3" x14ac:dyDescent="0.25">
      <c r="A67" t="s">
        <v>4</v>
      </c>
      <c r="B67">
        <v>1953</v>
      </c>
      <c r="C67">
        <v>0.91065824031829801</v>
      </c>
    </row>
    <row r="68" spans="1:3" x14ac:dyDescent="0.25">
      <c r="A68" t="s">
        <v>4</v>
      </c>
      <c r="B68">
        <v>1954</v>
      </c>
      <c r="C68">
        <v>0.87517780065536499</v>
      </c>
    </row>
    <row r="69" spans="1:3" x14ac:dyDescent="0.25">
      <c r="A69" t="s">
        <v>4</v>
      </c>
      <c r="B69">
        <v>1955</v>
      </c>
      <c r="C69">
        <v>0.92768222093582098</v>
      </c>
    </row>
    <row r="70" spans="1:3" x14ac:dyDescent="0.25">
      <c r="A70" t="s">
        <v>4</v>
      </c>
      <c r="B70">
        <v>1956</v>
      </c>
      <c r="C70">
        <v>0.97986900806427002</v>
      </c>
    </row>
    <row r="71" spans="1:3" x14ac:dyDescent="0.25">
      <c r="A71" t="s">
        <v>4</v>
      </c>
      <c r="B71">
        <v>1957</v>
      </c>
      <c r="C71">
        <v>0.96972811222076405</v>
      </c>
    </row>
    <row r="72" spans="1:3" x14ac:dyDescent="0.25">
      <c r="A72" t="s">
        <v>4</v>
      </c>
      <c r="B72">
        <v>1958</v>
      </c>
      <c r="C72">
        <v>0.95992839336395197</v>
      </c>
    </row>
    <row r="73" spans="1:3" x14ac:dyDescent="0.25">
      <c r="A73" t="s">
        <v>4</v>
      </c>
      <c r="B73">
        <v>1959</v>
      </c>
      <c r="C73">
        <v>0.97420495748519897</v>
      </c>
    </row>
    <row r="74" spans="1:3" x14ac:dyDescent="0.25">
      <c r="A74" t="s">
        <v>4</v>
      </c>
      <c r="B74">
        <v>1960</v>
      </c>
      <c r="C74">
        <v>0.93127864599227905</v>
      </c>
    </row>
    <row r="75" spans="1:3" x14ac:dyDescent="0.25">
      <c r="A75" t="s">
        <v>4</v>
      </c>
      <c r="B75">
        <v>1961</v>
      </c>
      <c r="C75">
        <v>0.92870789766311601</v>
      </c>
    </row>
    <row r="76" spans="1:3" x14ac:dyDescent="0.25">
      <c r="A76" t="s">
        <v>4</v>
      </c>
      <c r="B76">
        <v>1962</v>
      </c>
      <c r="C76">
        <v>0.95671075582504195</v>
      </c>
    </row>
    <row r="77" spans="1:3" x14ac:dyDescent="0.25">
      <c r="A77" t="s">
        <v>4</v>
      </c>
      <c r="B77">
        <v>1963</v>
      </c>
      <c r="C77">
        <v>0.97302901744842496</v>
      </c>
    </row>
    <row r="78" spans="1:3" x14ac:dyDescent="0.25">
      <c r="A78" t="s">
        <v>4</v>
      </c>
      <c r="B78">
        <v>1964</v>
      </c>
      <c r="C78">
        <v>0.99321550130844105</v>
      </c>
    </row>
    <row r="79" spans="1:3" x14ac:dyDescent="0.25">
      <c r="A79" t="s">
        <v>4</v>
      </c>
      <c r="B79">
        <v>1965</v>
      </c>
      <c r="C79" s="1">
        <v>1009907603263850</v>
      </c>
    </row>
    <row r="80" spans="1:3" x14ac:dyDescent="0.25">
      <c r="A80" t="s">
        <v>4</v>
      </c>
      <c r="B80">
        <v>1966</v>
      </c>
      <c r="C80" s="1">
        <v>1.01633691787719E+16</v>
      </c>
    </row>
    <row r="81" spans="1:3" x14ac:dyDescent="0.25">
      <c r="A81" t="s">
        <v>4</v>
      </c>
      <c r="B81">
        <v>1967</v>
      </c>
      <c r="C81" s="1">
        <v>1003263235092160</v>
      </c>
    </row>
    <row r="82" spans="1:3" x14ac:dyDescent="0.25">
      <c r="A82" t="s">
        <v>4</v>
      </c>
      <c r="B82">
        <v>1968</v>
      </c>
      <c r="C82" s="1">
        <v>1.02234804630279E+16</v>
      </c>
    </row>
    <row r="83" spans="1:3" x14ac:dyDescent="0.25">
      <c r="A83" t="s">
        <v>4</v>
      </c>
      <c r="B83">
        <v>1969</v>
      </c>
      <c r="C83" s="1">
        <v>103248131275177</v>
      </c>
    </row>
    <row r="84" spans="1:3" x14ac:dyDescent="0.25">
      <c r="A84" t="s">
        <v>4</v>
      </c>
      <c r="B84">
        <v>1970</v>
      </c>
      <c r="C84" s="1">
        <v>1.03380346298217E+16</v>
      </c>
    </row>
    <row r="85" spans="1:3" x14ac:dyDescent="0.25">
      <c r="A85" t="s">
        <v>4</v>
      </c>
      <c r="B85">
        <v>1971</v>
      </c>
      <c r="C85" s="1">
        <v>1.03747224807739E+16</v>
      </c>
    </row>
    <row r="86" spans="1:3" x14ac:dyDescent="0.25">
      <c r="A86" t="s">
        <v>4</v>
      </c>
      <c r="B86">
        <v>1972</v>
      </c>
      <c r="C86" s="1">
        <v>1.050710439682E+16</v>
      </c>
    </row>
    <row r="87" spans="1:3" x14ac:dyDescent="0.25">
      <c r="A87" t="s">
        <v>4</v>
      </c>
      <c r="B87">
        <v>1973</v>
      </c>
      <c r="C87" s="1">
        <v>1.06534314155578E+16</v>
      </c>
    </row>
    <row r="88" spans="1:3" x14ac:dyDescent="0.25">
      <c r="A88" t="s">
        <v>4</v>
      </c>
      <c r="B88">
        <v>1974</v>
      </c>
      <c r="C88" s="1">
        <v>1.05327010154724E+16</v>
      </c>
    </row>
    <row r="89" spans="1:3" x14ac:dyDescent="0.25">
      <c r="A89" t="s">
        <v>4</v>
      </c>
      <c r="B89">
        <v>1975</v>
      </c>
      <c r="C89" s="1">
        <v>1.0384669303894E+16</v>
      </c>
    </row>
    <row r="90" spans="1:3" x14ac:dyDescent="0.25">
      <c r="A90" t="s">
        <v>4</v>
      </c>
      <c r="B90">
        <v>1976</v>
      </c>
      <c r="C90" s="1">
        <v>1.03643977642059E+16</v>
      </c>
    </row>
    <row r="91" spans="1:3" x14ac:dyDescent="0.25">
      <c r="A91" t="s">
        <v>4</v>
      </c>
      <c r="B91">
        <v>1977</v>
      </c>
      <c r="C91" s="1">
        <v>1.03818321228027E+16</v>
      </c>
    </row>
    <row r="92" spans="1:3" x14ac:dyDescent="0.25">
      <c r="A92" t="s">
        <v>4</v>
      </c>
      <c r="B92">
        <v>1978</v>
      </c>
      <c r="C92" s="1">
        <v>1035278558731070</v>
      </c>
    </row>
    <row r="93" spans="1:3" x14ac:dyDescent="0.25">
      <c r="A93" t="s">
        <v>4</v>
      </c>
      <c r="B93">
        <v>1979</v>
      </c>
      <c r="C93" s="1">
        <v>1.02181136608123E+16</v>
      </c>
    </row>
    <row r="94" spans="1:3" x14ac:dyDescent="0.25">
      <c r="A94" t="s">
        <v>4</v>
      </c>
      <c r="B94">
        <v>1980</v>
      </c>
      <c r="C94" s="1">
        <v>1003521203994750</v>
      </c>
    </row>
    <row r="95" spans="1:3" x14ac:dyDescent="0.25">
      <c r="A95" t="s">
        <v>4</v>
      </c>
      <c r="B95">
        <v>1981</v>
      </c>
      <c r="C95" s="1">
        <v>1.00368297100067E+16</v>
      </c>
    </row>
    <row r="96" spans="1:3" x14ac:dyDescent="0.25">
      <c r="A96" t="s">
        <v>4</v>
      </c>
      <c r="B96">
        <v>1982</v>
      </c>
      <c r="C96">
        <v>0.98322588205337502</v>
      </c>
    </row>
    <row r="97" spans="1:3" x14ac:dyDescent="0.25">
      <c r="A97" t="s">
        <v>4</v>
      </c>
      <c r="B97">
        <v>1983</v>
      </c>
      <c r="C97">
        <v>0.99344509840011597</v>
      </c>
    </row>
    <row r="98" spans="1:3" x14ac:dyDescent="0.25">
      <c r="A98" t="s">
        <v>4</v>
      </c>
      <c r="B98">
        <v>1984</v>
      </c>
      <c r="C98" s="1">
        <v>1.02194273471832E+16</v>
      </c>
    </row>
    <row r="99" spans="1:3" x14ac:dyDescent="0.25">
      <c r="A99" t="s">
        <v>4</v>
      </c>
      <c r="B99">
        <v>1985</v>
      </c>
      <c r="C99" s="1">
        <v>1.03625333309173E+16</v>
      </c>
    </row>
    <row r="100" spans="1:3" x14ac:dyDescent="0.25">
      <c r="A100" t="s">
        <v>4</v>
      </c>
      <c r="B100">
        <v>1986</v>
      </c>
      <c r="C100" s="1">
        <v>1.02074360847473E+16</v>
      </c>
    </row>
    <row r="101" spans="1:3" x14ac:dyDescent="0.25">
      <c r="A101" t="s">
        <v>4</v>
      </c>
      <c r="B101">
        <v>1987</v>
      </c>
      <c r="C101" s="1">
        <v>1023545742034910</v>
      </c>
    </row>
    <row r="102" spans="1:3" x14ac:dyDescent="0.25">
      <c r="A102" t="s">
        <v>4</v>
      </c>
      <c r="B102">
        <v>1988</v>
      </c>
      <c r="C102" s="1">
        <v>1.03084361553192E+16</v>
      </c>
    </row>
    <row r="103" spans="1:3" x14ac:dyDescent="0.25">
      <c r="A103" t="s">
        <v>4</v>
      </c>
      <c r="B103">
        <v>1989</v>
      </c>
      <c r="C103" s="1">
        <v>1022287368774410</v>
      </c>
    </row>
    <row r="104" spans="1:3" x14ac:dyDescent="0.25">
      <c r="A104" t="s">
        <v>4</v>
      </c>
      <c r="B104">
        <v>1990</v>
      </c>
      <c r="C104" s="1">
        <v>1.00077891349792E+16</v>
      </c>
    </row>
    <row r="105" spans="1:3" x14ac:dyDescent="0.25">
      <c r="A105" t="s">
        <v>4</v>
      </c>
      <c r="B105">
        <v>1991</v>
      </c>
      <c r="C105">
        <v>0.97409021854400601</v>
      </c>
    </row>
    <row r="106" spans="1:3" x14ac:dyDescent="0.25">
      <c r="A106" t="s">
        <v>4</v>
      </c>
      <c r="B106">
        <v>1992</v>
      </c>
      <c r="C106">
        <v>0.97643858194351196</v>
      </c>
    </row>
    <row r="107" spans="1:3" x14ac:dyDescent="0.25">
      <c r="A107" t="s">
        <v>4</v>
      </c>
      <c r="B107">
        <v>1993</v>
      </c>
      <c r="C107">
        <v>0.98458129167556696</v>
      </c>
    </row>
    <row r="108" spans="1:3" x14ac:dyDescent="0.25">
      <c r="A108" t="s">
        <v>4</v>
      </c>
      <c r="B108">
        <v>1994</v>
      </c>
      <c r="C108" s="1">
        <v>1.00473892688751E+16</v>
      </c>
    </row>
    <row r="109" spans="1:3" x14ac:dyDescent="0.25">
      <c r="A109" t="s">
        <v>4</v>
      </c>
      <c r="B109">
        <v>1995</v>
      </c>
      <c r="C109" s="1">
        <v>1.00842094421386E+16</v>
      </c>
    </row>
    <row r="110" spans="1:3" x14ac:dyDescent="0.25">
      <c r="A110" t="s">
        <v>4</v>
      </c>
      <c r="B110">
        <v>1996</v>
      </c>
      <c r="C110" s="1">
        <v>1.00577044486999E+16</v>
      </c>
    </row>
    <row r="111" spans="1:3" x14ac:dyDescent="0.25">
      <c r="A111" t="s">
        <v>4</v>
      </c>
      <c r="B111">
        <v>1997</v>
      </c>
      <c r="C111" s="1">
        <v>1.01736629009246E+16</v>
      </c>
    </row>
    <row r="112" spans="1:3" x14ac:dyDescent="0.25">
      <c r="A112" t="s">
        <v>4</v>
      </c>
      <c r="B112">
        <v>1998</v>
      </c>
      <c r="C112" s="1">
        <v>1.02552282810211E+16</v>
      </c>
    </row>
    <row r="113" spans="1:3" x14ac:dyDescent="0.25">
      <c r="A113" t="s">
        <v>4</v>
      </c>
      <c r="B113">
        <v>1999</v>
      </c>
      <c r="C113" s="1">
        <v>1.04695653915405E+16</v>
      </c>
    </row>
    <row r="114" spans="1:3" x14ac:dyDescent="0.25">
      <c r="A114" t="s">
        <v>4</v>
      </c>
      <c r="B114">
        <v>2000</v>
      </c>
      <c r="C114" s="1">
        <v>1.06610417366027E+16</v>
      </c>
    </row>
    <row r="115" spans="1:3" x14ac:dyDescent="0.25">
      <c r="A115" t="s">
        <v>4</v>
      </c>
      <c r="B115">
        <v>2001</v>
      </c>
      <c r="C115" s="1">
        <v>105035400390625</v>
      </c>
    </row>
    <row r="116" spans="1:3" x14ac:dyDescent="0.25">
      <c r="A116" t="s">
        <v>4</v>
      </c>
      <c r="B116">
        <v>2002</v>
      </c>
      <c r="C116" s="1">
        <v>1.03947448730468E+16</v>
      </c>
    </row>
    <row r="117" spans="1:3" x14ac:dyDescent="0.25">
      <c r="A117" t="s">
        <v>4</v>
      </c>
      <c r="B117">
        <v>2003</v>
      </c>
      <c r="C117" s="1">
        <v>1.01651668548583E+16</v>
      </c>
    </row>
    <row r="118" spans="1:3" x14ac:dyDescent="0.25">
      <c r="A118" t="s">
        <v>4</v>
      </c>
      <c r="B118">
        <v>2004</v>
      </c>
      <c r="C118" s="1">
        <v>1.00869250297546E+16</v>
      </c>
    </row>
    <row r="119" spans="1:3" x14ac:dyDescent="0.25">
      <c r="A119" t="s">
        <v>4</v>
      </c>
      <c r="B119">
        <v>2005</v>
      </c>
      <c r="C119">
        <v>1</v>
      </c>
    </row>
    <row r="120" spans="1:3" x14ac:dyDescent="0.25">
      <c r="A120" t="s">
        <v>4</v>
      </c>
      <c r="B120">
        <v>2006</v>
      </c>
      <c r="C120">
        <v>0.99513179063796997</v>
      </c>
    </row>
    <row r="121" spans="1:3" x14ac:dyDescent="0.25">
      <c r="A121" t="s">
        <v>4</v>
      </c>
      <c r="B121">
        <v>2007</v>
      </c>
      <c r="C121">
        <v>0.98143279552459695</v>
      </c>
    </row>
    <row r="122" spans="1:3" x14ac:dyDescent="0.25">
      <c r="A122" t="s">
        <v>4</v>
      </c>
      <c r="B122">
        <v>2008</v>
      </c>
      <c r="C122">
        <v>0.95835697650909402</v>
      </c>
    </row>
    <row r="123" spans="1:3" x14ac:dyDescent="0.25">
      <c r="A123" t="s">
        <v>4</v>
      </c>
      <c r="B123">
        <v>2009</v>
      </c>
      <c r="C123">
        <v>0.92648220062255804</v>
      </c>
    </row>
    <row r="124" spans="1:3" x14ac:dyDescent="0.25">
      <c r="A124" t="s">
        <v>4</v>
      </c>
      <c r="B124">
        <v>2010</v>
      </c>
      <c r="C124">
        <v>0.93256658315658503</v>
      </c>
    </row>
    <row r="125" spans="1:3" x14ac:dyDescent="0.25">
      <c r="A125" t="s">
        <v>4</v>
      </c>
      <c r="B125">
        <v>2011</v>
      </c>
      <c r="C125">
        <v>0.92940539121627797</v>
      </c>
    </row>
    <row r="126" spans="1:3" x14ac:dyDescent="0.25">
      <c r="A126" t="s">
        <v>5</v>
      </c>
      <c r="B126">
        <v>1950</v>
      </c>
      <c r="C126">
        <v>0.79815930128097501</v>
      </c>
    </row>
    <row r="127" spans="1:3" x14ac:dyDescent="0.25">
      <c r="A127" t="s">
        <v>5</v>
      </c>
      <c r="B127">
        <v>1951</v>
      </c>
      <c r="C127">
        <v>0.860931396484375</v>
      </c>
    </row>
    <row r="128" spans="1:3" x14ac:dyDescent="0.25">
      <c r="A128" t="s">
        <v>5</v>
      </c>
      <c r="B128">
        <v>1952</v>
      </c>
      <c r="C128">
        <v>0.87696772813796997</v>
      </c>
    </row>
    <row r="129" spans="1:3" x14ac:dyDescent="0.25">
      <c r="A129" t="s">
        <v>5</v>
      </c>
      <c r="B129">
        <v>1953</v>
      </c>
      <c r="C129">
        <v>0.85520446300506503</v>
      </c>
    </row>
    <row r="130" spans="1:3" x14ac:dyDescent="0.25">
      <c r="A130" t="s">
        <v>5</v>
      </c>
      <c r="B130">
        <v>1954</v>
      </c>
      <c r="C130">
        <v>0.92916792631149203</v>
      </c>
    </row>
    <row r="131" spans="1:3" x14ac:dyDescent="0.25">
      <c r="A131" t="s">
        <v>5</v>
      </c>
      <c r="B131">
        <v>1955</v>
      </c>
      <c r="C131">
        <v>0.98184859752654996</v>
      </c>
    </row>
    <row r="132" spans="1:3" x14ac:dyDescent="0.25">
      <c r="A132" t="s">
        <v>5</v>
      </c>
      <c r="B132">
        <v>1956</v>
      </c>
      <c r="C132" s="1">
        <v>1.02716028690338E+16</v>
      </c>
    </row>
    <row r="133" spans="1:3" x14ac:dyDescent="0.25">
      <c r="A133" t="s">
        <v>5</v>
      </c>
      <c r="B133">
        <v>1957</v>
      </c>
      <c r="C133" s="1">
        <v>1.07403755187988E+16</v>
      </c>
    </row>
    <row r="134" spans="1:3" x14ac:dyDescent="0.25">
      <c r="A134" t="s">
        <v>5</v>
      </c>
      <c r="B134">
        <v>1958</v>
      </c>
      <c r="C134" s="1">
        <v>1.09155023097991E+16</v>
      </c>
    </row>
    <row r="135" spans="1:3" x14ac:dyDescent="0.25">
      <c r="A135" t="s">
        <v>5</v>
      </c>
      <c r="B135">
        <v>1959</v>
      </c>
      <c r="C135" s="1">
        <v>1.08556389808654E+16</v>
      </c>
    </row>
    <row r="136" spans="1:3" x14ac:dyDescent="0.25">
      <c r="A136" t="s">
        <v>5</v>
      </c>
      <c r="B136">
        <v>1960</v>
      </c>
      <c r="C136" s="1">
        <v>1.14824438095092E+16</v>
      </c>
    </row>
    <row r="137" spans="1:3" x14ac:dyDescent="0.25">
      <c r="A137" t="s">
        <v>5</v>
      </c>
      <c r="B137">
        <v>1961</v>
      </c>
      <c r="C137" s="1">
        <v>1129815697669980</v>
      </c>
    </row>
    <row r="138" spans="1:3" x14ac:dyDescent="0.25">
      <c r="A138" t="s">
        <v>5</v>
      </c>
      <c r="B138">
        <v>1962</v>
      </c>
      <c r="C138" s="1">
        <v>1.13263595104217E+16</v>
      </c>
    </row>
    <row r="139" spans="1:3" x14ac:dyDescent="0.25">
      <c r="A139" t="s">
        <v>5</v>
      </c>
      <c r="B139">
        <v>1963</v>
      </c>
      <c r="C139" s="1">
        <v>1.19142699241638E+16</v>
      </c>
    </row>
    <row r="140" spans="1:3" x14ac:dyDescent="0.25">
      <c r="A140" t="s">
        <v>5</v>
      </c>
      <c r="B140">
        <v>1964</v>
      </c>
      <c r="C140" s="1">
        <v>1.29088020324707E+16</v>
      </c>
    </row>
    <row r="141" spans="1:3" x14ac:dyDescent="0.25">
      <c r="A141" t="s">
        <v>5</v>
      </c>
      <c r="B141">
        <v>1965</v>
      </c>
      <c r="C141" s="1">
        <v>1.29372918605804E+16</v>
      </c>
    </row>
    <row r="142" spans="1:3" x14ac:dyDescent="0.25">
      <c r="A142" t="s">
        <v>5</v>
      </c>
      <c r="B142">
        <v>1966</v>
      </c>
      <c r="C142" s="1">
        <v>130258047580719</v>
      </c>
    </row>
    <row r="143" spans="1:3" x14ac:dyDescent="0.25">
      <c r="A143" t="s">
        <v>5</v>
      </c>
      <c r="B143">
        <v>1967</v>
      </c>
      <c r="C143" s="1">
        <v>1306867003440850</v>
      </c>
    </row>
    <row r="144" spans="1:3" x14ac:dyDescent="0.25">
      <c r="A144" t="s">
        <v>5</v>
      </c>
      <c r="B144">
        <v>1968</v>
      </c>
      <c r="C144" s="1">
        <v>1.34710681438446E+16</v>
      </c>
    </row>
    <row r="145" spans="1:3" x14ac:dyDescent="0.25">
      <c r="A145" t="s">
        <v>5</v>
      </c>
      <c r="B145">
        <v>1969</v>
      </c>
      <c r="C145" s="1">
        <v>1331274151802060</v>
      </c>
    </row>
    <row r="146" spans="1:3" x14ac:dyDescent="0.25">
      <c r="A146" t="s">
        <v>5</v>
      </c>
      <c r="B146">
        <v>1970</v>
      </c>
      <c r="C146" s="1">
        <v>1.35176360607147E+16</v>
      </c>
    </row>
    <row r="147" spans="1:3" x14ac:dyDescent="0.25">
      <c r="A147" t="s">
        <v>5</v>
      </c>
      <c r="B147">
        <v>1971</v>
      </c>
      <c r="C147" s="1">
        <v>1332947015762320</v>
      </c>
    </row>
    <row r="148" spans="1:3" x14ac:dyDescent="0.25">
      <c r="A148" t="s">
        <v>5</v>
      </c>
      <c r="B148">
        <v>1972</v>
      </c>
      <c r="C148" s="1">
        <v>1.36078965663909E+16</v>
      </c>
    </row>
    <row r="149" spans="1:3" x14ac:dyDescent="0.25">
      <c r="A149" t="s">
        <v>5</v>
      </c>
      <c r="B149">
        <v>1973</v>
      </c>
      <c r="C149" s="1">
        <v>1.38371837139129E+16</v>
      </c>
    </row>
    <row r="150" spans="1:3" x14ac:dyDescent="0.25">
      <c r="A150" t="s">
        <v>5</v>
      </c>
      <c r="B150">
        <v>1974</v>
      </c>
      <c r="C150" s="1">
        <v>1.37397110462188E+16</v>
      </c>
    </row>
    <row r="151" spans="1:3" x14ac:dyDescent="0.25">
      <c r="A151" t="s">
        <v>5</v>
      </c>
      <c r="B151">
        <v>1975</v>
      </c>
      <c r="C151" s="1">
        <v>1.35312044620513E+16</v>
      </c>
    </row>
    <row r="152" spans="1:3" x14ac:dyDescent="0.25">
      <c r="A152" t="s">
        <v>5</v>
      </c>
      <c r="B152">
        <v>1976</v>
      </c>
      <c r="C152" s="1">
        <v>1.32708179950714E+16</v>
      </c>
    </row>
    <row r="153" spans="1:3" x14ac:dyDescent="0.25">
      <c r="A153" t="s">
        <v>5</v>
      </c>
      <c r="B153">
        <v>1977</v>
      </c>
      <c r="C153" s="1">
        <v>1.30154430866241E+16</v>
      </c>
    </row>
    <row r="154" spans="1:3" x14ac:dyDescent="0.25">
      <c r="A154" t="s">
        <v>5</v>
      </c>
      <c r="B154">
        <v>1978</v>
      </c>
      <c r="C154" s="1">
        <v>1325737714767450</v>
      </c>
    </row>
    <row r="155" spans="1:3" x14ac:dyDescent="0.25">
      <c r="A155" t="s">
        <v>5</v>
      </c>
      <c r="B155">
        <v>1979</v>
      </c>
      <c r="C155" s="1">
        <v>1346103310585020</v>
      </c>
    </row>
    <row r="156" spans="1:3" x14ac:dyDescent="0.25">
      <c r="A156" t="s">
        <v>5</v>
      </c>
      <c r="B156">
        <v>1980</v>
      </c>
      <c r="C156" s="1">
        <v>1.3495864868164E+16</v>
      </c>
    </row>
    <row r="157" spans="1:3" x14ac:dyDescent="0.25">
      <c r="A157" t="s">
        <v>5</v>
      </c>
      <c r="B157">
        <v>1981</v>
      </c>
      <c r="C157" s="1">
        <v>1.36628007888793E+16</v>
      </c>
    </row>
    <row r="158" spans="1:3" x14ac:dyDescent="0.25">
      <c r="A158" t="s">
        <v>5</v>
      </c>
      <c r="B158">
        <v>1982</v>
      </c>
      <c r="C158" s="1">
        <v>1.28873753547668E+16</v>
      </c>
    </row>
    <row r="159" spans="1:3" x14ac:dyDescent="0.25">
      <c r="A159" t="s">
        <v>5</v>
      </c>
      <c r="B159">
        <v>1983</v>
      </c>
      <c r="C159" s="1">
        <v>1.21362292766571E+16</v>
      </c>
    </row>
    <row r="160" spans="1:3" x14ac:dyDescent="0.25">
      <c r="A160" t="s">
        <v>5</v>
      </c>
      <c r="B160">
        <v>1984</v>
      </c>
      <c r="C160" s="1">
        <v>1.21309101581573E+16</v>
      </c>
    </row>
    <row r="161" spans="1:3" x14ac:dyDescent="0.25">
      <c r="A161" t="s">
        <v>5</v>
      </c>
      <c r="B161">
        <v>1985</v>
      </c>
      <c r="C161" s="1">
        <v>1.19468796253204E+16</v>
      </c>
    </row>
    <row r="162" spans="1:3" x14ac:dyDescent="0.25">
      <c r="A162" t="s">
        <v>5</v>
      </c>
      <c r="B162">
        <v>1986</v>
      </c>
      <c r="C162" s="1">
        <v>1.11411750316619E+16</v>
      </c>
    </row>
    <row r="163" spans="1:3" x14ac:dyDescent="0.25">
      <c r="A163" t="s">
        <v>5</v>
      </c>
      <c r="B163">
        <v>1987</v>
      </c>
      <c r="C163" s="1">
        <v>1.09975051879882E+16</v>
      </c>
    </row>
    <row r="164" spans="1:3" x14ac:dyDescent="0.25">
      <c r="A164" t="s">
        <v>5</v>
      </c>
      <c r="B164">
        <v>1988</v>
      </c>
      <c r="C164" s="1">
        <v>1.07557296752929E+16</v>
      </c>
    </row>
    <row r="165" spans="1:3" x14ac:dyDescent="0.25">
      <c r="A165" t="s">
        <v>5</v>
      </c>
      <c r="B165">
        <v>1989</v>
      </c>
      <c r="C165" s="1">
        <v>1.08458423614501E+16</v>
      </c>
    </row>
    <row r="166" spans="1:3" x14ac:dyDescent="0.25">
      <c r="A166" t="s">
        <v>5</v>
      </c>
      <c r="B166">
        <v>1990</v>
      </c>
      <c r="C166" s="1">
        <v>1.0988974571228E+16</v>
      </c>
    </row>
    <row r="167" spans="1:3" x14ac:dyDescent="0.25">
      <c r="A167" t="s">
        <v>5</v>
      </c>
      <c r="B167">
        <v>1991</v>
      </c>
      <c r="C167" s="1">
        <v>1.10108506679534E+16</v>
      </c>
    </row>
    <row r="168" spans="1:3" x14ac:dyDescent="0.25">
      <c r="A168" t="s">
        <v>5</v>
      </c>
      <c r="B168">
        <v>1992</v>
      </c>
      <c r="C168" s="1">
        <v>1.09616756439208E+16</v>
      </c>
    </row>
    <row r="169" spans="1:3" x14ac:dyDescent="0.25">
      <c r="A169" t="s">
        <v>5</v>
      </c>
      <c r="B169">
        <v>1993</v>
      </c>
      <c r="C169" s="1">
        <v>1.07811748981475E+16</v>
      </c>
    </row>
    <row r="170" spans="1:3" x14ac:dyDescent="0.25">
      <c r="A170" t="s">
        <v>5</v>
      </c>
      <c r="B170">
        <v>1994</v>
      </c>
      <c r="C170" s="1">
        <v>1.07661712169647E+16</v>
      </c>
    </row>
    <row r="171" spans="1:3" x14ac:dyDescent="0.25">
      <c r="A171" t="s">
        <v>5</v>
      </c>
      <c r="B171">
        <v>1995</v>
      </c>
      <c r="C171" s="1">
        <v>1.00500452518463E+16</v>
      </c>
    </row>
    <row r="172" spans="1:3" x14ac:dyDescent="0.25">
      <c r="A172" t="s">
        <v>5</v>
      </c>
      <c r="B172">
        <v>1996</v>
      </c>
      <c r="C172" s="1">
        <v>1023274302482600</v>
      </c>
    </row>
    <row r="173" spans="1:3" x14ac:dyDescent="0.25">
      <c r="A173" t="s">
        <v>5</v>
      </c>
      <c r="B173">
        <v>1997</v>
      </c>
      <c r="C173" s="1">
        <v>1.04452347755432E+16</v>
      </c>
    </row>
    <row r="174" spans="1:3" x14ac:dyDescent="0.25">
      <c r="A174" t="s">
        <v>5</v>
      </c>
      <c r="B174">
        <v>1998</v>
      </c>
      <c r="C174" s="1">
        <v>1.05140602588653E+16</v>
      </c>
    </row>
    <row r="175" spans="1:3" x14ac:dyDescent="0.25">
      <c r="A175" t="s">
        <v>5</v>
      </c>
      <c r="B175">
        <v>1999</v>
      </c>
      <c r="C175" s="1">
        <v>1.05014824867248E+16</v>
      </c>
    </row>
    <row r="176" spans="1:3" x14ac:dyDescent="0.25">
      <c r="A176" t="s">
        <v>5</v>
      </c>
      <c r="B176">
        <v>2000</v>
      </c>
      <c r="C176" s="1">
        <v>1.07277536392211E+16</v>
      </c>
    </row>
    <row r="177" spans="1:3" x14ac:dyDescent="0.25">
      <c r="A177" t="s">
        <v>5</v>
      </c>
      <c r="B177">
        <v>2001</v>
      </c>
      <c r="C177" s="1">
        <v>1.03673541545867E+16</v>
      </c>
    </row>
    <row r="178" spans="1:3" x14ac:dyDescent="0.25">
      <c r="A178" t="s">
        <v>5</v>
      </c>
      <c r="B178">
        <v>2002</v>
      </c>
      <c r="C178" s="1">
        <v>1.00503277778625E+16</v>
      </c>
    </row>
    <row r="179" spans="1:3" x14ac:dyDescent="0.25">
      <c r="A179" t="s">
        <v>5</v>
      </c>
      <c r="B179">
        <v>2003</v>
      </c>
      <c r="C179">
        <v>0.99127215147018399</v>
      </c>
    </row>
    <row r="180" spans="1:3" x14ac:dyDescent="0.25">
      <c r="A180" t="s">
        <v>5</v>
      </c>
      <c r="B180">
        <v>2004</v>
      </c>
      <c r="C180">
        <v>0.99496269226074197</v>
      </c>
    </row>
    <row r="181" spans="1:3" x14ac:dyDescent="0.25">
      <c r="A181" t="s">
        <v>5</v>
      </c>
      <c r="B181">
        <v>2005</v>
      </c>
      <c r="C181">
        <v>1</v>
      </c>
    </row>
    <row r="182" spans="1:3" x14ac:dyDescent="0.25">
      <c r="A182" t="s">
        <v>5</v>
      </c>
      <c r="B182">
        <v>2006</v>
      </c>
      <c r="C182" s="1">
        <v>101175057888031</v>
      </c>
    </row>
    <row r="183" spans="1:3" x14ac:dyDescent="0.25">
      <c r="A183" t="s">
        <v>5</v>
      </c>
      <c r="B183">
        <v>2007</v>
      </c>
      <c r="C183" s="1">
        <v>1.01367330551147E+16</v>
      </c>
    </row>
    <row r="184" spans="1:3" x14ac:dyDescent="0.25">
      <c r="A184" t="s">
        <v>5</v>
      </c>
      <c r="B184">
        <v>2008</v>
      </c>
      <c r="C184">
        <v>0.99154782295226995</v>
      </c>
    </row>
    <row r="185" spans="1:3" x14ac:dyDescent="0.25">
      <c r="A185" t="s">
        <v>5</v>
      </c>
      <c r="B185">
        <v>2009</v>
      </c>
      <c r="C185">
        <v>0.91587853431701605</v>
      </c>
    </row>
    <row r="186" spans="1:3" x14ac:dyDescent="0.25">
      <c r="A186" t="s">
        <v>5</v>
      </c>
      <c r="B186">
        <v>2010</v>
      </c>
      <c r="C186">
        <v>0.94160366058349598</v>
      </c>
    </row>
    <row r="187" spans="1:3" x14ac:dyDescent="0.25">
      <c r="A187" t="s">
        <v>5</v>
      </c>
      <c r="B187">
        <v>2011</v>
      </c>
      <c r="C187">
        <v>0.95576566457748402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FEC22-84C4-4B77-B15D-116319487E4F}">
  <dimension ref="A1:E73"/>
  <sheetViews>
    <sheetView topLeftCell="A44" workbookViewId="0">
      <selection activeCell="B44" sqref="B44"/>
    </sheetView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s="9">
        <v>18598</v>
      </c>
      <c r="B2">
        <v>0.6</v>
      </c>
    </row>
    <row r="3" spans="1:5" x14ac:dyDescent="0.25">
      <c r="A3" s="9">
        <v>18963</v>
      </c>
      <c r="B3">
        <v>0.62</v>
      </c>
    </row>
    <row r="4" spans="1:5" x14ac:dyDescent="0.25">
      <c r="A4" s="9">
        <v>19329</v>
      </c>
      <c r="B4">
        <v>0.63</v>
      </c>
    </row>
    <row r="5" spans="1:5" x14ac:dyDescent="0.25">
      <c r="A5" s="9">
        <v>19694</v>
      </c>
      <c r="B5">
        <v>0.65</v>
      </c>
    </row>
    <row r="6" spans="1:5" x14ac:dyDescent="0.25">
      <c r="A6" s="9">
        <v>20059</v>
      </c>
      <c r="B6">
        <v>0.64617943763732899</v>
      </c>
    </row>
    <row r="7" spans="1:5" x14ac:dyDescent="0.25">
      <c r="A7" s="9">
        <v>20424</v>
      </c>
      <c r="B7">
        <v>0.66877293586730902</v>
      </c>
    </row>
    <row r="8" spans="1:5" x14ac:dyDescent="0.25">
      <c r="A8" s="9">
        <v>20790</v>
      </c>
      <c r="B8">
        <v>0.66099989414214999</v>
      </c>
    </row>
    <row r="9" spans="1:5" x14ac:dyDescent="0.25">
      <c r="A9" s="9">
        <v>21155</v>
      </c>
      <c r="B9">
        <v>0.662164807319641</v>
      </c>
    </row>
    <row r="10" spans="1:5" x14ac:dyDescent="0.25">
      <c r="A10" s="9">
        <v>21520</v>
      </c>
      <c r="B10">
        <v>0.65481251478195102</v>
      </c>
    </row>
    <row r="11" spans="1:5" x14ac:dyDescent="0.25">
      <c r="A11" s="9">
        <v>21885</v>
      </c>
      <c r="B11">
        <v>0.68067950010299605</v>
      </c>
    </row>
    <row r="12" spans="1:5" x14ac:dyDescent="0.25">
      <c r="A12" s="9">
        <v>22251</v>
      </c>
      <c r="B12">
        <v>0.678122818470001</v>
      </c>
    </row>
    <row r="13" spans="1:5" x14ac:dyDescent="0.25">
      <c r="A13" s="9">
        <v>22616</v>
      </c>
      <c r="B13">
        <v>0.68069225549697798</v>
      </c>
    </row>
    <row r="14" spans="1:5" x14ac:dyDescent="0.25">
      <c r="A14" s="9">
        <v>22981</v>
      </c>
      <c r="B14">
        <v>0.70006799697875899</v>
      </c>
    </row>
    <row r="15" spans="1:5" x14ac:dyDescent="0.25">
      <c r="A15" s="9">
        <v>23346</v>
      </c>
      <c r="B15">
        <v>0.70903611183166504</v>
      </c>
    </row>
    <row r="16" spans="1:5" x14ac:dyDescent="0.25">
      <c r="A16" s="9">
        <v>23712</v>
      </c>
      <c r="B16">
        <v>0.72325456142425504</v>
      </c>
    </row>
    <row r="17" spans="1:2" x14ac:dyDescent="0.25">
      <c r="A17" s="9">
        <v>24077</v>
      </c>
      <c r="B17">
        <v>0.74014884233474698</v>
      </c>
    </row>
    <row r="18" spans="1:2" x14ac:dyDescent="0.25">
      <c r="A18" s="9">
        <v>24442</v>
      </c>
      <c r="B18">
        <v>0.75617390871047896</v>
      </c>
    </row>
    <row r="19" spans="1:2" x14ac:dyDescent="0.25">
      <c r="A19" s="9">
        <v>24807</v>
      </c>
      <c r="B19">
        <v>0.74838835000991799</v>
      </c>
    </row>
    <row r="20" spans="1:2" x14ac:dyDescent="0.25">
      <c r="A20" s="9">
        <v>25173</v>
      </c>
      <c r="B20">
        <v>0.75855386257171598</v>
      </c>
    </row>
    <row r="21" spans="1:2" x14ac:dyDescent="0.25">
      <c r="A21" s="9">
        <v>25538</v>
      </c>
      <c r="B21">
        <v>0.7544527053833</v>
      </c>
    </row>
    <row r="22" spans="1:2" x14ac:dyDescent="0.25">
      <c r="A22" s="9">
        <v>25903</v>
      </c>
      <c r="B22">
        <v>0.73988252878188998</v>
      </c>
    </row>
    <row r="23" spans="1:2" x14ac:dyDescent="0.25">
      <c r="A23" s="9">
        <v>26268</v>
      </c>
      <c r="B23">
        <v>0.75190341472625699</v>
      </c>
    </row>
    <row r="24" spans="1:2" x14ac:dyDescent="0.25">
      <c r="A24" s="9">
        <v>26634</v>
      </c>
      <c r="B24">
        <v>0.76429474353790205</v>
      </c>
    </row>
    <row r="25" spans="1:2" x14ac:dyDescent="0.25">
      <c r="A25" s="9">
        <v>26999</v>
      </c>
      <c r="B25">
        <v>0.77685528993606501</v>
      </c>
    </row>
    <row r="26" spans="1:2" x14ac:dyDescent="0.25">
      <c r="A26" s="9">
        <v>27364</v>
      </c>
      <c r="B26">
        <v>0.75022524595260598</v>
      </c>
    </row>
    <row r="27" spans="1:2" x14ac:dyDescent="0.25">
      <c r="A27" s="9">
        <v>27729</v>
      </c>
      <c r="B27">
        <v>0.74391132593154896</v>
      </c>
    </row>
    <row r="28" spans="1:2" x14ac:dyDescent="0.25">
      <c r="A28" s="9">
        <v>28095</v>
      </c>
      <c r="B28">
        <v>0.75715261697769098</v>
      </c>
    </row>
    <row r="29" spans="1:2" x14ac:dyDescent="0.25">
      <c r="A29" s="9">
        <v>28460</v>
      </c>
      <c r="B29">
        <v>0.76234042644500699</v>
      </c>
    </row>
    <row r="30" spans="1:2" x14ac:dyDescent="0.25">
      <c r="A30" s="9">
        <v>28825</v>
      </c>
      <c r="B30">
        <v>0.77050709724426203</v>
      </c>
    </row>
    <row r="31" spans="1:2" x14ac:dyDescent="0.25">
      <c r="A31" s="9">
        <v>29190</v>
      </c>
      <c r="B31">
        <v>0.76779937744140603</v>
      </c>
    </row>
    <row r="32" spans="1:2" x14ac:dyDescent="0.25">
      <c r="A32" s="9">
        <v>29556</v>
      </c>
      <c r="B32">
        <v>0.75300568342208796</v>
      </c>
    </row>
    <row r="33" spans="1:2" x14ac:dyDescent="0.25">
      <c r="A33" s="9">
        <v>29921</v>
      </c>
      <c r="B33">
        <v>0.75917249917983998</v>
      </c>
    </row>
    <row r="34" spans="1:2" x14ac:dyDescent="0.25">
      <c r="A34" s="9">
        <v>30286</v>
      </c>
      <c r="B34">
        <v>0.74262899160385099</v>
      </c>
    </row>
    <row r="35" spans="1:2" x14ac:dyDescent="0.25">
      <c r="A35" s="9">
        <v>30651</v>
      </c>
      <c r="B35">
        <v>0.76305395364761297</v>
      </c>
    </row>
    <row r="36" spans="1:2" x14ac:dyDescent="0.25">
      <c r="A36" s="9">
        <v>31017</v>
      </c>
      <c r="B36">
        <v>0.78800868988037098</v>
      </c>
    </row>
    <row r="37" spans="1:2" x14ac:dyDescent="0.25">
      <c r="A37" s="9">
        <v>31382</v>
      </c>
      <c r="B37">
        <v>0.80021876096725397</v>
      </c>
    </row>
    <row r="38" spans="1:2" x14ac:dyDescent="0.25">
      <c r="A38" s="9">
        <v>31747</v>
      </c>
      <c r="B38">
        <v>0.80620831251144398</v>
      </c>
    </row>
    <row r="39" spans="1:2" x14ac:dyDescent="0.25">
      <c r="A39" s="9">
        <v>32112</v>
      </c>
      <c r="B39">
        <v>0.80893713235855103</v>
      </c>
    </row>
    <row r="40" spans="1:2" x14ac:dyDescent="0.25">
      <c r="A40" s="9">
        <v>32478</v>
      </c>
      <c r="B40">
        <v>0.82119518518447798</v>
      </c>
    </row>
    <row r="41" spans="1:2" x14ac:dyDescent="0.25">
      <c r="A41" s="9">
        <v>32843</v>
      </c>
      <c r="B41">
        <v>0.83049571514129605</v>
      </c>
    </row>
    <row r="42" spans="1:2" x14ac:dyDescent="0.25">
      <c r="A42" s="9">
        <v>33208</v>
      </c>
      <c r="B42">
        <v>0.83226579427719105</v>
      </c>
    </row>
    <row r="43" spans="1:2" x14ac:dyDescent="0.25">
      <c r="A43" s="9">
        <v>33573</v>
      </c>
      <c r="B43">
        <v>0.82806688547134399</v>
      </c>
    </row>
    <row r="44" spans="1:2" x14ac:dyDescent="0.25">
      <c r="A44" s="9">
        <v>33939</v>
      </c>
      <c r="B44">
        <v>0.84615749120712203</v>
      </c>
    </row>
    <row r="45" spans="1:2" x14ac:dyDescent="0.25">
      <c r="A45" s="9">
        <v>34304</v>
      </c>
      <c r="B45">
        <v>0.85438287258148105</v>
      </c>
    </row>
    <row r="46" spans="1:2" x14ac:dyDescent="0.25">
      <c r="A46" s="9">
        <v>34669</v>
      </c>
      <c r="B46">
        <v>0.866779565811157</v>
      </c>
    </row>
    <row r="47" spans="1:2" x14ac:dyDescent="0.25">
      <c r="A47" s="9">
        <v>35034</v>
      </c>
      <c r="B47">
        <v>0.86956256628036499</v>
      </c>
    </row>
    <row r="48" spans="1:2" x14ac:dyDescent="0.25">
      <c r="A48" s="9">
        <v>35400</v>
      </c>
      <c r="B48">
        <v>0.88420385122299106</v>
      </c>
    </row>
    <row r="49" spans="1:5" x14ac:dyDescent="0.25">
      <c r="A49" s="9">
        <v>35765</v>
      </c>
      <c r="B49">
        <v>0.90018987655639604</v>
      </c>
    </row>
    <row r="50" spans="1:5" x14ac:dyDescent="0.25">
      <c r="A50" s="9">
        <v>36130</v>
      </c>
      <c r="B50">
        <v>0.91891717910766602</v>
      </c>
    </row>
    <row r="51" spans="1:5" x14ac:dyDescent="0.25">
      <c r="A51" s="9">
        <v>36495</v>
      </c>
      <c r="B51">
        <v>0.94137507677078203</v>
      </c>
    </row>
    <row r="52" spans="1:5" x14ac:dyDescent="0.25">
      <c r="A52" s="9">
        <v>36861</v>
      </c>
      <c r="B52">
        <v>0.95943164825439398</v>
      </c>
    </row>
    <row r="53" spans="1:5" x14ac:dyDescent="0.25">
      <c r="A53" s="9">
        <v>37226</v>
      </c>
      <c r="B53">
        <v>0.95782530307769698</v>
      </c>
    </row>
    <row r="54" spans="1:5" x14ac:dyDescent="0.25">
      <c r="A54" s="9">
        <v>37591</v>
      </c>
      <c r="B54">
        <v>0.96691656112670898</v>
      </c>
    </row>
    <row r="55" spans="1:5" x14ac:dyDescent="0.25">
      <c r="A55" s="9">
        <v>37956</v>
      </c>
      <c r="B55">
        <v>0.97590994834899902</v>
      </c>
    </row>
    <row r="56" spans="1:5" x14ac:dyDescent="0.25">
      <c r="A56" s="9">
        <v>38322</v>
      </c>
      <c r="B56">
        <v>0.99205768108367898</v>
      </c>
    </row>
    <row r="57" spans="1:5" x14ac:dyDescent="0.25">
      <c r="A57" s="9">
        <v>38687</v>
      </c>
      <c r="B57">
        <v>1</v>
      </c>
    </row>
    <row r="58" spans="1:5" x14ac:dyDescent="0.25">
      <c r="A58" s="9">
        <v>39052</v>
      </c>
      <c r="B58">
        <v>1.00400030612945</v>
      </c>
    </row>
    <row r="59" spans="1:5" x14ac:dyDescent="0.25">
      <c r="A59" s="9">
        <v>39417</v>
      </c>
      <c r="B59">
        <v>1.0065952539443901</v>
      </c>
    </row>
    <row r="60" spans="1:5" x14ac:dyDescent="0.25">
      <c r="A60" s="9">
        <v>39783</v>
      </c>
      <c r="B60">
        <v>0.99849927425384499</v>
      </c>
    </row>
    <row r="61" spans="1:5" x14ac:dyDescent="0.25">
      <c r="A61" s="9">
        <v>40148</v>
      </c>
      <c r="B61">
        <v>0.98673778772354104</v>
      </c>
    </row>
    <row r="62" spans="1:5" x14ac:dyDescent="0.25">
      <c r="A62" s="9">
        <v>40513</v>
      </c>
      <c r="B62">
        <v>1.0094630718231199</v>
      </c>
    </row>
    <row r="63" spans="1:5" x14ac:dyDescent="0.25">
      <c r="A63" s="9">
        <v>40878</v>
      </c>
      <c r="B63">
        <v>1.02039182186126</v>
      </c>
      <c r="C63">
        <v>1.02039182186126</v>
      </c>
      <c r="D63" s="4">
        <v>1.02039182186126</v>
      </c>
      <c r="E63" s="4">
        <v>1.02039182186126</v>
      </c>
    </row>
    <row r="64" spans="1:5" x14ac:dyDescent="0.25">
      <c r="A64" s="9">
        <v>41244</v>
      </c>
      <c r="C64">
        <f>_xlfn.FORECAST.ETS(A64,$B$2:$B$63,$A$2:$A$63,1,1)</f>
        <v>1.0278141693982474</v>
      </c>
      <c r="D64" s="4">
        <f>C64-_xlfn.FORECAST.ETS.CONFINT(A64,$B$2:$B$63,$A$2:$A$63,0.95,1,1)</f>
        <v>1.0049027367626009</v>
      </c>
      <c r="E64" s="4">
        <f>C64+_xlfn.FORECAST.ETS.CONFINT(A64,$B$2:$B$63,$A$2:$A$63,0.95,1,1)</f>
        <v>1.050725602033894</v>
      </c>
    </row>
    <row r="65" spans="1:5" x14ac:dyDescent="0.25">
      <c r="A65" s="9">
        <v>41609</v>
      </c>
      <c r="C65">
        <f>_xlfn.FORECAST.ETS(A65,$B$2:$B$63,$A$2:$A$63,1,1)</f>
        <v>1.0352443599724512</v>
      </c>
      <c r="D65" s="4">
        <f>C65-_xlfn.FORECAST.ETS.CONFINT(A65,$B$2:$B$63,$A$2:$A$63,0.95,1,1)</f>
        <v>1.0012348945391749</v>
      </c>
      <c r="E65" s="4">
        <f>C65+_xlfn.FORECAST.ETS.CONFINT(A65,$B$2:$B$63,$A$2:$A$63,0.95,1,1)</f>
        <v>1.0692538254057276</v>
      </c>
    </row>
    <row r="66" spans="1:5" x14ac:dyDescent="0.25">
      <c r="A66" s="9">
        <v>41974</v>
      </c>
      <c r="C66">
        <f>_xlfn.FORECAST.ETS(A66,$B$2:$B$63,$A$2:$A$63,1,1)</f>
        <v>1.042674550546655</v>
      </c>
      <c r="D66" s="4">
        <f>C66-_xlfn.FORECAST.ETS.CONFINT(A66,$B$2:$B$63,$A$2:$A$63,0.95,1,1)</f>
        <v>0.99899941611706544</v>
      </c>
      <c r="E66" s="4">
        <f>C66+_xlfn.FORECAST.ETS.CONFINT(A66,$B$2:$B$63,$A$2:$A$63,0.95,1,1)</f>
        <v>1.0863496849762446</v>
      </c>
    </row>
    <row r="67" spans="1:5" x14ac:dyDescent="0.25">
      <c r="A67" s="9">
        <v>42339</v>
      </c>
      <c r="C67">
        <f>_xlfn.FORECAST.ETS(A67,$B$2:$B$63,$A$2:$A$63,1,1)</f>
        <v>1.0501047411208591</v>
      </c>
      <c r="D67" s="4">
        <f>C67-_xlfn.FORECAST.ETS.CONFINT(A67,$B$2:$B$63,$A$2:$A$63,0.95,1,1)</f>
        <v>0.99730469962606516</v>
      </c>
      <c r="E67" s="4">
        <f>C67+_xlfn.FORECAST.ETS.CONFINT(A67,$B$2:$B$63,$A$2:$A$63,0.95,1,1)</f>
        <v>1.1029047826156528</v>
      </c>
    </row>
    <row r="68" spans="1:5" x14ac:dyDescent="0.25">
      <c r="A68" s="9">
        <v>42705</v>
      </c>
      <c r="C68">
        <f>_xlfn.FORECAST.ETS(A68,$B$2:$B$63,$A$2:$A$63,1,1)</f>
        <v>1.0575349316950629</v>
      </c>
      <c r="D68" s="4">
        <f>C68-_xlfn.FORECAST.ETS.CONFINT(A68,$B$2:$B$63,$A$2:$A$63,0.95,1,1)</f>
        <v>0.99582662971256952</v>
      </c>
      <c r="E68" s="4">
        <f>C68+_xlfn.FORECAST.ETS.CONFINT(A68,$B$2:$B$63,$A$2:$A$63,0.95,1,1)</f>
        <v>1.1192432336775562</v>
      </c>
    </row>
    <row r="69" spans="1:5" x14ac:dyDescent="0.25">
      <c r="A69" s="9">
        <v>43070</v>
      </c>
      <c r="C69">
        <f>_xlfn.FORECAST.ETS(A69,$B$2:$B$63,$A$2:$A$63,1,1)</f>
        <v>1.0649651222692667</v>
      </c>
      <c r="D69" s="4">
        <f>C69-_xlfn.FORECAST.ETS.CONFINT(A69,$B$2:$B$63,$A$2:$A$63,0.95,1,1)</f>
        <v>0.99441005459973408</v>
      </c>
      <c r="E69" s="4">
        <f>C69+_xlfn.FORECAST.ETS.CONFINT(A69,$B$2:$B$63,$A$2:$A$63,0.95,1,1)</f>
        <v>1.1355201899387992</v>
      </c>
    </row>
    <row r="70" spans="1:5" x14ac:dyDescent="0.25">
      <c r="A70" s="9">
        <v>43435</v>
      </c>
      <c r="C70">
        <f>_xlfn.FORECAST.ETS(A70,$B$2:$B$63,$A$2:$A$63,1,1)</f>
        <v>1.0723953128434704</v>
      </c>
      <c r="D70" s="4">
        <f>C70-_xlfn.FORECAST.ETS.CONFINT(A70,$B$2:$B$63,$A$2:$A$63,0.95,1,1)</f>
        <v>0.99296960381925825</v>
      </c>
      <c r="E70" s="4">
        <f>C70+_xlfn.FORECAST.ETS.CONFINT(A70,$B$2:$B$63,$A$2:$A$63,0.95,1,1)</f>
        <v>1.1518210218676825</v>
      </c>
    </row>
    <row r="71" spans="1:5" x14ac:dyDescent="0.25">
      <c r="A71" s="9">
        <v>43800</v>
      </c>
      <c r="C71">
        <f>_xlfn.FORECAST.ETS(A71,$B$2:$B$63,$A$2:$A$63,1,1)</f>
        <v>1.0798255034176742</v>
      </c>
      <c r="D71" s="4">
        <f>C71-_xlfn.FORECAST.ETS.CONFINT(A71,$B$2:$B$63,$A$2:$A$63,0.95,1,1)</f>
        <v>0.9914542336221136</v>
      </c>
      <c r="E71" s="4">
        <f>C71+_xlfn.FORECAST.ETS.CONFINT(A71,$B$2:$B$63,$A$2:$A$63,0.95,1,1)</f>
        <v>1.1681967732132348</v>
      </c>
    </row>
    <row r="72" spans="1:5" x14ac:dyDescent="0.25">
      <c r="A72" s="9">
        <v>44166</v>
      </c>
      <c r="C72">
        <f>_xlfn.FORECAST.ETS(A72,$B$2:$B$63,$A$2:$A$63,1,1)</f>
        <v>1.087255693991878</v>
      </c>
      <c r="D72" s="4">
        <f>C72-_xlfn.FORECAST.ETS.CONFINT(A72,$B$2:$B$63,$A$2:$A$63,0.95,1,1)</f>
        <v>0.98983176705925624</v>
      </c>
      <c r="E72" s="4">
        <f>C72+_xlfn.FORECAST.ETS.CONFINT(A72,$B$2:$B$63,$A$2:$A$63,0.95,1,1)</f>
        <v>1.1846796209244999</v>
      </c>
    </row>
    <row r="73" spans="1:5" x14ac:dyDescent="0.25">
      <c r="A73" s="9">
        <v>44531</v>
      </c>
      <c r="C73">
        <f>_xlfn.FORECAST.ETS(A73,$B$2:$B$63,$A$2:$A$63,1,1)</f>
        <v>1.0946858845660818</v>
      </c>
      <c r="D73" s="4">
        <f>C73-_xlfn.FORECAST.ETS.CONFINT(A73,$B$2:$B$63,$A$2:$A$63,0.95,1,1)</f>
        <v>0.98808122403777421</v>
      </c>
      <c r="E73" s="4">
        <f>C73+_xlfn.FORECAST.ETS.CONFINT(A73,$B$2:$B$63,$A$2:$A$63,0.95,1,1)</f>
        <v>1.2012905450943894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2ACF6-C921-44DD-A56C-2C60B9183204}">
  <dimension ref="A1:E21"/>
  <sheetViews>
    <sheetView workbookViewId="0">
      <selection activeCell="D2" sqref="D2:D21"/>
    </sheetView>
  </sheetViews>
  <sheetFormatPr defaultRowHeight="15" x14ac:dyDescent="0.25"/>
  <cols>
    <col min="1" max="1" width="11" customWidth="1"/>
    <col min="2" max="2" width="9.5703125" bestFit="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s="8">
        <v>37591</v>
      </c>
      <c r="B2" s="3">
        <v>1.0653600000000001</v>
      </c>
    </row>
    <row r="3" spans="1:5" x14ac:dyDescent="0.25">
      <c r="A3" s="8">
        <v>37956</v>
      </c>
      <c r="B3" s="3">
        <v>1.0411699999999999</v>
      </c>
    </row>
    <row r="4" spans="1:5" x14ac:dyDescent="0.25">
      <c r="A4" s="8">
        <v>38322</v>
      </c>
      <c r="B4" s="3">
        <v>1.0043770000000001</v>
      </c>
    </row>
    <row r="5" spans="1:5" x14ac:dyDescent="0.25">
      <c r="A5" s="8">
        <v>38687</v>
      </c>
      <c r="B5" s="3">
        <v>0.99474899999999999</v>
      </c>
    </row>
    <row r="6" spans="1:5" x14ac:dyDescent="0.25">
      <c r="A6" s="8">
        <v>39052</v>
      </c>
      <c r="B6" s="3">
        <v>1.0120800000000001</v>
      </c>
    </row>
    <row r="7" spans="1:5" x14ac:dyDescent="0.25">
      <c r="A7" s="8">
        <v>39417</v>
      </c>
      <c r="B7" s="3">
        <v>1.0309919999999999</v>
      </c>
    </row>
    <row r="8" spans="1:5" x14ac:dyDescent="0.25">
      <c r="A8" s="8">
        <v>39783</v>
      </c>
      <c r="B8" s="3">
        <v>1.0243340000000001</v>
      </c>
    </row>
    <row r="9" spans="1:5" x14ac:dyDescent="0.25">
      <c r="A9" s="8">
        <v>40148</v>
      </c>
      <c r="B9" s="3">
        <v>1.0305420000000001</v>
      </c>
    </row>
    <row r="10" spans="1:5" x14ac:dyDescent="0.25">
      <c r="A10" s="8">
        <v>40513</v>
      </c>
      <c r="B10" s="3">
        <v>1.0028459999999999</v>
      </c>
    </row>
    <row r="11" spans="1:5" x14ac:dyDescent="0.25">
      <c r="A11" s="8">
        <v>40878</v>
      </c>
      <c r="B11" s="3">
        <v>0.912721</v>
      </c>
      <c r="C11" s="3">
        <v>0.912721</v>
      </c>
      <c r="D11" s="3">
        <v>0.912721</v>
      </c>
      <c r="E11" s="3">
        <v>0.912721</v>
      </c>
    </row>
    <row r="12" spans="1:5" x14ac:dyDescent="0.25">
      <c r="A12" s="8">
        <v>41244</v>
      </c>
      <c r="C12" s="3">
        <f>_xlfn.FORECAST.ETS(A12,$B$2:$B$11,$A$2:$A$11,1,1)</f>
        <v>0.9042147757575757</v>
      </c>
      <c r="D12" s="3">
        <f>C12-_xlfn.FORECAST.ETS.CONFINT(A12,$B$2:$B$11,$A$2:$A$11,0.95,1,1)</f>
        <v>0.84823795135637237</v>
      </c>
      <c r="E12" s="3">
        <f>C12+_xlfn.FORECAST.ETS.CONFINT(A12,$B$2:$B$11,$A$2:$A$11,0.95,1,1)</f>
        <v>0.96019160015877902</v>
      </c>
    </row>
    <row r="13" spans="1:5" x14ac:dyDescent="0.25">
      <c r="A13" s="8">
        <v>41609</v>
      </c>
      <c r="C13" s="3">
        <f>_xlfn.FORECAST.ETS(A13,$B$2:$B$11,$A$2:$A$11,1,1)</f>
        <v>0.89570855151515139</v>
      </c>
      <c r="D13" s="3">
        <f>C13-_xlfn.FORECAST.ETS.CONFINT(A13,$B$2:$B$11,$A$2:$A$11,0.95,1,1)</f>
        <v>0.81658493896016826</v>
      </c>
      <c r="E13" s="3">
        <f>C13+_xlfn.FORECAST.ETS.CONFINT(A13,$B$2:$B$11,$A$2:$A$11,0.95,1,1)</f>
        <v>0.97483216407013451</v>
      </c>
    </row>
    <row r="14" spans="1:5" x14ac:dyDescent="0.25">
      <c r="A14" s="8">
        <v>41974</v>
      </c>
      <c r="C14" s="3">
        <f>_xlfn.FORECAST.ETS(A14,$B$2:$B$11,$A$2:$A$11,1,1)</f>
        <v>0.88720232727272708</v>
      </c>
      <c r="D14" s="3">
        <f>C14-_xlfn.FORECAST.ETS.CONFINT(A14,$B$2:$B$11,$A$2:$A$11,0.95,1,1)</f>
        <v>0.79027993082178161</v>
      </c>
      <c r="E14" s="3">
        <f>C14+_xlfn.FORECAST.ETS.CONFINT(A14,$B$2:$B$11,$A$2:$A$11,0.95,1,1)</f>
        <v>0.98412472372367255</v>
      </c>
    </row>
    <row r="15" spans="1:5" x14ac:dyDescent="0.25">
      <c r="A15" s="8">
        <v>42339</v>
      </c>
      <c r="C15" s="3">
        <f>_xlfn.FORECAST.ETS(A15,$B$2:$B$11,$A$2:$A$11,1,1)</f>
        <v>0.87869610303030288</v>
      </c>
      <c r="D15" s="3">
        <f>C15-_xlfn.FORECAST.ETS.CONFINT(A15,$B$2:$B$11,$A$2:$A$11,0.95,1,1)</f>
        <v>0.76674242623948752</v>
      </c>
      <c r="E15" s="3">
        <f>C15+_xlfn.FORECAST.ETS.CONFINT(A15,$B$2:$B$11,$A$2:$A$11,0.95,1,1)</f>
        <v>0.99064977982111824</v>
      </c>
    </row>
    <row r="16" spans="1:5" x14ac:dyDescent="0.25">
      <c r="A16" s="8">
        <v>42705</v>
      </c>
      <c r="C16" s="3">
        <f>_xlfn.FORECAST.ETS(A16,$B$2:$B$11,$A$2:$A$11,1,1)</f>
        <v>0.87018987878787857</v>
      </c>
      <c r="D16" s="3">
        <f>C16-_xlfn.FORECAST.ETS.CONFINT(A16,$B$2:$B$11,$A$2:$A$11,0.95,1,1)</f>
        <v>0.74497176200709814</v>
      </c>
      <c r="E16" s="3">
        <f>C16+_xlfn.FORECAST.ETS.CONFINT(A16,$B$2:$B$11,$A$2:$A$11,0.95,1,1)</f>
        <v>0.995407995568659</v>
      </c>
    </row>
    <row r="17" spans="1:5" x14ac:dyDescent="0.25">
      <c r="A17" s="8">
        <v>43070</v>
      </c>
      <c r="C17" s="3">
        <f>_xlfn.FORECAST.ETS(A17,$B$2:$B$11,$A$2:$A$11,1,1)</f>
        <v>0.86168365454545426</v>
      </c>
      <c r="D17" s="3">
        <f>C17-_xlfn.FORECAST.ETS.CONFINT(A17,$B$2:$B$11,$A$2:$A$11,0.95,1,1)</f>
        <v>0.72445461144585233</v>
      </c>
      <c r="E17" s="3">
        <f>C17+_xlfn.FORECAST.ETS.CONFINT(A17,$B$2:$B$11,$A$2:$A$11,0.95,1,1)</f>
        <v>0.99891269764505619</v>
      </c>
    </row>
    <row r="18" spans="1:5" x14ac:dyDescent="0.25">
      <c r="A18" s="8">
        <v>43435</v>
      </c>
      <c r="C18" s="3">
        <f>_xlfn.FORECAST.ETS(A18,$B$2:$B$11,$A$2:$A$11,1,1)</f>
        <v>0.85317743030302995</v>
      </c>
      <c r="D18" s="3">
        <f>C18-_xlfn.FORECAST.ETS.CONFINT(A18,$B$2:$B$11,$A$2:$A$11,0.95,1,1)</f>
        <v>0.70488605323236608</v>
      </c>
      <c r="E18" s="3">
        <f>C18+_xlfn.FORECAST.ETS.CONFINT(A18,$B$2:$B$11,$A$2:$A$11,0.95,1,1)</f>
        <v>1.0014688073736937</v>
      </c>
    </row>
    <row r="19" spans="1:5" x14ac:dyDescent="0.25">
      <c r="A19" s="8">
        <v>43800</v>
      </c>
      <c r="C19" s="3">
        <f>_xlfn.FORECAST.ETS(A19,$B$2:$B$11,$A$2:$A$11,1,1)</f>
        <v>0.84467120606060564</v>
      </c>
      <c r="D19" s="3">
        <f>C19-_xlfn.FORECAST.ETS.CONFINT(A19,$B$2:$B$11,$A$2:$A$11,0.95,1,1)</f>
        <v>0.68606745526202229</v>
      </c>
      <c r="E19" s="3">
        <f>C19+_xlfn.FORECAST.ETS.CONFINT(A19,$B$2:$B$11,$A$2:$A$11,0.95,1,1)</f>
        <v>1.003274956859189</v>
      </c>
    </row>
    <row r="20" spans="1:5" x14ac:dyDescent="0.25">
      <c r="A20" s="8">
        <v>44166</v>
      </c>
      <c r="C20" s="3">
        <f>_xlfn.FORECAST.ETS(A20,$B$2:$B$11,$A$2:$A$11,1,1)</f>
        <v>0.83616498181818133</v>
      </c>
      <c r="D20" s="3">
        <f>C20-_xlfn.FORECAST.ETS.CONFINT(A20,$B$2:$B$11,$A$2:$A$11,0.95,1,1)</f>
        <v>0.66786088710139158</v>
      </c>
      <c r="E20" s="3">
        <f>C20+_xlfn.FORECAST.ETS.CONFINT(A20,$B$2:$B$11,$A$2:$A$11,0.95,1,1)</f>
        <v>1.0044690765349711</v>
      </c>
    </row>
    <row r="21" spans="1:5" x14ac:dyDescent="0.25">
      <c r="A21" s="8">
        <v>44531</v>
      </c>
      <c r="C21" s="3">
        <f>_xlfn.FORECAST.ETS(A21,$B$2:$B$11,$A$2:$A$11,1,1)</f>
        <v>0.82765875757575702</v>
      </c>
      <c r="D21" s="3">
        <f>C21-_xlfn.FORECAST.ETS.CONFINT(A21,$B$2:$B$11,$A$2:$A$11,0.95,1,1)</f>
        <v>0.65016595666963428</v>
      </c>
      <c r="E21" s="3">
        <f>C21+_xlfn.FORECAST.ETS.CONFINT(A21,$B$2:$B$11,$A$2:$A$11,0.95,1,1)</f>
        <v>1.0051515584818798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0BD8-E3A7-4EC1-BF08-DEC5544E9187}">
  <dimension ref="A1:H21"/>
  <sheetViews>
    <sheetView workbookViewId="0">
      <selection activeCell="S6" sqref="S6"/>
    </sheetView>
  </sheetViews>
  <sheetFormatPr defaultRowHeight="15" x14ac:dyDescent="0.25"/>
  <cols>
    <col min="1" max="1" width="11" customWidth="1"/>
    <col min="2" max="2" width="9.5703125" bestFit="1" customWidth="1"/>
    <col min="3" max="3" width="10.5703125" customWidth="1"/>
    <col min="4" max="4" width="20.5703125" customWidth="1"/>
    <col min="7" max="7" width="10.140625" customWidth="1"/>
    <col min="8" max="8" width="8.28515625" customWidth="1"/>
  </cols>
  <sheetData>
    <row r="1" spans="1:8" x14ac:dyDescent="0.25">
      <c r="A1" t="s">
        <v>6</v>
      </c>
      <c r="B1" t="s">
        <v>7</v>
      </c>
      <c r="C1" t="s">
        <v>8</v>
      </c>
      <c r="D1" t="s">
        <v>22</v>
      </c>
      <c r="G1" t="s">
        <v>12</v>
      </c>
      <c r="H1" t="s">
        <v>13</v>
      </c>
    </row>
    <row r="2" spans="1:8" x14ac:dyDescent="0.25">
      <c r="A2" s="9">
        <v>37591</v>
      </c>
      <c r="B2" s="3">
        <v>1.0653600000000001</v>
      </c>
      <c r="G2" t="s">
        <v>14</v>
      </c>
      <c r="H2" s="2">
        <f>_xlfn.FORECAST.ETS.STAT($B$2:$B$11,$A$2:$A$11,1,1,1)</f>
        <v>0.998</v>
      </c>
    </row>
    <row r="3" spans="1:8" x14ac:dyDescent="0.25">
      <c r="A3" s="9">
        <v>37956</v>
      </c>
      <c r="B3" s="3">
        <v>1.0411699999999999</v>
      </c>
      <c r="G3" t="s">
        <v>15</v>
      </c>
      <c r="H3" s="2">
        <f>_xlfn.FORECAST.ETS.STAT($B$2:$B$11,$A$2:$A$11,2,1,1)</f>
        <v>1E-3</v>
      </c>
    </row>
    <row r="4" spans="1:8" x14ac:dyDescent="0.25">
      <c r="A4" s="9">
        <v>38322</v>
      </c>
      <c r="B4" s="3">
        <v>1.0043770000000001</v>
      </c>
      <c r="G4" t="s">
        <v>16</v>
      </c>
      <c r="H4" s="2">
        <f>_xlfn.FORECAST.ETS.STAT($B$2:$B$11,$A$2:$A$11,3,1,1)</f>
        <v>2.2204460492503131E-16</v>
      </c>
    </row>
    <row r="5" spans="1:8" x14ac:dyDescent="0.25">
      <c r="A5" s="9">
        <v>38687</v>
      </c>
      <c r="B5" s="3">
        <v>0.99474899999999999</v>
      </c>
      <c r="G5" t="s">
        <v>17</v>
      </c>
      <c r="H5" s="2">
        <f>_xlfn.FORECAST.ETS.STAT($B$2:$B$11,$A$2:$A$11,4,1,1)</f>
        <v>0.84832028019042405</v>
      </c>
    </row>
    <row r="6" spans="1:8" x14ac:dyDescent="0.25">
      <c r="A6" s="9">
        <v>39052</v>
      </c>
      <c r="B6" s="3">
        <v>1.0120800000000001</v>
      </c>
      <c r="G6" t="s">
        <v>18</v>
      </c>
      <c r="H6" s="2">
        <f>_xlfn.FORECAST.ETS.STAT($B$2:$B$11,$A$2:$A$11,5,1,1)</f>
        <v>2.2545035039574814E-2</v>
      </c>
    </row>
    <row r="7" spans="1:8" x14ac:dyDescent="0.25">
      <c r="A7" s="9">
        <v>39417</v>
      </c>
      <c r="B7" s="3">
        <v>1.0309919999999999</v>
      </c>
      <c r="G7" t="s">
        <v>19</v>
      </c>
      <c r="H7" s="2">
        <f>_xlfn.FORECAST.ETS.STAT($B$2:$B$11,$A$2:$A$11,6,1,1)</f>
        <v>2.2390094186301491E-2</v>
      </c>
    </row>
    <row r="8" spans="1:8" x14ac:dyDescent="0.25">
      <c r="A8" s="9">
        <v>39783</v>
      </c>
      <c r="B8" s="3">
        <v>1.0243340000000001</v>
      </c>
      <c r="G8" t="s">
        <v>20</v>
      </c>
      <c r="H8" s="2">
        <f>_xlfn.FORECAST.ETS.STAT($B$2:$B$11,$A$2:$A$11,7,1,1)</f>
        <v>2.8560129085402276E-2</v>
      </c>
    </row>
    <row r="9" spans="1:8" x14ac:dyDescent="0.25">
      <c r="A9" s="9">
        <v>40148</v>
      </c>
      <c r="B9" s="3">
        <v>1.0305420000000001</v>
      </c>
    </row>
    <row r="10" spans="1:8" x14ac:dyDescent="0.25">
      <c r="A10" s="9">
        <v>40513</v>
      </c>
      <c r="B10" s="3">
        <v>1.0028459999999999</v>
      </c>
    </row>
    <row r="11" spans="1:8" x14ac:dyDescent="0.25">
      <c r="A11" s="9">
        <v>40878</v>
      </c>
      <c r="B11" s="3">
        <v>0.912721</v>
      </c>
    </row>
    <row r="12" spans="1:8" x14ac:dyDescent="0.25">
      <c r="A12" s="9">
        <v>41244</v>
      </c>
      <c r="C12" s="3">
        <f>_xlfn.FORECAST.ETS(A12,$B$2:$B$11,$A$2:$A$11,1,1)</f>
        <v>0.9042147757575757</v>
      </c>
      <c r="D12" s="3">
        <f>_xlfn.FORECAST.ETS.CONFINT(A12,$B$2:$B$11,$A$2:$A$11,0.93,1,1)</f>
        <v>5.1748402710744316E-2</v>
      </c>
    </row>
    <row r="13" spans="1:8" x14ac:dyDescent="0.25">
      <c r="A13" s="9">
        <v>41609</v>
      </c>
      <c r="C13" s="3">
        <f>_xlfn.FORECAST.ETS(A13,$B$2:$B$11,$A$2:$A$11,1,1)</f>
        <v>0.89570855151515139</v>
      </c>
      <c r="D13" s="3">
        <f>_xlfn.FORECAST.ETS.CONFINT(A13,$B$2:$B$11,$A$2:$A$11,0.93,1,1)</f>
        <v>7.3146710450694208E-2</v>
      </c>
    </row>
    <row r="14" spans="1:8" x14ac:dyDescent="0.25">
      <c r="A14" s="9">
        <v>41974</v>
      </c>
      <c r="C14" s="3">
        <f>_xlfn.FORECAST.ETS(A14,$B$2:$B$11,$A$2:$A$11,1,1)</f>
        <v>0.88720232727272708</v>
      </c>
      <c r="D14" s="3">
        <f>_xlfn.FORECAST.ETS.CONFINT(A14,$B$2:$B$11,$A$2:$A$11,0.93,1,1)</f>
        <v>8.9600995713613948E-2</v>
      </c>
    </row>
    <row r="15" spans="1:8" x14ac:dyDescent="0.25">
      <c r="A15" s="9">
        <v>42339</v>
      </c>
      <c r="C15" s="3">
        <f>_xlfn.FORECAST.ETS(A15,$B$2:$B$11,$A$2:$A$11,1,1)</f>
        <v>0.87869610303030288</v>
      </c>
      <c r="D15" s="3">
        <f>_xlfn.FORECAST.ETS.CONFINT(A15,$B$2:$B$11,$A$2:$A$11,0.93,1,1)</f>
        <v>0.10349683129568676</v>
      </c>
    </row>
    <row r="16" spans="1:8" x14ac:dyDescent="0.25">
      <c r="A16" s="9">
        <v>42705</v>
      </c>
      <c r="C16" s="3">
        <f>_xlfn.FORECAST.ETS(A16,$B$2:$B$11,$A$2:$A$11,1,1)</f>
        <v>0.87018987878787857</v>
      </c>
      <c r="D16" s="3">
        <f>_xlfn.FORECAST.ETS.CONFINT(A16,$B$2:$B$11,$A$2:$A$11,0.93,1,1)</f>
        <v>0.11575929151339173</v>
      </c>
    </row>
    <row r="17" spans="1:4" x14ac:dyDescent="0.25">
      <c r="A17" s="9">
        <v>43070</v>
      </c>
      <c r="C17" s="3">
        <f>_xlfn.FORECAST.ETS(A17,$B$2:$B$11,$A$2:$A$11,1,1)</f>
        <v>0.86168365454545426</v>
      </c>
      <c r="D17" s="3">
        <f>_xlfn.FORECAST.ETS.CONFINT(A17,$B$2:$B$11,$A$2:$A$11,0.93,1,1)</f>
        <v>0.12686292696831925</v>
      </c>
    </row>
    <row r="18" spans="1:4" x14ac:dyDescent="0.25">
      <c r="A18" s="9">
        <v>43435</v>
      </c>
      <c r="C18" s="3">
        <f>_xlfn.FORECAST.ETS(A18,$B$2:$B$11,$A$2:$A$11,1,1)</f>
        <v>0.85317743030302995</v>
      </c>
      <c r="D18" s="3">
        <f>_xlfn.FORECAST.ETS.CONFINT(A18,$B$2:$B$11,$A$2:$A$11,0.93,1,1)</f>
        <v>0.13708962559545604</v>
      </c>
    </row>
    <row r="19" spans="1:4" x14ac:dyDescent="0.25">
      <c r="A19" s="9">
        <v>43800</v>
      </c>
      <c r="C19" s="3">
        <f>_xlfn.FORECAST.ETS(A19,$B$2:$B$11,$A$2:$A$11,1,1)</f>
        <v>0.84467120606060564</v>
      </c>
      <c r="D19" s="3">
        <f>_xlfn.FORECAST.ETS.CONFINT(A19,$B$2:$B$11,$A$2:$A$11,0.93,1,1)</f>
        <v>0.14662301507020101</v>
      </c>
    </row>
    <row r="20" spans="1:4" x14ac:dyDescent="0.25">
      <c r="A20" s="9">
        <v>44166</v>
      </c>
      <c r="C20" s="3">
        <f>_xlfn.FORECAST.ETS(A20,$B$2:$B$11,$A$2:$A$11,1,1)</f>
        <v>0.83616498181818133</v>
      </c>
      <c r="D20" s="3">
        <f>_xlfn.FORECAST.ETS.CONFINT(A20,$B$2:$B$11,$A$2:$A$11,0.93,1,1)</f>
        <v>0.155590606727674</v>
      </c>
    </row>
    <row r="21" spans="1:4" x14ac:dyDescent="0.25">
      <c r="A21" s="9">
        <v>44531</v>
      </c>
      <c r="C21" s="3">
        <f>_xlfn.FORECAST.ETS(A21,$B$2:$B$11,$A$2:$A$11,1,1)</f>
        <v>0.82765875757575702</v>
      </c>
      <c r="D21" s="3">
        <f>_xlfn.FORECAST.ETS.CONFINT(A21,$B$2:$B$11,$A$2:$A$11,0.93,1,1)</f>
        <v>0.16408520915221045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BBAFE-22B1-4123-BE62-7470499B6E09}">
  <dimension ref="A1:H22"/>
  <sheetViews>
    <sheetView topLeftCell="B1" workbookViewId="0">
      <selection activeCell="Q14" sqref="Q14"/>
    </sheetView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0.5703125" customWidth="1"/>
    <col min="7" max="7" width="10.140625" customWidth="1"/>
    <col min="8" max="8" width="8.28515625" customWidth="1"/>
  </cols>
  <sheetData>
    <row r="1" spans="1:8" x14ac:dyDescent="0.25">
      <c r="A1" t="s">
        <v>6</v>
      </c>
      <c r="B1" t="s">
        <v>7</v>
      </c>
      <c r="C1" t="s">
        <v>8</v>
      </c>
      <c r="D1" t="s">
        <v>22</v>
      </c>
      <c r="G1" t="s">
        <v>12</v>
      </c>
      <c r="H1" t="s">
        <v>13</v>
      </c>
    </row>
    <row r="2" spans="1:8" x14ac:dyDescent="0.25">
      <c r="A2" s="9">
        <v>37226</v>
      </c>
      <c r="B2" s="6">
        <v>1.0666180000000001</v>
      </c>
      <c r="G2" t="s">
        <v>14</v>
      </c>
      <c r="H2" s="2">
        <f>_xlfn.FORECAST.ETS.STAT($B$2:$B$12,$A$2:$A$12,1,1,1)</f>
        <v>0.25</v>
      </c>
    </row>
    <row r="3" spans="1:8" x14ac:dyDescent="0.25">
      <c r="A3" s="9">
        <v>37591</v>
      </c>
      <c r="B3" s="6">
        <v>1.0361119999999999</v>
      </c>
      <c r="G3" t="s">
        <v>15</v>
      </c>
      <c r="H3" s="2">
        <f>_xlfn.FORECAST.ETS.STAT($B$2:$B$12,$A$2:$A$12,2,1,1)</f>
        <v>1E-3</v>
      </c>
    </row>
    <row r="4" spans="1:8" x14ac:dyDescent="0.25">
      <c r="A4" s="9">
        <v>37956</v>
      </c>
      <c r="B4" s="6">
        <v>1.0370200000000001</v>
      </c>
      <c r="G4" t="s">
        <v>16</v>
      </c>
      <c r="H4" s="2">
        <f>_xlfn.FORECAST.ETS.STAT($B$2:$B$12,$A$2:$A$12,3,1,1)</f>
        <v>2.2204460492503131E-16</v>
      </c>
    </row>
    <row r="5" spans="1:8" x14ac:dyDescent="0.25">
      <c r="A5" s="9">
        <v>38322</v>
      </c>
      <c r="B5" s="6">
        <v>1.010594</v>
      </c>
      <c r="G5" t="s">
        <v>17</v>
      </c>
      <c r="H5" s="2">
        <f>_xlfn.FORECAST.ETS.STAT($B$2:$B$12,$A$2:$A$12,4,1,1)</f>
        <v>1.0418899554675534</v>
      </c>
    </row>
    <row r="6" spans="1:8" x14ac:dyDescent="0.25">
      <c r="A6" s="9">
        <v>38687</v>
      </c>
      <c r="B6" s="6">
        <v>1.007134</v>
      </c>
      <c r="G6" t="s">
        <v>18</v>
      </c>
      <c r="H6" s="2">
        <f>_xlfn.FORECAST.ETS.STAT($B$2:$B$12,$A$2:$A$12,5,1,1)</f>
        <v>1.3286193531997951E-2</v>
      </c>
    </row>
    <row r="7" spans="1:8" x14ac:dyDescent="0.25">
      <c r="A7" s="9">
        <v>39052</v>
      </c>
      <c r="B7" s="6">
        <v>0.99830399999999997</v>
      </c>
      <c r="G7" t="s">
        <v>19</v>
      </c>
      <c r="H7" s="2">
        <f>_xlfn.FORECAST.ETS.STAT($B$2:$B$12,$A$2:$A$12,6,1,1)</f>
        <v>1.2555642205013623E-2</v>
      </c>
    </row>
    <row r="8" spans="1:8" x14ac:dyDescent="0.25">
      <c r="A8" s="9">
        <v>39417</v>
      </c>
      <c r="B8" s="6">
        <v>0.99612900000000004</v>
      </c>
      <c r="G8" t="s">
        <v>20</v>
      </c>
      <c r="H8" s="2">
        <f>_xlfn.FORECAST.ETS.STAT($B$2:$B$12,$A$2:$A$12,7,1,1)</f>
        <v>1.6554938320142688E-2</v>
      </c>
    </row>
    <row r="9" spans="1:8" x14ac:dyDescent="0.25">
      <c r="A9" s="9">
        <v>39783</v>
      </c>
      <c r="B9" s="6">
        <v>0.97884499999999997</v>
      </c>
    </row>
    <row r="10" spans="1:8" x14ac:dyDescent="0.25">
      <c r="A10" s="9">
        <v>40148</v>
      </c>
      <c r="B10" s="6">
        <v>0.96366499999999999</v>
      </c>
    </row>
    <row r="11" spans="1:8" x14ac:dyDescent="0.25">
      <c r="A11" s="9">
        <v>40513</v>
      </c>
      <c r="B11" s="6">
        <v>0.927817</v>
      </c>
    </row>
    <row r="12" spans="1:8" x14ac:dyDescent="0.25">
      <c r="A12" s="9">
        <v>40878</v>
      </c>
      <c r="B12" s="6">
        <v>0.95596099999999995</v>
      </c>
    </row>
    <row r="13" spans="1:8" x14ac:dyDescent="0.25">
      <c r="A13" s="9">
        <v>41244</v>
      </c>
      <c r="C13" s="6">
        <f>_xlfn.FORECAST.ETS(A13,$B$2:$B$12,$A$2:$A$12,1,1)</f>
        <v>0.92897549908895927</v>
      </c>
      <c r="D13" s="6">
        <f>_xlfn.FORECAST.ETS.CONFINT(A13,$B$2:$B$12,$A$2:$A$12,0.95,1,1)</f>
        <v>2.5167199617034477E-2</v>
      </c>
    </row>
    <row r="14" spans="1:8" x14ac:dyDescent="0.25">
      <c r="A14" s="9">
        <v>41609</v>
      </c>
      <c r="C14" s="6">
        <f>_xlfn.FORECAST.ETS(A14,$B$2:$B$12,$A$2:$A$12,1,1)</f>
        <v>0.91729294980764819</v>
      </c>
      <c r="D14" s="6">
        <f>_xlfn.FORECAST.ETS.CONFINT(A14,$B$2:$B$12,$A$2:$A$12,0.95,1,1)</f>
        <v>2.5947871010067618E-2</v>
      </c>
    </row>
    <row r="15" spans="1:8" x14ac:dyDescent="0.25">
      <c r="A15" s="9">
        <v>41974</v>
      </c>
      <c r="C15" s="6">
        <f>_xlfn.FORECAST.ETS(A15,$B$2:$B$12,$A$2:$A$12,1,1)</f>
        <v>0.90561040052633712</v>
      </c>
      <c r="D15" s="6">
        <f>_xlfn.FORECAST.ETS.CONFINT(A15,$B$2:$B$12,$A$2:$A$12,0.95,1,1)</f>
        <v>2.6711695518604698E-2</v>
      </c>
    </row>
    <row r="16" spans="1:8" x14ac:dyDescent="0.25">
      <c r="A16" s="9">
        <v>42339</v>
      </c>
      <c r="C16" s="6">
        <f>_xlfn.FORECAST.ETS(A16,$B$2:$B$12,$A$2:$A$12,1,1)</f>
        <v>0.89392785124502605</v>
      </c>
      <c r="D16" s="6">
        <f>_xlfn.FORECAST.ETS.CONFINT(A16,$B$2:$B$12,$A$2:$A$12,0.95,1,1)</f>
        <v>2.7460102073920804E-2</v>
      </c>
    </row>
    <row r="17" spans="1:4" x14ac:dyDescent="0.25">
      <c r="A17" s="9">
        <v>42705</v>
      </c>
      <c r="C17" s="6">
        <f>_xlfn.FORECAST.ETS(A17,$B$2:$B$12,$A$2:$A$12,1,1)</f>
        <v>0.88224530196371487</v>
      </c>
      <c r="D17" s="6">
        <f>_xlfn.FORECAST.ETS.CONFINT(A17,$B$2:$B$12,$A$2:$A$12,0.95,1,1)</f>
        <v>2.8194340957459721E-2</v>
      </c>
    </row>
    <row r="18" spans="1:4" x14ac:dyDescent="0.25">
      <c r="A18" s="9">
        <v>43070</v>
      </c>
      <c r="C18" s="6">
        <f>_xlfn.FORECAST.ETS(A18,$B$2:$B$12,$A$2:$A$12,1,1)</f>
        <v>0.8705627526824038</v>
      </c>
      <c r="D18" s="6">
        <f>_xlfn.FORECAST.ETS.CONFINT(A18,$B$2:$B$12,$A$2:$A$12,0.95,1,1)</f>
        <v>2.8915513355300175E-2</v>
      </c>
    </row>
    <row r="19" spans="1:4" x14ac:dyDescent="0.25">
      <c r="A19" s="9">
        <v>43435</v>
      </c>
      <c r="C19" s="6">
        <f>_xlfn.FORECAST.ETS(A19,$B$2:$B$12,$A$2:$A$12,1,1)</f>
        <v>0.85888020340109272</v>
      </c>
      <c r="D19" s="6">
        <f>_xlfn.FORECAST.ETS.CONFINT(A19,$B$2:$B$12,$A$2:$A$12,0.95,1,1)</f>
        <v>2.9624594924001556E-2</v>
      </c>
    </row>
    <row r="20" spans="1:4" x14ac:dyDescent="0.25">
      <c r="A20" s="9">
        <v>43800</v>
      </c>
      <c r="C20" s="6">
        <f>_xlfn.FORECAST.ETS(A20,$B$2:$B$12,$A$2:$A$12,1,1)</f>
        <v>0.84719765411978165</v>
      </c>
      <c r="D20" s="6">
        <f>_xlfn.FORECAST.ETS.CONFINT(A20,$B$2:$B$12,$A$2:$A$12,0.95,1,1)</f>
        <v>3.0322454785740416E-2</v>
      </c>
    </row>
    <row r="21" spans="1:4" x14ac:dyDescent="0.25">
      <c r="A21" s="9">
        <v>44166</v>
      </c>
      <c r="C21" s="6">
        <f>_xlfn.FORECAST.ETS(A21,$B$2:$B$12,$A$2:$A$12,1,1)</f>
        <v>0.83551510483847058</v>
      </c>
      <c r="D21" s="6">
        <f>_xlfn.FORECAST.ETS.CONFINT(A21,$B$2:$B$12,$A$2:$A$12,0.95,1,1)</f>
        <v>3.1009870990423287E-2</v>
      </c>
    </row>
    <row r="22" spans="1:4" x14ac:dyDescent="0.25">
      <c r="A22" s="9">
        <v>44531</v>
      </c>
      <c r="C22" s="6">
        <f>_xlfn.FORECAST.ETS(A22,$B$2:$B$12,$A$2:$A$12,1,1)</f>
        <v>0.82383255555715951</v>
      </c>
      <c r="D22" s="6">
        <f>_xlfn.FORECAST.ETS.CONFINT(A22,$B$2:$B$12,$A$2:$A$12,0.95,1,1)</f>
        <v>3.1687543215202445E-2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AF91-1890-46AF-863C-595A1A09D786}">
  <dimension ref="A1:D22"/>
  <sheetViews>
    <sheetView tabSelected="1" workbookViewId="0">
      <selection activeCell="Q12" sqref="Q12"/>
    </sheetView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0.5703125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22</v>
      </c>
    </row>
    <row r="2" spans="1:4" x14ac:dyDescent="0.25">
      <c r="A2" s="9">
        <v>37226</v>
      </c>
      <c r="B2" s="6">
        <v>0.97213499999999997</v>
      </c>
    </row>
    <row r="3" spans="1:4" x14ac:dyDescent="0.25">
      <c r="A3" s="9">
        <v>37591</v>
      </c>
      <c r="B3" s="6">
        <v>0.96654799999999996</v>
      </c>
    </row>
    <row r="4" spans="1:4" x14ac:dyDescent="0.25">
      <c r="A4" s="9">
        <v>37956</v>
      </c>
      <c r="B4" s="6">
        <v>0.98116800000000004</v>
      </c>
    </row>
    <row r="5" spans="1:4" x14ac:dyDescent="0.25">
      <c r="A5" s="9">
        <v>38322</v>
      </c>
      <c r="B5" s="6">
        <v>0.99026400000000003</v>
      </c>
    </row>
    <row r="6" spans="1:4" x14ac:dyDescent="0.25">
      <c r="A6" s="9">
        <v>38687</v>
      </c>
      <c r="B6" s="6">
        <v>1.0070110000000001</v>
      </c>
    </row>
    <row r="7" spans="1:4" x14ac:dyDescent="0.25">
      <c r="A7" s="9">
        <v>39052</v>
      </c>
      <c r="B7" s="6">
        <v>1.0109649999999999</v>
      </c>
    </row>
    <row r="8" spans="1:4" x14ac:dyDescent="0.25">
      <c r="A8" s="9">
        <v>39417</v>
      </c>
      <c r="B8" s="6">
        <v>1.016354</v>
      </c>
    </row>
    <row r="9" spans="1:4" x14ac:dyDescent="0.25">
      <c r="A9" s="9">
        <v>39783</v>
      </c>
      <c r="B9" s="6">
        <v>1.016249</v>
      </c>
    </row>
    <row r="10" spans="1:4" x14ac:dyDescent="0.25">
      <c r="A10" s="9">
        <v>40148</v>
      </c>
      <c r="B10" s="6">
        <v>1.010456</v>
      </c>
    </row>
    <row r="11" spans="1:4" x14ac:dyDescent="0.25">
      <c r="A11" s="9">
        <v>40513</v>
      </c>
      <c r="B11" s="6">
        <v>0.998112</v>
      </c>
    </row>
    <row r="12" spans="1:4" x14ac:dyDescent="0.25">
      <c r="A12" s="9">
        <v>40878</v>
      </c>
      <c r="B12" s="6">
        <v>1.0272950000000001</v>
      </c>
    </row>
    <row r="13" spans="1:4" x14ac:dyDescent="0.25">
      <c r="A13" s="9">
        <v>41244</v>
      </c>
      <c r="C13" s="6">
        <f>_xlfn.FORECAST.ETS(A13,$B$2:$B$12,$A$2:$A$12,1,1)</f>
        <v>1.0274762728725979</v>
      </c>
      <c r="D13" s="6">
        <f>_xlfn.FORECAST.ETS.CONFINT(A13,$B$2:$B$12,$A$2:$A$12,0.95,1,1)</f>
        <v>2.059306511731528E-2</v>
      </c>
    </row>
    <row r="14" spans="1:4" x14ac:dyDescent="0.25">
      <c r="A14" s="9">
        <v>41609</v>
      </c>
      <c r="C14" s="6">
        <f>_xlfn.FORECAST.ETS(A14,$B$2:$B$12,$A$2:$A$12,1,1)</f>
        <v>1.0325143975807738</v>
      </c>
      <c r="D14" s="6">
        <f>_xlfn.FORECAST.ETS.CONFINT(A14,$B$2:$B$12,$A$2:$A$12,0.95,1,1)</f>
        <v>2.0593157785899804E-2</v>
      </c>
    </row>
    <row r="15" spans="1:4" x14ac:dyDescent="0.25">
      <c r="A15" s="9">
        <v>41974</v>
      </c>
      <c r="C15" s="6">
        <f>_xlfn.FORECAST.ETS(A15,$B$2:$B$12,$A$2:$A$12,1,1)</f>
        <v>1.0375525222889497</v>
      </c>
      <c r="D15" s="6">
        <f>_xlfn.FORECAST.ETS.CONFINT(A15,$B$2:$B$12,$A$2:$A$12,0.95,1,1)</f>
        <v>2.0593322529020432E-2</v>
      </c>
    </row>
    <row r="16" spans="1:4" x14ac:dyDescent="0.25">
      <c r="A16" s="9">
        <v>42339</v>
      </c>
      <c r="C16" s="6">
        <f>_xlfn.FORECAST.ETS(A16,$B$2:$B$12,$A$2:$A$12,1,1)</f>
        <v>1.0425906469971256</v>
      </c>
      <c r="D16" s="6">
        <f>_xlfn.FORECAST.ETS.CONFINT(A16,$B$2:$B$12,$A$2:$A$12,0.95,1,1)</f>
        <v>2.0593579937508041E-2</v>
      </c>
    </row>
    <row r="17" spans="1:4" x14ac:dyDescent="0.25">
      <c r="A17" s="9">
        <v>42705</v>
      </c>
      <c r="C17" s="6">
        <f>_xlfn.FORECAST.ETS(A17,$B$2:$B$12,$A$2:$A$12,1,1)</f>
        <v>1.0476287717053014</v>
      </c>
      <c r="D17" s="6">
        <f>_xlfn.FORECAST.ETS.CONFINT(A17,$B$2:$B$12,$A$2:$A$12,0.95,1,1)</f>
        <v>2.0593950600077855E-2</v>
      </c>
    </row>
    <row r="18" spans="1:4" x14ac:dyDescent="0.25">
      <c r="A18" s="9">
        <v>43070</v>
      </c>
      <c r="C18" s="6">
        <f>_xlfn.FORECAST.ETS(A18,$B$2:$B$12,$A$2:$A$12,1,1)</f>
        <v>1.0526668964134773</v>
      </c>
      <c r="D18" s="6">
        <f>_xlfn.FORECAST.ETS.CONFINT(A18,$B$2:$B$12,$A$2:$A$12,0.95,1,1)</f>
        <v>2.0594455102300287E-2</v>
      </c>
    </row>
    <row r="19" spans="1:4" x14ac:dyDescent="0.25">
      <c r="A19" s="9">
        <v>43435</v>
      </c>
      <c r="C19" s="6">
        <f>_xlfn.FORECAST.ETS(A19,$B$2:$B$12,$A$2:$A$12,1,1)</f>
        <v>1.0577050211216532</v>
      </c>
      <c r="D19" s="6">
        <f>_xlfn.FORECAST.ETS.CONFINT(A19,$B$2:$B$12,$A$2:$A$12,0.95,1,1)</f>
        <v>2.0595114025366349E-2</v>
      </c>
    </row>
    <row r="20" spans="1:4" x14ac:dyDescent="0.25">
      <c r="A20" s="9">
        <v>43800</v>
      </c>
      <c r="C20" s="6">
        <f>_xlfn.FORECAST.ETS(A20,$B$2:$B$12,$A$2:$A$12,1,1)</f>
        <v>1.0627431458298291</v>
      </c>
      <c r="D20" s="6">
        <f>_xlfn.FORECAST.ETS.CONFINT(A20,$B$2:$B$12,$A$2:$A$12,0.95,1,1)</f>
        <v>2.0595947944647915E-2</v>
      </c>
    </row>
    <row r="21" spans="1:4" x14ac:dyDescent="0.25">
      <c r="A21" s="9">
        <v>44166</v>
      </c>
      <c r="C21" s="6">
        <f>_xlfn.FORECAST.ETS(A21,$B$2:$B$12,$A$2:$A$12,1,1)</f>
        <v>1.067781270538005</v>
      </c>
      <c r="D21" s="6">
        <f>_xlfn.FORECAST.ETS.CONFINT(A21,$B$2:$B$12,$A$2:$A$12,0.95,1,1)</f>
        <v>2.0596977428053352E-2</v>
      </c>
    </row>
    <row r="22" spans="1:4" x14ac:dyDescent="0.25">
      <c r="A22" s="9">
        <v>44531</v>
      </c>
      <c r="C22" s="6">
        <f>_xlfn.FORECAST.ETS(A22,$B$2:$B$12,$A$2:$A$12,1,1)</f>
        <v>1.0728193952461809</v>
      </c>
      <c r="D22" s="6">
        <f>_xlfn.FORECAST.ETS.CONFINT(A22,$B$2:$B$12,$A$2:$A$12,0.95,1,1)</f>
        <v>2.0598223034178974E-2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2206-013E-4CD4-B164-51E49D9EDE4C}">
  <dimension ref="A1:N11"/>
  <sheetViews>
    <sheetView workbookViewId="0">
      <selection activeCell="K1" sqref="K1:L11"/>
    </sheetView>
  </sheetViews>
  <sheetFormatPr defaultRowHeight="15" x14ac:dyDescent="0.25"/>
  <cols>
    <col min="1" max="1" width="15.140625" customWidth="1"/>
    <col min="2" max="2" width="10.5703125" customWidth="1"/>
    <col min="3" max="4" width="13.28515625" customWidth="1"/>
    <col min="6" max="6" width="21.140625" customWidth="1"/>
    <col min="7" max="7" width="12.140625" customWidth="1"/>
    <col min="8" max="8" width="11.5703125" customWidth="1"/>
    <col min="9" max="9" width="12" customWidth="1"/>
    <col min="11" max="11" width="19" customWidth="1"/>
    <col min="12" max="12" width="11.5703125" customWidth="1"/>
  </cols>
  <sheetData>
    <row r="1" spans="1:14" x14ac:dyDescent="0.25">
      <c r="A1" s="11">
        <v>37591</v>
      </c>
      <c r="B1" s="10">
        <v>1.0653600000000001</v>
      </c>
      <c r="C1" s="10" t="s">
        <v>21</v>
      </c>
      <c r="D1" s="10">
        <v>1.036735</v>
      </c>
      <c r="F1" s="11">
        <v>37226</v>
      </c>
      <c r="G1" s="6">
        <v>1.0666180000000001</v>
      </c>
      <c r="H1" s="6" t="s">
        <v>21</v>
      </c>
      <c r="I1" s="6">
        <v>1.050354</v>
      </c>
      <c r="K1" s="11">
        <v>37226</v>
      </c>
      <c r="L1" s="6">
        <v>0.97213499999999997</v>
      </c>
      <c r="M1" t="s">
        <v>21</v>
      </c>
      <c r="N1" t="s">
        <v>23</v>
      </c>
    </row>
    <row r="2" spans="1:14" x14ac:dyDescent="0.25">
      <c r="A2" s="11">
        <v>37956</v>
      </c>
      <c r="B2" s="10">
        <v>1.0411699999999999</v>
      </c>
      <c r="C2" s="10" t="s">
        <v>21</v>
      </c>
      <c r="D2" s="10">
        <v>1.0050330000000001</v>
      </c>
      <c r="F2" s="11">
        <v>37591</v>
      </c>
      <c r="G2" s="6">
        <v>1.0361119999999999</v>
      </c>
      <c r="H2" s="6" t="s">
        <v>21</v>
      </c>
      <c r="I2" s="6">
        <v>1.039474</v>
      </c>
      <c r="K2" s="11">
        <v>37591</v>
      </c>
      <c r="L2" s="6">
        <v>0.96654799999999996</v>
      </c>
      <c r="M2" t="s">
        <v>21</v>
      </c>
      <c r="N2" t="s">
        <v>24</v>
      </c>
    </row>
    <row r="3" spans="1:14" x14ac:dyDescent="0.25">
      <c r="A3" s="11">
        <v>38322</v>
      </c>
      <c r="B3" s="10">
        <v>1.0043770000000001</v>
      </c>
      <c r="C3" s="10" t="s">
        <v>21</v>
      </c>
      <c r="D3" s="10">
        <v>0.99127200000000004</v>
      </c>
      <c r="F3" s="11">
        <v>37956</v>
      </c>
      <c r="G3" s="6">
        <v>1.0370200000000001</v>
      </c>
      <c r="H3" s="6" t="s">
        <v>21</v>
      </c>
      <c r="I3" s="6">
        <v>1.0165169999999999</v>
      </c>
      <c r="K3" s="11">
        <v>37956</v>
      </c>
      <c r="L3" s="6">
        <v>0.98116800000000004</v>
      </c>
      <c r="M3" t="s">
        <v>21</v>
      </c>
      <c r="N3" t="s">
        <v>25</v>
      </c>
    </row>
    <row r="4" spans="1:14" x14ac:dyDescent="0.25">
      <c r="A4" s="11">
        <v>38687</v>
      </c>
      <c r="B4" s="10">
        <v>0.99474899999999999</v>
      </c>
      <c r="C4" s="10" t="s">
        <v>21</v>
      </c>
      <c r="D4" s="10">
        <v>0.99496300000000004</v>
      </c>
      <c r="F4" s="11">
        <v>38322</v>
      </c>
      <c r="G4" s="6">
        <v>1.010594</v>
      </c>
      <c r="H4" s="6" t="s">
        <v>21</v>
      </c>
      <c r="I4" s="6">
        <v>1.0086930000000001</v>
      </c>
      <c r="K4" s="11">
        <v>38322</v>
      </c>
      <c r="L4" s="6">
        <v>0.99026400000000003</v>
      </c>
      <c r="M4" t="s">
        <v>21</v>
      </c>
      <c r="N4" t="s">
        <v>26</v>
      </c>
    </row>
    <row r="5" spans="1:14" x14ac:dyDescent="0.25">
      <c r="A5" s="11">
        <v>39052</v>
      </c>
      <c r="B5" s="10">
        <v>1.0120800000000001</v>
      </c>
      <c r="C5" s="10" t="s">
        <v>21</v>
      </c>
      <c r="D5" s="10">
        <v>1</v>
      </c>
      <c r="F5" s="11">
        <v>38687</v>
      </c>
      <c r="G5" s="6">
        <v>1.007134</v>
      </c>
      <c r="H5" s="6" t="s">
        <v>21</v>
      </c>
      <c r="I5" s="6">
        <v>1</v>
      </c>
      <c r="K5" s="11">
        <v>38687</v>
      </c>
      <c r="L5" s="6">
        <v>1.0070110000000001</v>
      </c>
      <c r="M5" t="s">
        <v>21</v>
      </c>
      <c r="N5" s="1">
        <v>1000000</v>
      </c>
    </row>
    <row r="6" spans="1:14" x14ac:dyDescent="0.25">
      <c r="A6" s="11">
        <v>39417</v>
      </c>
      <c r="B6" s="10">
        <v>1.0309919999999999</v>
      </c>
      <c r="C6" s="10" t="s">
        <v>21</v>
      </c>
      <c r="D6" s="10">
        <v>1.0117510000000001</v>
      </c>
      <c r="F6" s="11">
        <v>39052</v>
      </c>
      <c r="G6" s="6">
        <v>0.99830399999999997</v>
      </c>
      <c r="H6" s="6" t="s">
        <v>21</v>
      </c>
      <c r="I6" s="6">
        <v>0.99513200000000002</v>
      </c>
      <c r="K6" s="11">
        <v>39052</v>
      </c>
      <c r="L6" s="6">
        <v>1.0109649999999999</v>
      </c>
      <c r="M6" t="s">
        <v>21</v>
      </c>
      <c r="N6" s="1">
        <v>1004000</v>
      </c>
    </row>
    <row r="7" spans="1:14" x14ac:dyDescent="0.25">
      <c r="A7" s="11">
        <v>39783</v>
      </c>
      <c r="B7" s="10">
        <v>1.0243340000000001</v>
      </c>
      <c r="C7" s="10" t="s">
        <v>21</v>
      </c>
      <c r="D7" s="10">
        <v>1.013673</v>
      </c>
      <c r="F7" s="11">
        <v>39417</v>
      </c>
      <c r="G7" s="6">
        <v>0.99612900000000004</v>
      </c>
      <c r="H7" s="6" t="s">
        <v>21</v>
      </c>
      <c r="I7" s="6">
        <v>0.981433</v>
      </c>
      <c r="K7" s="11">
        <v>39417</v>
      </c>
      <c r="L7" s="6">
        <v>1.016354</v>
      </c>
      <c r="M7" t="s">
        <v>21</v>
      </c>
      <c r="N7" s="1">
        <v>1006595</v>
      </c>
    </row>
    <row r="8" spans="1:14" x14ac:dyDescent="0.25">
      <c r="A8" s="11">
        <v>40148</v>
      </c>
      <c r="B8" s="10">
        <v>1.0305420000000001</v>
      </c>
      <c r="C8" s="10" t="s">
        <v>21</v>
      </c>
      <c r="D8" s="10">
        <v>0.99154799999999998</v>
      </c>
      <c r="F8" s="11">
        <v>39783</v>
      </c>
      <c r="G8" s="6">
        <v>0.97884499999999997</v>
      </c>
      <c r="H8" s="6" t="s">
        <v>21</v>
      </c>
      <c r="I8" s="6">
        <v>0.95835700000000001</v>
      </c>
      <c r="K8" s="11">
        <v>39783</v>
      </c>
      <c r="L8" s="6">
        <v>1.016249</v>
      </c>
      <c r="M8" t="s">
        <v>21</v>
      </c>
      <c r="N8" t="s">
        <v>27</v>
      </c>
    </row>
    <row r="9" spans="1:14" x14ac:dyDescent="0.25">
      <c r="A9" s="11">
        <v>40513</v>
      </c>
      <c r="B9" s="10">
        <v>1.0028459999999999</v>
      </c>
      <c r="C9" s="10" t="s">
        <v>21</v>
      </c>
      <c r="D9" s="10">
        <v>0.915879</v>
      </c>
      <c r="F9" s="11">
        <v>40148</v>
      </c>
      <c r="G9" s="6">
        <v>0.96366499999999999</v>
      </c>
      <c r="H9" s="6" t="s">
        <v>21</v>
      </c>
      <c r="I9" s="6">
        <v>0.92648200000000003</v>
      </c>
      <c r="K9" s="11">
        <v>40148</v>
      </c>
      <c r="L9" s="6">
        <v>1.010456</v>
      </c>
      <c r="M9" t="s">
        <v>21</v>
      </c>
      <c r="N9" t="s">
        <v>28</v>
      </c>
    </row>
    <row r="10" spans="1:14" x14ac:dyDescent="0.25">
      <c r="A10" s="11">
        <v>40878</v>
      </c>
      <c r="B10" s="10">
        <v>0.912721</v>
      </c>
      <c r="C10" s="10" t="s">
        <v>21</v>
      </c>
      <c r="D10" s="10">
        <v>0.941604</v>
      </c>
      <c r="F10" s="11">
        <v>40513</v>
      </c>
      <c r="G10" s="6">
        <v>0.927817</v>
      </c>
      <c r="H10" s="6" t="s">
        <v>21</v>
      </c>
      <c r="I10" s="6">
        <v>0.93256700000000003</v>
      </c>
      <c r="K10" s="11">
        <v>40513</v>
      </c>
      <c r="L10" s="6">
        <v>0.998112</v>
      </c>
      <c r="M10" t="s">
        <v>21</v>
      </c>
      <c r="N10" s="1">
        <v>1009463</v>
      </c>
    </row>
    <row r="11" spans="1:14" x14ac:dyDescent="0.25">
      <c r="F11" s="11">
        <v>40878</v>
      </c>
      <c r="G11" s="6">
        <v>0.95596099999999995</v>
      </c>
      <c r="H11" s="6" t="s">
        <v>21</v>
      </c>
      <c r="I11" s="6">
        <v>0.92940500000000004</v>
      </c>
      <c r="K11" s="11">
        <v>40878</v>
      </c>
      <c r="L11" s="6">
        <v>1.0272950000000001</v>
      </c>
      <c r="M11" t="s">
        <v>21</v>
      </c>
      <c r="N11" s="1">
        <v>1020392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3FD14-D383-4CD6-99E5-5951F8D447A7}">
  <dimension ref="A1:E63"/>
  <sheetViews>
    <sheetView topLeftCell="A42" workbookViewId="0">
      <selection activeCell="D63" sqref="D63"/>
    </sheetView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s="9">
        <v>18598</v>
      </c>
      <c r="B2">
        <v>0.6</v>
      </c>
    </row>
    <row r="3" spans="1:5" x14ac:dyDescent="0.25">
      <c r="A3" s="9">
        <v>18963</v>
      </c>
      <c r="B3">
        <v>0.62</v>
      </c>
    </row>
    <row r="4" spans="1:5" x14ac:dyDescent="0.25">
      <c r="A4" s="9">
        <v>19329</v>
      </c>
      <c r="B4">
        <v>0.63</v>
      </c>
    </row>
    <row r="5" spans="1:5" x14ac:dyDescent="0.25">
      <c r="A5" s="9">
        <v>19694</v>
      </c>
      <c r="B5">
        <v>0.65</v>
      </c>
    </row>
    <row r="6" spans="1:5" x14ac:dyDescent="0.25">
      <c r="A6" s="9">
        <v>20059</v>
      </c>
      <c r="B6">
        <v>0.64617943763732899</v>
      </c>
    </row>
    <row r="7" spans="1:5" x14ac:dyDescent="0.25">
      <c r="A7" s="9">
        <v>20424</v>
      </c>
      <c r="B7">
        <v>0.66877293586730902</v>
      </c>
    </row>
    <row r="8" spans="1:5" x14ac:dyDescent="0.25">
      <c r="A8" s="9">
        <v>20790</v>
      </c>
      <c r="B8">
        <v>0.66099989414214999</v>
      </c>
    </row>
    <row r="9" spans="1:5" x14ac:dyDescent="0.25">
      <c r="A9" s="9">
        <v>21155</v>
      </c>
      <c r="B9">
        <v>0.662164807319641</v>
      </c>
    </row>
    <row r="10" spans="1:5" x14ac:dyDescent="0.25">
      <c r="A10" s="9">
        <v>21520</v>
      </c>
      <c r="B10">
        <v>0.65481251478195102</v>
      </c>
    </row>
    <row r="11" spans="1:5" x14ac:dyDescent="0.25">
      <c r="A11" s="9">
        <v>21885</v>
      </c>
      <c r="B11">
        <v>0.68067950010299605</v>
      </c>
    </row>
    <row r="12" spans="1:5" x14ac:dyDescent="0.25">
      <c r="A12" s="9">
        <v>22251</v>
      </c>
      <c r="B12">
        <v>0.678122818470001</v>
      </c>
    </row>
    <row r="13" spans="1:5" x14ac:dyDescent="0.25">
      <c r="A13" s="9">
        <v>22616</v>
      </c>
      <c r="B13">
        <v>0.68069225549697798</v>
      </c>
    </row>
    <row r="14" spans="1:5" x14ac:dyDescent="0.25">
      <c r="A14" s="9">
        <v>22981</v>
      </c>
      <c r="B14">
        <v>0.70006799697875899</v>
      </c>
    </row>
    <row r="15" spans="1:5" x14ac:dyDescent="0.25">
      <c r="A15" s="9">
        <v>23346</v>
      </c>
      <c r="B15">
        <v>0.70903611183166504</v>
      </c>
    </row>
    <row r="16" spans="1:5" x14ac:dyDescent="0.25">
      <c r="A16" s="9">
        <v>23712</v>
      </c>
      <c r="B16">
        <v>0.72325456142425504</v>
      </c>
    </row>
    <row r="17" spans="1:2" x14ac:dyDescent="0.25">
      <c r="A17" s="9">
        <v>24077</v>
      </c>
      <c r="B17">
        <v>0.74014884233474698</v>
      </c>
    </row>
    <row r="18" spans="1:2" x14ac:dyDescent="0.25">
      <c r="A18" s="9">
        <v>24442</v>
      </c>
      <c r="B18">
        <v>0.75617390871047896</v>
      </c>
    </row>
    <row r="19" spans="1:2" x14ac:dyDescent="0.25">
      <c r="A19" s="9">
        <v>24807</v>
      </c>
      <c r="B19">
        <v>0.74838835000991799</v>
      </c>
    </row>
    <row r="20" spans="1:2" x14ac:dyDescent="0.25">
      <c r="A20" s="9">
        <v>25173</v>
      </c>
      <c r="B20">
        <v>0.75855386257171598</v>
      </c>
    </row>
    <row r="21" spans="1:2" x14ac:dyDescent="0.25">
      <c r="A21" s="9">
        <v>25538</v>
      </c>
      <c r="B21">
        <v>0.7544527053833</v>
      </c>
    </row>
    <row r="22" spans="1:2" x14ac:dyDescent="0.25">
      <c r="A22" s="9">
        <v>25903</v>
      </c>
      <c r="B22">
        <v>0.73988252878188998</v>
      </c>
    </row>
    <row r="23" spans="1:2" x14ac:dyDescent="0.25">
      <c r="A23" s="9">
        <v>26268</v>
      </c>
      <c r="B23">
        <v>0.75190341472625699</v>
      </c>
    </row>
    <row r="24" spans="1:2" x14ac:dyDescent="0.25">
      <c r="A24" s="9">
        <v>26634</v>
      </c>
      <c r="B24">
        <v>0.76429474353790205</v>
      </c>
    </row>
    <row r="25" spans="1:2" x14ac:dyDescent="0.25">
      <c r="A25" s="9">
        <v>26999</v>
      </c>
      <c r="B25">
        <v>0.77685528993606501</v>
      </c>
    </row>
    <row r="26" spans="1:2" x14ac:dyDescent="0.25">
      <c r="A26" s="9">
        <v>27364</v>
      </c>
      <c r="B26">
        <v>0.75022524595260598</v>
      </c>
    </row>
    <row r="27" spans="1:2" x14ac:dyDescent="0.25">
      <c r="A27" s="9">
        <v>27729</v>
      </c>
      <c r="B27">
        <v>0.74391132593154896</v>
      </c>
    </row>
    <row r="28" spans="1:2" x14ac:dyDescent="0.25">
      <c r="A28" s="9">
        <v>28095</v>
      </c>
      <c r="B28">
        <v>0.75715261697769098</v>
      </c>
    </row>
    <row r="29" spans="1:2" x14ac:dyDescent="0.25">
      <c r="A29" s="9">
        <v>28460</v>
      </c>
      <c r="B29">
        <v>0.76234042644500699</v>
      </c>
    </row>
    <row r="30" spans="1:2" x14ac:dyDescent="0.25">
      <c r="A30" s="9">
        <v>28825</v>
      </c>
      <c r="B30">
        <v>0.77050709724426203</v>
      </c>
    </row>
    <row r="31" spans="1:2" x14ac:dyDescent="0.25">
      <c r="A31" s="9">
        <v>29190</v>
      </c>
      <c r="B31">
        <v>0.76779937744140603</v>
      </c>
    </row>
    <row r="32" spans="1:2" x14ac:dyDescent="0.25">
      <c r="A32" s="9">
        <v>29556</v>
      </c>
      <c r="B32">
        <v>0.75300568342208796</v>
      </c>
    </row>
    <row r="33" spans="1:2" x14ac:dyDescent="0.25">
      <c r="A33" s="9">
        <v>29921</v>
      </c>
      <c r="B33">
        <v>0.75917249917983998</v>
      </c>
    </row>
    <row r="34" spans="1:2" x14ac:dyDescent="0.25">
      <c r="A34" s="9">
        <v>30286</v>
      </c>
      <c r="B34">
        <v>0.74262899160385099</v>
      </c>
    </row>
    <row r="35" spans="1:2" x14ac:dyDescent="0.25">
      <c r="A35" s="9">
        <v>30651</v>
      </c>
      <c r="B35">
        <v>0.76305395364761297</v>
      </c>
    </row>
    <row r="36" spans="1:2" x14ac:dyDescent="0.25">
      <c r="A36" s="9">
        <v>31017</v>
      </c>
      <c r="B36">
        <v>0.78800868988037098</v>
      </c>
    </row>
    <row r="37" spans="1:2" x14ac:dyDescent="0.25">
      <c r="A37" s="9">
        <v>31382</v>
      </c>
      <c r="B37">
        <v>0.80021876096725397</v>
      </c>
    </row>
    <row r="38" spans="1:2" x14ac:dyDescent="0.25">
      <c r="A38" s="9">
        <v>31747</v>
      </c>
      <c r="B38">
        <v>0.80620831251144398</v>
      </c>
    </row>
    <row r="39" spans="1:2" x14ac:dyDescent="0.25">
      <c r="A39" s="9">
        <v>32112</v>
      </c>
      <c r="B39">
        <v>0.80893713235855103</v>
      </c>
    </row>
    <row r="40" spans="1:2" x14ac:dyDescent="0.25">
      <c r="A40" s="9">
        <v>32478</v>
      </c>
      <c r="B40">
        <v>0.82119518518447798</v>
      </c>
    </row>
    <row r="41" spans="1:2" x14ac:dyDescent="0.25">
      <c r="A41" s="9">
        <v>32843</v>
      </c>
      <c r="B41">
        <v>0.83049571514129605</v>
      </c>
    </row>
    <row r="42" spans="1:2" x14ac:dyDescent="0.25">
      <c r="A42" s="9">
        <v>33208</v>
      </c>
      <c r="B42">
        <v>0.83226579427719105</v>
      </c>
    </row>
    <row r="43" spans="1:2" x14ac:dyDescent="0.25">
      <c r="A43" s="9">
        <v>33573</v>
      </c>
      <c r="B43">
        <v>0.82806688547134399</v>
      </c>
    </row>
    <row r="44" spans="1:2" x14ac:dyDescent="0.25">
      <c r="A44" s="9">
        <v>33939</v>
      </c>
      <c r="B44">
        <v>0.84615749120712203</v>
      </c>
    </row>
    <row r="45" spans="1:2" x14ac:dyDescent="0.25">
      <c r="A45" s="9">
        <v>34304</v>
      </c>
      <c r="B45">
        <v>0.85438287258148105</v>
      </c>
    </row>
    <row r="46" spans="1:2" x14ac:dyDescent="0.25">
      <c r="A46" s="9">
        <v>34669</v>
      </c>
      <c r="B46">
        <v>0.866779565811157</v>
      </c>
    </row>
    <row r="47" spans="1:2" x14ac:dyDescent="0.25">
      <c r="A47" s="9">
        <v>35034</v>
      </c>
      <c r="B47">
        <v>0.86956256628036499</v>
      </c>
    </row>
    <row r="48" spans="1:2" x14ac:dyDescent="0.25">
      <c r="A48" s="9">
        <v>35400</v>
      </c>
      <c r="B48">
        <v>0.88420385122299106</v>
      </c>
    </row>
    <row r="49" spans="1:5" x14ac:dyDescent="0.25">
      <c r="A49" s="9">
        <v>35765</v>
      </c>
      <c r="B49">
        <v>0.90018987655639604</v>
      </c>
    </row>
    <row r="50" spans="1:5" x14ac:dyDescent="0.25">
      <c r="A50" s="9">
        <v>36130</v>
      </c>
      <c r="B50">
        <v>0.91891717910766602</v>
      </c>
    </row>
    <row r="51" spans="1:5" x14ac:dyDescent="0.25">
      <c r="A51" s="9">
        <v>36495</v>
      </c>
      <c r="B51">
        <v>0.94137507677078203</v>
      </c>
    </row>
    <row r="52" spans="1:5" x14ac:dyDescent="0.25">
      <c r="A52" s="9">
        <v>36861</v>
      </c>
      <c r="B52">
        <v>0.95943164825439398</v>
      </c>
      <c r="C52">
        <v>0.95943164825439398</v>
      </c>
      <c r="D52" s="5">
        <v>0.95943164825439398</v>
      </c>
      <c r="E52" s="4">
        <v>0.95943164825439398</v>
      </c>
    </row>
    <row r="53" spans="1:5" x14ac:dyDescent="0.25">
      <c r="A53" s="9">
        <v>37226</v>
      </c>
      <c r="C53">
        <f>_xlfn.FORECAST.ETS(A53,$B$2:$B$52,$A$2:$A$52,1,1)</f>
        <v>0.97262410725018911</v>
      </c>
      <c r="D53" s="5">
        <f>C53-_xlfn.FORECAST.ETS.CONFINT(A53,$B$2:$B$52,$A$2:$A$52,0.95,1,1)</f>
        <v>0.94799130791088715</v>
      </c>
      <c r="E53" s="4">
        <f>C53+_xlfn.FORECAST.ETS.CONFINT(A53,$B$2:$B$52,$A$2:$A$52,0.95,1,1)</f>
        <v>0.99725690658949107</v>
      </c>
    </row>
    <row r="54" spans="1:5" x14ac:dyDescent="0.25">
      <c r="A54" s="9">
        <v>37591</v>
      </c>
      <c r="C54">
        <f>_xlfn.FORECAST.ETS(A54,$B$2:$B$52,$A$2:$A$52,1,1)</f>
        <v>0.98854505659654301</v>
      </c>
      <c r="D54" s="5">
        <f>C54-_xlfn.FORECAST.ETS.CONFINT(A54,$B$2:$B$52,$A$2:$A$52,0.95,1,1)</f>
        <v>0.95648032724077514</v>
      </c>
      <c r="E54" s="4">
        <f>C54+_xlfn.FORECAST.ETS.CONFINT(A54,$B$2:$B$52,$A$2:$A$52,0.95,1,1)</f>
        <v>1.0206097859523109</v>
      </c>
    </row>
    <row r="55" spans="1:5" x14ac:dyDescent="0.25">
      <c r="A55" s="9">
        <v>37956</v>
      </c>
      <c r="C55">
        <f>_xlfn.FORECAST.ETS(A55,$B$2:$B$52,$A$2:$A$52,1,1)</f>
        <v>1.0044660059428969</v>
      </c>
      <c r="D55" s="5">
        <f>C55-_xlfn.FORECAST.ETS.CONFINT(A55,$B$2:$B$52,$A$2:$A$52,0.95,1,1)</f>
        <v>0.96403182627396866</v>
      </c>
      <c r="E55" s="4">
        <f>C55+_xlfn.FORECAST.ETS.CONFINT(A55,$B$2:$B$52,$A$2:$A$52,0.95,1,1)</f>
        <v>1.0449001856118252</v>
      </c>
    </row>
    <row r="56" spans="1:5" x14ac:dyDescent="0.25">
      <c r="A56" s="9">
        <v>38322</v>
      </c>
      <c r="C56">
        <f>_xlfn.FORECAST.ETS(A56,$B$2:$B$52,$A$2:$A$52,1,1)</f>
        <v>1.0203869552892508</v>
      </c>
      <c r="D56" s="5">
        <f>C56-_xlfn.FORECAST.ETS.CONFINT(A56,$B$2:$B$52,$A$2:$A$52,0.95,1,1)</f>
        <v>0.9707803760890602</v>
      </c>
      <c r="E56" s="4">
        <f>C56+_xlfn.FORECAST.ETS.CONFINT(A56,$B$2:$B$52,$A$2:$A$52,0.95,1,1)</f>
        <v>1.0699935344894416</v>
      </c>
    </row>
    <row r="57" spans="1:5" x14ac:dyDescent="0.25">
      <c r="A57" s="9">
        <v>38687</v>
      </c>
      <c r="C57">
        <f>_xlfn.FORECAST.ETS(A57,$B$2:$B$52,$A$2:$A$52,1,1)</f>
        <v>1.0363079046356047</v>
      </c>
      <c r="D57" s="5">
        <f>C57-_xlfn.FORECAST.ETS.CONFINT(A57,$B$2:$B$52,$A$2:$A$52,0.95,1,1)</f>
        <v>0.97681398765135852</v>
      </c>
      <c r="E57" s="4">
        <f>C57+_xlfn.FORECAST.ETS.CONFINT(A57,$B$2:$B$52,$A$2:$A$52,0.95,1,1)</f>
        <v>1.0958018216198508</v>
      </c>
    </row>
    <row r="58" spans="1:5" x14ac:dyDescent="0.25">
      <c r="A58" s="9">
        <v>39052</v>
      </c>
      <c r="C58">
        <f>_xlfn.FORECAST.ETS(A58,$B$2:$B$52,$A$2:$A$52,1,1)</f>
        <v>1.0522288539819589</v>
      </c>
      <c r="D58" s="5">
        <f>C58-_xlfn.FORECAST.ETS.CONFINT(A58,$B$2:$B$52,$A$2:$A$52,0.95,1,1)</f>
        <v>0.98219476866500166</v>
      </c>
      <c r="E58" s="4">
        <f>C58+_xlfn.FORECAST.ETS.CONFINT(A58,$B$2:$B$52,$A$2:$A$52,0.95,1,1)</f>
        <v>1.1222629392989161</v>
      </c>
    </row>
    <row r="59" spans="1:5" x14ac:dyDescent="0.25">
      <c r="A59" s="9">
        <v>39417</v>
      </c>
      <c r="C59">
        <f>_xlfn.FORECAST.ETS(A59,$B$2:$B$52,$A$2:$A$52,1,1)</f>
        <v>1.0681498033283128</v>
      </c>
      <c r="D59" s="5">
        <f>C59-_xlfn.FORECAST.ETS.CONFINT(A59,$B$2:$B$52,$A$2:$A$52,0.95,1,1)</f>
        <v>0.9869693660897696</v>
      </c>
      <c r="E59" s="4">
        <f>C59+_xlfn.FORECAST.ETS.CONFINT(A59,$B$2:$B$52,$A$2:$A$52,0.95,1,1)</f>
        <v>1.149330240566856</v>
      </c>
    </row>
    <row r="60" spans="1:5" x14ac:dyDescent="0.25">
      <c r="A60" s="9">
        <v>39783</v>
      </c>
      <c r="C60">
        <f>_xlfn.FORECAST.ETS(A60,$B$2:$B$52,$A$2:$A$52,1,1)</f>
        <v>1.0840707526746667</v>
      </c>
      <c r="D60" s="5">
        <f>C60-_xlfn.FORECAST.ETS.CONFINT(A60,$B$2:$B$52,$A$2:$A$52,0.95,1,1)</f>
        <v>0.99117453716275317</v>
      </c>
      <c r="E60" s="4">
        <f>C60+_xlfn.FORECAST.ETS.CONFINT(A60,$B$2:$B$52,$A$2:$A$52,0.95,1,1)</f>
        <v>1.1769669681865802</v>
      </c>
    </row>
    <row r="61" spans="1:5" x14ac:dyDescent="0.25">
      <c r="A61" s="9">
        <v>40148</v>
      </c>
      <c r="C61">
        <f>_xlfn.FORECAST.ETS(A61,$B$2:$B$52,$A$2:$A$52,1,1)</f>
        <v>1.0999917020210206</v>
      </c>
      <c r="D61" s="5">
        <f>C61-_xlfn.FORECAST.ETS.CONFINT(A61,$B$2:$B$52,$A$2:$A$52,0.95,1,1)</f>
        <v>0.99484031900158409</v>
      </c>
      <c r="E61" s="4">
        <f>C61+_xlfn.FORECAST.ETS.CONFINT(A61,$B$2:$B$52,$A$2:$A$52,0.95,1,1)</f>
        <v>1.2051430850404572</v>
      </c>
    </row>
    <row r="62" spans="1:5" x14ac:dyDescent="0.25">
      <c r="A62" s="9">
        <v>40513</v>
      </c>
      <c r="C62">
        <f>_xlfn.FORECAST.ETS(A62,$B$2:$B$52,$A$2:$A$52,1,1)</f>
        <v>1.1159126513673745</v>
      </c>
      <c r="D62" s="5">
        <f>C62-_xlfn.FORECAST.ETS.CONFINT(A62,$B$2:$B$52,$A$2:$A$52,0.95,1,1)</f>
        <v>0.99799194614659059</v>
      </c>
      <c r="E62" s="4">
        <f>C62+_xlfn.FORECAST.ETS.CONFINT(A62,$B$2:$B$52,$A$2:$A$52,0.95,1,1)</f>
        <v>1.2338333565881583</v>
      </c>
    </row>
    <row r="63" spans="1:5" x14ac:dyDescent="0.25">
      <c r="A63" s="9">
        <v>40878</v>
      </c>
      <c r="C63">
        <f>_xlfn.FORECAST.ETS(A63,$B$2:$B$52,$A$2:$A$52,1,1)</f>
        <v>1.1318336007137284</v>
      </c>
      <c r="D63" s="5">
        <f>C63-_xlfn.FORECAST.ETS.CONFINT(A63,$B$2:$B$52,$A$2:$A$52,0.95,1,1)</f>
        <v>1.0006510759279588</v>
      </c>
      <c r="E63" s="4">
        <f>C63+_xlfn.FORECAST.ETS.CONFINT(A63,$B$2:$B$52,$A$2:$A$52,0.95,1,1)</f>
        <v>1.263016125499498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356F-CC08-42D6-80A5-71624D89764F}">
  <dimension ref="A1:H24"/>
  <sheetViews>
    <sheetView topLeftCell="A3" workbookViewId="0">
      <selection activeCell="C23" sqref="C23"/>
    </sheetView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G1" t="s">
        <v>12</v>
      </c>
      <c r="H1" t="s">
        <v>13</v>
      </c>
    </row>
    <row r="2" spans="1:8" x14ac:dyDescent="0.25">
      <c r="A2" s="9">
        <v>33208</v>
      </c>
      <c r="B2">
        <v>0.83226579427719105</v>
      </c>
      <c r="G2" t="s">
        <v>14</v>
      </c>
      <c r="H2" s="2">
        <f>_xlfn.FORECAST.ETS.STAT($B$2:$B$19,$A$2:$A$19,1,1,1)</f>
        <v>0.25</v>
      </c>
    </row>
    <row r="3" spans="1:8" x14ac:dyDescent="0.25">
      <c r="A3" s="9">
        <v>33573</v>
      </c>
      <c r="B3">
        <v>0.82806688547134399</v>
      </c>
      <c r="G3" t="s">
        <v>15</v>
      </c>
      <c r="H3" s="2">
        <f>_xlfn.FORECAST.ETS.STAT($B$2:$B$19,$A$2:$A$19,2,1,1)</f>
        <v>1E-3</v>
      </c>
    </row>
    <row r="4" spans="1:8" x14ac:dyDescent="0.25">
      <c r="A4" s="9">
        <v>33939</v>
      </c>
      <c r="B4">
        <v>0.84615749120712203</v>
      </c>
      <c r="G4" t="s">
        <v>16</v>
      </c>
      <c r="H4" s="2">
        <f>_xlfn.FORECAST.ETS.STAT($B$2:$B$19,$A$2:$A$19,3,1,1)</f>
        <v>2.2204460492503131E-16</v>
      </c>
    </row>
    <row r="5" spans="1:8" x14ac:dyDescent="0.25">
      <c r="A5" s="9">
        <v>34304</v>
      </c>
      <c r="B5">
        <v>0.85438287258148105</v>
      </c>
      <c r="G5" t="s">
        <v>17</v>
      </c>
      <c r="H5" s="2">
        <f>_xlfn.FORECAST.ETS.STAT($B$2:$B$19,$A$2:$A$19,4,1,1)</f>
        <v>0.39580293125940441</v>
      </c>
    </row>
    <row r="6" spans="1:8" x14ac:dyDescent="0.25">
      <c r="A6" s="9">
        <v>34669</v>
      </c>
      <c r="B6">
        <v>0.866779565811157</v>
      </c>
      <c r="G6" t="s">
        <v>18</v>
      </c>
      <c r="H6" s="2">
        <f>_xlfn.FORECAST.ETS.STAT($B$2:$B$19,$A$2:$A$19,5,1,1)</f>
        <v>5.3469411427923882E-3</v>
      </c>
    </row>
    <row r="7" spans="1:8" x14ac:dyDescent="0.25">
      <c r="A7" s="9">
        <v>35034</v>
      </c>
      <c r="B7">
        <v>0.86956256628036499</v>
      </c>
      <c r="G7" t="s">
        <v>19</v>
      </c>
      <c r="H7" s="2">
        <f>_xlfn.FORECAST.ETS.STAT($B$2:$B$19,$A$2:$A$19,6,1,1)</f>
        <v>5.3656498587172684E-3</v>
      </c>
    </row>
    <row r="8" spans="1:8" x14ac:dyDescent="0.25">
      <c r="A8" s="9">
        <v>35400</v>
      </c>
      <c r="B8">
        <v>0.88420385122299106</v>
      </c>
      <c r="G8" t="s">
        <v>20</v>
      </c>
      <c r="H8" s="2">
        <f>_xlfn.FORECAST.ETS.STAT($B$2:$B$19,$A$2:$A$19,7,1,1)</f>
        <v>7.6057817197236789E-3</v>
      </c>
    </row>
    <row r="9" spans="1:8" x14ac:dyDescent="0.25">
      <c r="A9" s="9">
        <v>35765</v>
      </c>
      <c r="B9">
        <v>0.90018987655639604</v>
      </c>
    </row>
    <row r="10" spans="1:8" x14ac:dyDescent="0.25">
      <c r="A10" s="9">
        <v>36130</v>
      </c>
      <c r="B10">
        <v>0.91891717910766602</v>
      </c>
    </row>
    <row r="11" spans="1:8" x14ac:dyDescent="0.25">
      <c r="A11" s="9">
        <v>36495</v>
      </c>
      <c r="B11">
        <v>0.94137507677078203</v>
      </c>
    </row>
    <row r="12" spans="1:8" x14ac:dyDescent="0.25">
      <c r="A12" s="9">
        <v>36861</v>
      </c>
      <c r="B12">
        <v>0.95943164825439398</v>
      </c>
    </row>
    <row r="13" spans="1:8" x14ac:dyDescent="0.25">
      <c r="A13" s="9">
        <v>37226</v>
      </c>
      <c r="B13">
        <v>0.95782530307769698</v>
      </c>
    </row>
    <row r="14" spans="1:8" x14ac:dyDescent="0.25">
      <c r="A14" s="9">
        <v>37591</v>
      </c>
      <c r="B14">
        <v>0.96691656112670898</v>
      </c>
    </row>
    <row r="15" spans="1:8" x14ac:dyDescent="0.25">
      <c r="A15" s="9">
        <v>37956</v>
      </c>
      <c r="B15">
        <v>0.97590994834899902</v>
      </c>
    </row>
    <row r="16" spans="1:8" x14ac:dyDescent="0.25">
      <c r="A16" s="9">
        <v>38322</v>
      </c>
      <c r="B16">
        <v>0.99205768108367898</v>
      </c>
    </row>
    <row r="17" spans="1:5" x14ac:dyDescent="0.25">
      <c r="A17" s="9">
        <v>38687</v>
      </c>
      <c r="B17">
        <v>1</v>
      </c>
    </row>
    <row r="18" spans="1:5" x14ac:dyDescent="0.25">
      <c r="A18" s="9">
        <v>39052</v>
      </c>
      <c r="B18">
        <v>1.00400030612945</v>
      </c>
    </row>
    <row r="19" spans="1:5" x14ac:dyDescent="0.25">
      <c r="A19" s="9">
        <v>39417</v>
      </c>
      <c r="B19">
        <v>1.0065952539443901</v>
      </c>
      <c r="C19">
        <v>1.0065952539443901</v>
      </c>
      <c r="D19" s="4">
        <v>1.0065952539443901</v>
      </c>
      <c r="E19" s="4">
        <v>1.0065952539443901</v>
      </c>
    </row>
    <row r="20" spans="1:5" x14ac:dyDescent="0.25">
      <c r="A20" s="9">
        <v>39783</v>
      </c>
      <c r="C20">
        <f>_xlfn.FORECAST.ETS(A20,$B$2:$B$19,$A$2:$A$19,1,1)</f>
        <v>1.0306308201866421</v>
      </c>
      <c r="D20" s="4">
        <f>C20-_xlfn.FORECAST.ETS.CONFINT(A20,$B$2:$B$19,$A$2:$A$19,0.95,1,1)</f>
        <v>1.0121549402029366</v>
      </c>
      <c r="E20" s="4">
        <f>C20+_xlfn.FORECAST.ETS.CONFINT(A20,$B$2:$B$19,$A$2:$A$19,0.95,1,1)</f>
        <v>1.0491067001703476</v>
      </c>
    </row>
    <row r="21" spans="1:5" x14ac:dyDescent="0.25">
      <c r="A21" s="9">
        <v>40148</v>
      </c>
      <c r="C21">
        <f>_xlfn.FORECAST.ETS(A21,$B$2:$B$19,$A$2:$A$19,1,1)</f>
        <v>1.0422950566152029</v>
      </c>
      <c r="D21" s="4">
        <f>C21-_xlfn.FORECAST.ETS.CONFINT(A21,$B$2:$B$19,$A$2:$A$19,0.95,1,1)</f>
        <v>1.0232460659483911</v>
      </c>
      <c r="E21" s="4">
        <f>C21+_xlfn.FORECAST.ETS.CONFINT(A21,$B$2:$B$19,$A$2:$A$19,0.95,1,1)</f>
        <v>1.0613440472820148</v>
      </c>
    </row>
    <row r="22" spans="1:5" x14ac:dyDescent="0.25">
      <c r="A22" s="9">
        <v>40513</v>
      </c>
      <c r="C22">
        <f>_xlfn.FORECAST.ETS(A22,$B$2:$B$19,$A$2:$A$19,1,1)</f>
        <v>1.0539592930437636</v>
      </c>
      <c r="D22" s="4">
        <f>C22-_xlfn.FORECAST.ETS.CONFINT(A22,$B$2:$B$19,$A$2:$A$19,0.95,1,1)</f>
        <v>1.0343495594193288</v>
      </c>
      <c r="E22" s="4">
        <f>C22+_xlfn.FORECAST.ETS.CONFINT(A22,$B$2:$B$19,$A$2:$A$19,0.95,1,1)</f>
        <v>1.0735690266681983</v>
      </c>
    </row>
    <row r="23" spans="1:5" x14ac:dyDescent="0.25">
      <c r="A23" s="9">
        <v>40878</v>
      </c>
      <c r="C23">
        <f>_xlfn.FORECAST.ETS(A23,$B$2:$B$19,$A$2:$A$19,1,1)</f>
        <v>1.0656235294723244</v>
      </c>
      <c r="D23" s="4">
        <f>C23-_xlfn.FORECAST.ETS.CONFINT(A23,$B$2:$B$19,$A$2:$A$19,0.95,1,1)</f>
        <v>1.0454643716010346</v>
      </c>
      <c r="E23" s="4">
        <f>C23+_xlfn.FORECAST.ETS.CONFINT(A23,$B$2:$B$19,$A$2:$A$19,0.95,1,1)</f>
        <v>1.0857826873436143</v>
      </c>
    </row>
    <row r="24" spans="1:5" x14ac:dyDescent="0.25">
      <c r="A24" s="9">
        <v>41244</v>
      </c>
      <c r="C24">
        <f>_xlfn.FORECAST.ETS(A24,$B$2:$B$19,$A$2:$A$19,1,1)</f>
        <v>1.077287765900885</v>
      </c>
      <c r="D24" s="4">
        <f>C24-_xlfn.FORECAST.ETS.CONFINT(A24,$B$2:$B$19,$A$2:$A$19,0.95,1,1)</f>
        <v>1.0565895846301681</v>
      </c>
      <c r="E24" s="4">
        <f>C24+_xlfn.FORECAST.ETS.CONFINT(A24,$B$2:$B$19,$A$2:$A$19,0.95,1,1)</f>
        <v>1.097985947171602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Sheet6</vt:lpstr>
      <vt:lpstr>Sheet7</vt:lpstr>
      <vt:lpstr>Sheet8</vt:lpstr>
      <vt:lpstr>Sheet9</vt:lpstr>
      <vt:lpstr>Sheet5</vt:lpstr>
      <vt:lpstr>Sheet3</vt:lpstr>
      <vt:lpstr>Sheet4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Baptista</dc:creator>
  <cp:lastModifiedBy>Juliana Baptista</cp:lastModifiedBy>
  <dcterms:created xsi:type="dcterms:W3CDTF">2020-12-16T22:29:58Z</dcterms:created>
  <dcterms:modified xsi:type="dcterms:W3CDTF">2020-12-18T15:05:39Z</dcterms:modified>
</cp:coreProperties>
</file>