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276906cda80b93/Escritorio/informeCatrinaMagika2024/assets/"/>
    </mc:Choice>
  </mc:AlternateContent>
  <xr:revisionPtr revIDLastSave="450" documentId="8_{59A0AA3E-BA9D-4C07-9ADB-81C8F28AB47B}" xr6:coauthVersionLast="47" xr6:coauthVersionMax="47" xr10:uidLastSave="{BB332D24-52CB-4187-A0C5-294C1D2920D0}"/>
  <bookViews>
    <workbookView xWindow="-120" yWindow="-120" windowWidth="20730" windowHeight="11040" xr2:uid="{DAA21E2F-52AF-48FC-884E-53EF8A1AAE24}"/>
  </bookViews>
  <sheets>
    <sheet name="EVENTOS REALIZADOS" sheetId="1" r:id="rId1"/>
    <sheet name="DETALLES EVENTOS" sheetId="2" r:id="rId2"/>
    <sheet name="GASTOS INICIO DE AÑO MTO.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C37" i="3"/>
  <c r="C19" i="3"/>
  <c r="D64" i="2"/>
  <c r="D52" i="2"/>
  <c r="D44" i="2"/>
  <c r="D45" i="2" s="1"/>
  <c r="D33" i="2"/>
  <c r="D32" i="2"/>
  <c r="D27" i="2"/>
  <c r="D18" i="2"/>
  <c r="C45" i="1"/>
  <c r="C34" i="1"/>
  <c r="C29" i="1"/>
  <c r="C43" i="1" s="1"/>
  <c r="C23" i="1"/>
  <c r="C21" i="1" l="1"/>
  <c r="C13" i="1"/>
  <c r="D63" i="2" l="1"/>
</calcChain>
</file>

<file path=xl/sharedStrings.xml><?xml version="1.0" encoding="utf-8"?>
<sst xmlns="http://schemas.openxmlformats.org/spreadsheetml/2006/main" count="160" uniqueCount="102">
  <si>
    <t>INGRESO  A CUENTA CATRINA  POR EVENTOS 2024</t>
  </si>
  <si>
    <t>ACRECER</t>
  </si>
  <si>
    <t xml:space="preserve">AGAVAL </t>
  </si>
  <si>
    <t>OSCAR CHISMOSA</t>
  </si>
  <si>
    <t xml:space="preserve">CUOTA 1  2 </t>
  </si>
  <si>
    <t>TOTAL CONSIGNADO</t>
  </si>
  <si>
    <t xml:space="preserve">INGRESOS EN EFECTIVO POR ORGANIZADORES </t>
  </si>
  <si>
    <t xml:space="preserve">JEAN PIER 15 NOV. </t>
  </si>
  <si>
    <t xml:space="preserve">JEAN PIER 29 NOV. </t>
  </si>
  <si>
    <t xml:space="preserve">CUOTA 3 LUEGO EVENTO </t>
  </si>
  <si>
    <t xml:space="preserve">BARRANCA </t>
  </si>
  <si>
    <t xml:space="preserve">TOTAL INGRESO </t>
  </si>
  <si>
    <t>TOTAL INGRESO.</t>
  </si>
  <si>
    <t>DINERO PAGADO CON EFECTIVO INGRESADO POR ORGANIZADORES. 22 NOVIEMBRE ACRECER</t>
  </si>
  <si>
    <t xml:space="preserve">ALIMENTOS 22 NOV. </t>
  </si>
  <si>
    <t xml:space="preserve">GASTOS EVENTO 22 NOV. </t>
  </si>
  <si>
    <t xml:space="preserve">GASTO EVENTO TOTAL 22 NOV. </t>
  </si>
  <si>
    <t xml:space="preserve">DINERO PAGADO CON EFECTIVO INGRESADO POR ORGANIZADORES. 13 DICIEMBRE AGAVAL </t>
  </si>
  <si>
    <t>ALIMENTOS 13 DICIEMBRE</t>
  </si>
  <si>
    <t xml:space="preserve">GASTOS EVENTO 13 DIC. </t>
  </si>
  <si>
    <t xml:space="preserve">GASTOS EVENTO TOTAL 13 DIC. </t>
  </si>
  <si>
    <t xml:space="preserve">GASTOS POR MANTENIMIENTO INICIO DE AÑO Y NOMINAS ANDRES Y… GASTOS DIC Y ENERO </t>
  </si>
  <si>
    <t>MANTENIMIENTO 2025</t>
  </si>
  <si>
    <t>NOMINA DIC ANDRES Y PRIMA, AGUI</t>
  </si>
  <si>
    <t xml:space="preserve">NOMINA ENERO ANDRES </t>
  </si>
  <si>
    <t xml:space="preserve">CUENTAS PAGADAS EN DIC Y ENERO </t>
  </si>
  <si>
    <t xml:space="preserve">TOTAL PAGADO CON DINERO EFECTIVO </t>
  </si>
  <si>
    <t xml:space="preserve">DESCUADRE ANDRES HERRERA </t>
  </si>
  <si>
    <t>DESCUADRE.</t>
  </si>
  <si>
    <t>RESUMEN INGRESOS EVENTOS EMPRESARIALES - 2024</t>
  </si>
  <si>
    <t>DETALLES EVENTOS EMPRESARIALES - 2024</t>
  </si>
  <si>
    <t>EMPRESA</t>
  </si>
  <si>
    <t>Acrecer - Organizado por Recursos Humanos</t>
  </si>
  <si>
    <t>LUGAR</t>
  </si>
  <si>
    <t>Discoteca Magika</t>
  </si>
  <si>
    <t>FECHA</t>
  </si>
  <si>
    <t>22 de Noviembre de 2024</t>
  </si>
  <si>
    <t>CANTIDAD DE PERSONAS</t>
  </si>
  <si>
    <t>230 Asistentes</t>
  </si>
  <si>
    <t>COSTO DE EVENTO</t>
  </si>
  <si>
    <t>GASTOS OPERATIVOS</t>
  </si>
  <si>
    <t>GANANCIA</t>
  </si>
  <si>
    <t>INGRESOS EVENTO</t>
  </si>
  <si>
    <t>TOTAL</t>
  </si>
  <si>
    <t>PRIMERA CUOTA (06/09/2024)</t>
  </si>
  <si>
    <t>SEGUNDA CUOTA (20/11/2024)</t>
  </si>
  <si>
    <t>TERCERA CUOTA FINAL (21/11/2024)</t>
  </si>
  <si>
    <t>TOTAL GASTOS PAGADOS</t>
  </si>
  <si>
    <t xml:space="preserve">PAGOS REALIZADOS POR CONTABILIDAD </t>
  </si>
  <si>
    <t>DESCRIPCIÓN</t>
  </si>
  <si>
    <t>LICOR</t>
  </si>
  <si>
    <t>NOMINA</t>
  </si>
  <si>
    <t>MAKRO</t>
  </si>
  <si>
    <t>PROYECTOR</t>
  </si>
  <si>
    <t>DOMICILIO</t>
  </si>
  <si>
    <t>PAGOS REALIZADOS EN EFECTIVO</t>
  </si>
  <si>
    <t>GASTOS NOCHE</t>
  </si>
  <si>
    <t>ALIMENTACIÓN</t>
  </si>
  <si>
    <t>TOTAL COSTO EVENTO</t>
  </si>
  <si>
    <t>Agaval</t>
  </si>
  <si>
    <t>13 de Diciembre de 2024</t>
  </si>
  <si>
    <t>140 Asistentes</t>
  </si>
  <si>
    <t>JR</t>
  </si>
  <si>
    <t>PRIMERA CUOTA (04/12/2024)</t>
  </si>
  <si>
    <t>INGRESOS EVENTO (CONSIGNADOS A LA CUENTA)</t>
  </si>
  <si>
    <t>SEGUNDA CUOTA (20/12/2024)</t>
  </si>
  <si>
    <t>CERVEZAS</t>
  </si>
  <si>
    <t>ARTISTA SHOW EVENTO</t>
  </si>
  <si>
    <t>PAGOS REALIZADOS EN EFECTIVO ORGANIZADORES</t>
  </si>
  <si>
    <t>HIELO</t>
  </si>
  <si>
    <t>MERKA 10</t>
  </si>
  <si>
    <t>D1</t>
  </si>
  <si>
    <t>PIÑATERIA</t>
  </si>
  <si>
    <t>PAPELERIA</t>
  </si>
  <si>
    <t>SOUVENIRS</t>
  </si>
  <si>
    <t>TOTAL GASTOS PAGADOS EFECTIVO ORGANIZADORES</t>
  </si>
  <si>
    <t>La Chismosa - Organizado por Oscar</t>
  </si>
  <si>
    <t>06 de Diciembre de 2024</t>
  </si>
  <si>
    <t>Barranca</t>
  </si>
  <si>
    <t>14 de Diciembre de 2024</t>
  </si>
  <si>
    <t>Asumidos por el Organizador</t>
  </si>
  <si>
    <t>JEAN PIER</t>
  </si>
  <si>
    <t>29 de Noviembre de 2024</t>
  </si>
  <si>
    <t xml:space="preserve">MANTENIMIENTO 2025 Y LICENCIA SONIDO </t>
  </si>
  <si>
    <t xml:space="preserve">CARPINTERIA MATERIAL </t>
  </si>
  <si>
    <t xml:space="preserve">PINTUCO </t>
  </si>
  <si>
    <t xml:space="preserve">FERRETERIA </t>
  </si>
  <si>
    <t>CABINA DJ SONIDO Y CONEC.</t>
  </si>
  <si>
    <t xml:space="preserve">licencia sonido. 2025 GARRIDO </t>
  </si>
  <si>
    <t xml:space="preserve">MANO OBRA CARPINTERIA </t>
  </si>
  <si>
    <t>MANO OBRA PINTURA 3 PERSO.</t>
  </si>
  <si>
    <t>Aseo semana 1</t>
  </si>
  <si>
    <t>Paquete Fiesta Fin de Año Empleados</t>
  </si>
  <si>
    <t>Nomina Evento Empresarial Andres Herrera</t>
  </si>
  <si>
    <t xml:space="preserve">Mto Sonido Hernan Marin </t>
  </si>
  <si>
    <t xml:space="preserve">Boleteria Haloween </t>
  </si>
  <si>
    <t xml:space="preserve">Homcenter </t>
  </si>
  <si>
    <t xml:space="preserve">D1 </t>
  </si>
  <si>
    <t xml:space="preserve">Domicilio </t>
  </si>
  <si>
    <t xml:space="preserve">Milena Herrera por prestacion servicio </t>
  </si>
  <si>
    <t xml:space="preserve">Total </t>
  </si>
  <si>
    <t xml:space="preserve">GASTOS INICIO DE AÑO MANTENIMIENTO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</si>
</sst>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5" formatCode="_([$$-409]* #,##0_);_([$$-409]* \(#,##0\);_([$$-409]* &quot;-&quot;??_);_(@_)"/>
    <numFmt numFmtId="166" formatCode="_-&quot;$&quot;\ * #,##0_-;\-&quot;$&quot;\ * #,##0_-;_-&quot;$&quot;\ * &quot;-&quot;_-;_-@"/>
    <numFmt numFmtId="167" formatCode="&quot;$&quot;\ 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b/>
      <sz val="18"/>
      <color theme="3" tint="9.9978637043366805E-2"/>
      <name val="Century Gothic"/>
      <family val="2"/>
    </font>
    <font>
      <b/>
      <sz val="20"/>
      <color theme="3" tint="9.9978637043366805E-2"/>
      <name val="Century Gothic"/>
      <family val="2"/>
    </font>
    <font>
      <sz val="12"/>
      <color rgb="FFFF0000"/>
      <name val="Century Gothic"/>
      <family val="2"/>
    </font>
    <font>
      <sz val="12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b/>
      <sz val="11"/>
      <color rgb="FFFF0000"/>
      <name val="Century Gothic"/>
      <family val="2"/>
    </font>
    <font>
      <b/>
      <sz val="20"/>
      <color theme="3" tint="9.9978637043366805E-2"/>
      <name val="Aptos Narrow"/>
      <family val="2"/>
      <scheme val="minor"/>
    </font>
    <font>
      <b/>
      <sz val="11"/>
      <color theme="0"/>
      <name val="Century Gothic"/>
      <family val="2"/>
    </font>
    <font>
      <sz val="11"/>
      <color theme="4" tint="-0.499984740745262"/>
      <name val="Century Gothic"/>
      <family val="2"/>
    </font>
    <font>
      <b/>
      <sz val="11"/>
      <color theme="0" tint="-4.9989318521683403E-2"/>
      <name val="Century Gothic"/>
      <family val="2"/>
    </font>
    <font>
      <sz val="11"/>
      <color rgb="FF0A1D30"/>
      <name val="Century Gothic"/>
      <family val="2"/>
    </font>
    <font>
      <b/>
      <sz val="12"/>
      <color rgb="FFFF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5" tint="-0.249977111117893"/>
      </right>
      <top/>
      <bottom/>
      <diagonal/>
    </border>
    <border>
      <left style="medium">
        <color theme="5" tint="-0.249977111117893"/>
      </left>
      <right style="thin">
        <color theme="4" tint="-0.249977111117893"/>
      </right>
      <top style="medium">
        <color theme="5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5" tint="-0.249977111117893"/>
      </top>
      <bottom style="thin">
        <color theme="4" tint="-0.249977111117893"/>
      </bottom>
      <diagonal/>
    </border>
    <border>
      <left/>
      <right/>
      <top style="medium">
        <color theme="5" tint="-0.249977111117893"/>
      </top>
      <bottom style="thin">
        <color theme="4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thin">
        <color theme="4" tint="-0.249977111117893"/>
      </bottom>
      <diagonal/>
    </border>
    <border>
      <left style="medium">
        <color theme="5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5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5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5" tint="-0.249977111117893"/>
      </right>
      <top style="thin">
        <color theme="4" tint="-0.249977111117893"/>
      </top>
      <bottom/>
      <diagonal/>
    </border>
    <border>
      <left style="medium">
        <color theme="5" tint="-0.24997711111789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5" tint="-0.249977111117893"/>
      </right>
      <top style="thin">
        <color theme="3"/>
      </top>
      <bottom style="thin">
        <color theme="3"/>
      </bottom>
      <diagonal/>
    </border>
    <border>
      <left style="medium">
        <color theme="5" tint="-0.249977111117893"/>
      </left>
      <right style="thin">
        <color theme="3"/>
      </right>
      <top style="thin">
        <color theme="3"/>
      </top>
      <bottom style="medium">
        <color theme="5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5" tint="-0.249977111117893"/>
      </bottom>
      <diagonal/>
    </border>
    <border>
      <left style="thin">
        <color theme="3"/>
      </left>
      <right style="medium">
        <color theme="5" tint="-0.249977111117893"/>
      </right>
      <top style="thin">
        <color theme="3"/>
      </top>
      <bottom style="medium">
        <color theme="5" tint="-0.249977111117893"/>
      </bottom>
      <diagonal/>
    </border>
    <border>
      <left style="medium">
        <color theme="6" tint="-0.249977111117893"/>
      </left>
      <right style="thin">
        <color theme="4" tint="-0.249977111117893"/>
      </right>
      <top style="medium">
        <color theme="6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6" tint="-0.249977111117893"/>
      </top>
      <bottom style="thin">
        <color theme="4" tint="-0.249977111117893"/>
      </bottom>
      <diagonal/>
    </border>
    <border>
      <left/>
      <right/>
      <top style="medium">
        <color theme="6" tint="-0.249977111117893"/>
      </top>
      <bottom style="thin">
        <color theme="4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thin">
        <color theme="4" tint="-0.249977111117893"/>
      </bottom>
      <diagonal/>
    </border>
    <border>
      <left style="medium">
        <color theme="6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6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6" tint="-0.24997711111789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6" tint="-0.249977111117893"/>
      </right>
      <top style="thin">
        <color theme="3"/>
      </top>
      <bottom style="thin">
        <color theme="3"/>
      </bottom>
      <diagonal/>
    </border>
    <border>
      <left style="medium">
        <color theme="6" tint="-0.249977111117893"/>
      </left>
      <right/>
      <top style="thin">
        <color theme="3"/>
      </top>
      <bottom style="thin">
        <color theme="3"/>
      </bottom>
      <diagonal/>
    </border>
    <border>
      <left style="medium">
        <color theme="6" tint="-0.249977111117893"/>
      </left>
      <right style="thin">
        <color theme="3"/>
      </right>
      <top style="thin">
        <color theme="3"/>
      </top>
      <bottom style="medium">
        <color theme="6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6" tint="-0.249977111117893"/>
      </bottom>
      <diagonal/>
    </border>
    <border>
      <left style="thin">
        <color theme="3"/>
      </left>
      <right style="medium">
        <color theme="6" tint="-0.249977111117893"/>
      </right>
      <top style="thin">
        <color theme="3"/>
      </top>
      <bottom style="medium">
        <color theme="6" tint="-0.249977111117893"/>
      </bottom>
      <diagonal/>
    </border>
    <border>
      <left style="medium">
        <color theme="8" tint="-0.249977111117893"/>
      </left>
      <right style="thin">
        <color theme="4" tint="-0.249977111117893"/>
      </right>
      <top style="medium">
        <color theme="8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8" tint="-0.249977111117893"/>
      </top>
      <bottom style="thin">
        <color theme="4" tint="-0.249977111117893"/>
      </bottom>
      <diagonal/>
    </border>
    <border>
      <left/>
      <right/>
      <top style="medium">
        <color theme="8" tint="-0.249977111117893"/>
      </top>
      <bottom style="thin">
        <color theme="4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thin">
        <color theme="4" tint="-0.249977111117893"/>
      </bottom>
      <diagonal/>
    </border>
    <border>
      <left style="medium">
        <color theme="8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8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8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8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8" tint="-0.249977111117893"/>
      </bottom>
      <diagonal/>
    </border>
    <border>
      <left style="thin">
        <color theme="4" tint="-0.249977111117893"/>
      </left>
      <right style="medium">
        <color theme="8" tint="-0.249977111117893"/>
      </right>
      <top style="thin">
        <color theme="4" tint="-0.249977111117893"/>
      </top>
      <bottom style="medium">
        <color theme="8" tint="-0.249977111117893"/>
      </bottom>
      <diagonal/>
    </border>
    <border>
      <left style="medium">
        <color rgb="FF3A0000"/>
      </left>
      <right style="thin">
        <color theme="4" tint="-0.249977111117893"/>
      </right>
      <top style="medium">
        <color rgb="FF3A0000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rgb="FF3A0000"/>
      </top>
      <bottom style="thin">
        <color theme="4" tint="-0.249977111117893"/>
      </bottom>
      <diagonal/>
    </border>
    <border>
      <left/>
      <right/>
      <top style="medium">
        <color rgb="FF3A0000"/>
      </top>
      <bottom style="thin">
        <color theme="4" tint="-0.249977111117893"/>
      </bottom>
      <diagonal/>
    </border>
    <border>
      <left/>
      <right style="medium">
        <color rgb="FF3A0000"/>
      </right>
      <top style="medium">
        <color rgb="FF3A0000"/>
      </top>
      <bottom style="thin">
        <color theme="4" tint="-0.249977111117893"/>
      </bottom>
      <diagonal/>
    </border>
    <border>
      <left style="medium">
        <color rgb="FF3A0000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3A0000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rgb="FF3A0000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rgb="FF3A0000"/>
      </right>
      <top style="thin">
        <color theme="4" tint="-0.249977111117893"/>
      </top>
      <bottom/>
      <diagonal/>
    </border>
    <border>
      <left style="medium">
        <color rgb="FF3A0000"/>
      </left>
      <right style="thin">
        <color theme="1" tint="4.9989318521683403E-2"/>
      </right>
      <top style="thin">
        <color theme="1" tint="4.9989318521683403E-2"/>
      </top>
      <bottom style="medium">
        <color rgb="FF3A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medium">
        <color rgb="FF3A0000"/>
      </bottom>
      <diagonal/>
    </border>
    <border>
      <left style="thin">
        <color theme="1" tint="4.9989318521683403E-2"/>
      </left>
      <right style="medium">
        <color rgb="FF3A0000"/>
      </right>
      <top style="thin">
        <color theme="1" tint="4.9989318521683403E-2"/>
      </top>
      <bottom style="medium">
        <color rgb="FF3A000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3A0000"/>
      </left>
      <right style="thin">
        <color auto="1"/>
      </right>
      <top style="medium">
        <color rgb="FF3A0000"/>
      </top>
      <bottom style="medium">
        <color rgb="FF3A0000"/>
      </bottom>
      <diagonal/>
    </border>
    <border>
      <left style="thin">
        <color auto="1"/>
      </left>
      <right style="thin">
        <color auto="1"/>
      </right>
      <top style="medium">
        <color rgb="FF3A0000"/>
      </top>
      <bottom style="medium">
        <color rgb="FF3A0000"/>
      </bottom>
      <diagonal/>
    </border>
    <border>
      <left style="thin">
        <color auto="1"/>
      </left>
      <right style="medium">
        <color rgb="FF3A0000"/>
      </right>
      <top style="medium">
        <color rgb="FF3A0000"/>
      </top>
      <bottom style="medium">
        <color rgb="FF3A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165" fontId="2" fillId="0" borderId="5" xfId="0" applyNumberFormat="1" applyFont="1" applyBorder="1"/>
    <xf numFmtId="0" fontId="2" fillId="0" borderId="7" xfId="0" applyFont="1" applyBorder="1"/>
    <xf numFmtId="165" fontId="2" fillId="0" borderId="8" xfId="0" applyNumberFormat="1" applyFont="1" applyBorder="1"/>
    <xf numFmtId="0" fontId="2" fillId="0" borderId="9" xfId="0" applyFont="1" applyBorder="1"/>
    <xf numFmtId="165" fontId="8" fillId="0" borderId="5" xfId="1" applyNumberFormat="1" applyFont="1" applyFill="1" applyBorder="1"/>
    <xf numFmtId="166" fontId="9" fillId="0" borderId="5" xfId="0" applyNumberFormat="1" applyFont="1" applyBorder="1"/>
    <xf numFmtId="165" fontId="2" fillId="0" borderId="14" xfId="0" applyNumberFormat="1" applyFont="1" applyBorder="1"/>
    <xf numFmtId="0" fontId="2" fillId="0" borderId="15" xfId="0" applyFont="1" applyBorder="1"/>
    <xf numFmtId="165" fontId="2" fillId="0" borderId="0" xfId="0" applyNumberFormat="1" applyFont="1"/>
    <xf numFmtId="0" fontId="2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/>
    <xf numFmtId="0" fontId="2" fillId="0" borderId="13" xfId="0" applyFont="1" applyBorder="1"/>
    <xf numFmtId="166" fontId="10" fillId="0" borderId="5" xfId="0" applyNumberFormat="1" applyFont="1" applyBorder="1"/>
    <xf numFmtId="0" fontId="8" fillId="0" borderId="13" xfId="0" applyFont="1" applyBorder="1"/>
    <xf numFmtId="0" fontId="8" fillId="0" borderId="0" xfId="0" applyFont="1"/>
    <xf numFmtId="0" fontId="8" fillId="0" borderId="4" xfId="0" applyFont="1" applyBorder="1"/>
    <xf numFmtId="165" fontId="8" fillId="0" borderId="5" xfId="0" applyNumberFormat="1" applyFont="1" applyBorder="1"/>
    <xf numFmtId="0" fontId="0" fillId="0" borderId="17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5" borderId="18" xfId="0" applyFont="1" applyFill="1" applyBorder="1" applyAlignment="1">
      <alignment horizontal="left" vertical="center" indent="1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8" xfId="0" applyFont="1" applyBorder="1" applyAlignment="1">
      <alignment horizontal="left" vertical="center" indent="1"/>
    </xf>
    <xf numFmtId="167" fontId="14" fillId="0" borderId="18" xfId="0" applyNumberFormat="1" applyFont="1" applyBorder="1" applyAlignment="1">
      <alignment horizontal="left" vertical="center" indent="1"/>
    </xf>
    <xf numFmtId="0" fontId="13" fillId="5" borderId="22" xfId="0" applyFont="1" applyFill="1" applyBorder="1" applyAlignment="1">
      <alignment horizontal="left" vertical="center" indent="1"/>
    </xf>
    <xf numFmtId="167" fontId="14" fillId="0" borderId="22" xfId="0" applyNumberFormat="1" applyFont="1" applyBorder="1" applyAlignment="1">
      <alignment horizontal="left" vertical="center" indent="1"/>
    </xf>
    <xf numFmtId="0" fontId="15" fillId="7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167" fontId="16" fillId="0" borderId="23" xfId="0" applyNumberFormat="1" applyFont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3" fillId="5" borderId="24" xfId="0" applyFont="1" applyFill="1" applyBorder="1" applyAlignment="1">
      <alignment horizontal="left" vertical="center" indent="1"/>
    </xf>
    <xf numFmtId="167" fontId="14" fillId="0" borderId="24" xfId="0" applyNumberFormat="1" applyFont="1" applyBorder="1" applyAlignment="1">
      <alignment horizontal="left" vertical="center" indent="1"/>
    </xf>
    <xf numFmtId="0" fontId="16" fillId="0" borderId="0" xfId="0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26" xfId="0" applyBorder="1"/>
    <xf numFmtId="0" fontId="13" fillId="5" borderId="27" xfId="0" applyFont="1" applyFill="1" applyBorder="1" applyAlignment="1">
      <alignment horizontal="left" vertical="center" indent="1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3" fillId="5" borderId="31" xfId="0" applyFont="1" applyFill="1" applyBorder="1" applyAlignment="1">
      <alignment horizontal="left" vertical="center" indent="1"/>
    </xf>
    <xf numFmtId="0" fontId="14" fillId="0" borderId="32" xfId="0" applyFont="1" applyBorder="1" applyAlignment="1">
      <alignment horizontal="left" vertical="center" indent="1"/>
    </xf>
    <xf numFmtId="167" fontId="14" fillId="0" borderId="32" xfId="0" applyNumberFormat="1" applyFont="1" applyBorder="1" applyAlignment="1">
      <alignment horizontal="left" vertical="center" indent="1"/>
    </xf>
    <xf numFmtId="0" fontId="13" fillId="5" borderId="33" xfId="0" applyFont="1" applyFill="1" applyBorder="1" applyAlignment="1">
      <alignment horizontal="left" vertical="center" indent="1"/>
    </xf>
    <xf numFmtId="167" fontId="14" fillId="0" borderId="34" xfId="0" applyNumberFormat="1" applyFont="1" applyBorder="1" applyAlignment="1">
      <alignment horizontal="left" vertical="center" indent="1"/>
    </xf>
    <xf numFmtId="0" fontId="15" fillId="7" borderId="35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5" fillId="6" borderId="35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167" fontId="16" fillId="0" borderId="36" xfId="0" applyNumberFormat="1" applyFont="1" applyBorder="1" applyAlignment="1">
      <alignment horizontal="center" vertical="center"/>
    </xf>
    <xf numFmtId="0" fontId="15" fillId="8" borderId="37" xfId="0" applyFont="1" applyFill="1" applyBorder="1" applyAlignment="1">
      <alignment horizontal="center" vertical="center"/>
    </xf>
    <xf numFmtId="0" fontId="15" fillId="8" borderId="38" xfId="0" applyFont="1" applyFill="1" applyBorder="1" applyAlignment="1">
      <alignment horizontal="center" vertical="center"/>
    </xf>
    <xf numFmtId="167" fontId="15" fillId="8" borderId="38" xfId="0" applyNumberFormat="1" applyFont="1" applyFill="1" applyBorder="1" applyAlignment="1">
      <alignment horizontal="center" vertical="center"/>
    </xf>
    <xf numFmtId="167" fontId="15" fillId="8" borderId="39" xfId="0" applyNumberFormat="1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left" vertical="center" indent="1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3" fillId="5" borderId="44" xfId="0" applyFont="1" applyFill="1" applyBorder="1" applyAlignment="1">
      <alignment horizontal="left" vertical="center" indent="1"/>
    </xf>
    <xf numFmtId="0" fontId="14" fillId="0" borderId="45" xfId="0" applyFont="1" applyBorder="1" applyAlignment="1">
      <alignment horizontal="left" vertical="center" indent="1"/>
    </xf>
    <xf numFmtId="167" fontId="14" fillId="0" borderId="45" xfId="0" applyNumberFormat="1" applyFont="1" applyBorder="1" applyAlignment="1">
      <alignment horizontal="left" vertical="center" indent="1"/>
    </xf>
    <xf numFmtId="0" fontId="15" fillId="7" borderId="46" xfId="0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/>
    </xf>
    <xf numFmtId="0" fontId="15" fillId="6" borderId="46" xfId="0" applyFont="1" applyFill="1" applyBorder="1" applyAlignment="1">
      <alignment horizontal="center" vertical="center"/>
    </xf>
    <xf numFmtId="0" fontId="15" fillId="6" borderId="4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167" fontId="16" fillId="0" borderId="47" xfId="0" applyNumberFormat="1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5" fillId="8" borderId="49" xfId="0" applyFont="1" applyFill="1" applyBorder="1" applyAlignment="1">
      <alignment horizontal="center" vertical="center"/>
    </xf>
    <xf numFmtId="0" fontId="15" fillId="8" borderId="50" xfId="0" applyFont="1" applyFill="1" applyBorder="1" applyAlignment="1">
      <alignment horizontal="center" vertical="center"/>
    </xf>
    <xf numFmtId="167" fontId="15" fillId="8" borderId="50" xfId="0" applyNumberFormat="1" applyFont="1" applyFill="1" applyBorder="1" applyAlignment="1">
      <alignment horizontal="center" vertical="center"/>
    </xf>
    <xf numFmtId="167" fontId="15" fillId="8" borderId="5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3" fillId="5" borderId="52" xfId="0" applyFont="1" applyFill="1" applyBorder="1" applyAlignment="1">
      <alignment horizontal="left" vertical="center" indent="1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3" fillId="5" borderId="56" xfId="0" applyFont="1" applyFill="1" applyBorder="1" applyAlignment="1">
      <alignment horizontal="left" vertical="center" indent="1"/>
    </xf>
    <xf numFmtId="0" fontId="14" fillId="0" borderId="57" xfId="0" applyFont="1" applyBorder="1" applyAlignment="1">
      <alignment horizontal="left" vertical="center" indent="1"/>
    </xf>
    <xf numFmtId="167" fontId="14" fillId="0" borderId="57" xfId="0" applyNumberFormat="1" applyFont="1" applyBorder="1" applyAlignment="1">
      <alignment horizontal="left" vertical="center" indent="1"/>
    </xf>
    <xf numFmtId="0" fontId="13" fillId="5" borderId="58" xfId="0" applyFont="1" applyFill="1" applyBorder="1" applyAlignment="1">
      <alignment horizontal="left" vertical="center" indent="1"/>
    </xf>
    <xf numFmtId="167" fontId="14" fillId="0" borderId="59" xfId="0" applyNumberFormat="1" applyFont="1" applyBorder="1" applyAlignment="1">
      <alignment horizontal="left" vertical="center" indent="1"/>
    </xf>
    <xf numFmtId="0" fontId="13" fillId="5" borderId="59" xfId="0" applyFont="1" applyFill="1" applyBorder="1" applyAlignment="1">
      <alignment horizontal="left" vertical="center" indent="1"/>
    </xf>
    <xf numFmtId="167" fontId="14" fillId="0" borderId="60" xfId="0" applyNumberFormat="1" applyFont="1" applyBorder="1" applyAlignment="1">
      <alignment horizontal="left" vertical="center" indent="1"/>
    </xf>
    <xf numFmtId="0" fontId="13" fillId="5" borderId="61" xfId="0" applyFont="1" applyFill="1" applyBorder="1" applyAlignment="1">
      <alignment horizontal="left" vertical="center" indent="1"/>
    </xf>
    <xf numFmtId="0" fontId="14" fillId="0" borderId="62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3" fillId="5" borderId="65" xfId="0" applyFont="1" applyFill="1" applyBorder="1" applyAlignment="1">
      <alignment horizontal="left" vertical="center" indent="1"/>
    </xf>
    <xf numFmtId="0" fontId="14" fillId="0" borderId="66" xfId="0" applyFont="1" applyBorder="1" applyAlignment="1">
      <alignment horizontal="left" vertical="center" indent="1"/>
    </xf>
    <xf numFmtId="0" fontId="13" fillId="5" borderId="67" xfId="0" applyFont="1" applyFill="1" applyBorder="1" applyAlignment="1">
      <alignment horizontal="left" vertical="center" indent="1"/>
    </xf>
    <xf numFmtId="167" fontId="14" fillId="0" borderId="68" xfId="0" applyNumberFormat="1" applyFont="1" applyBorder="1" applyAlignment="1">
      <alignment horizontal="left" vertical="center" indent="1"/>
    </xf>
    <xf numFmtId="0" fontId="13" fillId="5" borderId="69" xfId="0" applyFont="1" applyFill="1" applyBorder="1" applyAlignment="1">
      <alignment horizontal="left" vertical="center" indent="1"/>
    </xf>
    <xf numFmtId="167" fontId="14" fillId="0" borderId="70" xfId="0" applyNumberFormat="1" applyFont="1" applyBorder="1" applyAlignment="1">
      <alignment horizontal="left" vertical="center" indent="1"/>
    </xf>
    <xf numFmtId="0" fontId="13" fillId="5" borderId="70" xfId="0" applyFont="1" applyFill="1" applyBorder="1" applyAlignment="1">
      <alignment horizontal="left" vertical="center" indent="1"/>
    </xf>
    <xf numFmtId="167" fontId="14" fillId="0" borderId="71" xfId="0" applyNumberFormat="1" applyFont="1" applyBorder="1" applyAlignment="1">
      <alignment horizontal="left" vertical="center" indent="1"/>
    </xf>
    <xf numFmtId="0" fontId="13" fillId="8" borderId="72" xfId="0" applyFont="1" applyFill="1" applyBorder="1" applyAlignment="1">
      <alignment horizontal="center" vertical="center"/>
    </xf>
    <xf numFmtId="0" fontId="13" fillId="8" borderId="7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6" xfId="0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65" fontId="2" fillId="0" borderId="15" xfId="0" applyNumberFormat="1" applyFont="1" applyBorder="1" applyAlignment="1">
      <alignment horizontal="left" vertical="center"/>
    </xf>
    <xf numFmtId="0" fontId="9" fillId="0" borderId="5" xfId="0" applyFont="1" applyBorder="1"/>
    <xf numFmtId="0" fontId="6" fillId="0" borderId="5" xfId="0" applyFont="1" applyBorder="1"/>
    <xf numFmtId="0" fontId="5" fillId="0" borderId="5" xfId="0" applyFont="1" applyBorder="1"/>
    <xf numFmtId="166" fontId="6" fillId="0" borderId="5" xfId="0" applyNumberFormat="1" applyFont="1" applyBorder="1"/>
    <xf numFmtId="0" fontId="6" fillId="4" borderId="5" xfId="0" applyFont="1" applyFill="1" applyBorder="1"/>
    <xf numFmtId="0" fontId="9" fillId="2" borderId="5" xfId="0" applyFont="1" applyFill="1" applyBorder="1"/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/>
    </xf>
    <xf numFmtId="167" fontId="9" fillId="0" borderId="74" xfId="0" applyNumberFormat="1" applyFont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9" fillId="2" borderId="5" xfId="0" applyNumberFormat="1" applyFont="1" applyFill="1" applyBorder="1" applyAlignment="1">
      <alignment horizontal="center"/>
    </xf>
    <xf numFmtId="167" fontId="9" fillId="2" borderId="5" xfId="0" applyNumberFormat="1" applyFont="1" applyFill="1" applyBorder="1" applyAlignment="1">
      <alignment horizontal="center" vertical="center"/>
    </xf>
    <xf numFmtId="0" fontId="2" fillId="0" borderId="75" xfId="0" applyFont="1" applyBorder="1"/>
    <xf numFmtId="166" fontId="10" fillId="0" borderId="76" xfId="0" applyNumberFormat="1" applyFont="1" applyBorder="1"/>
    <xf numFmtId="0" fontId="2" fillId="0" borderId="77" xfId="0" applyFont="1" applyBorder="1"/>
    <xf numFmtId="0" fontId="7" fillId="3" borderId="10" xfId="0" applyFont="1" applyFill="1" applyBorder="1"/>
    <xf numFmtId="165" fontId="7" fillId="3" borderId="11" xfId="0" applyNumberFormat="1" applyFont="1" applyFill="1" applyBorder="1"/>
    <xf numFmtId="0" fontId="7" fillId="3" borderId="12" xfId="0" applyFont="1" applyFill="1" applyBorder="1"/>
    <xf numFmtId="0" fontId="13" fillId="8" borderId="78" xfId="0" applyFont="1" applyFill="1" applyBorder="1" applyAlignment="1">
      <alignment horizontal="center" vertical="center"/>
    </xf>
    <xf numFmtId="0" fontId="13" fillId="8" borderId="79" xfId="0" applyFont="1" applyFill="1" applyBorder="1" applyAlignment="1">
      <alignment horizontal="center" vertical="center"/>
    </xf>
    <xf numFmtId="0" fontId="13" fillId="8" borderId="80" xfId="0" applyFont="1" applyFill="1" applyBorder="1" applyAlignment="1">
      <alignment horizontal="center" vertical="center"/>
    </xf>
    <xf numFmtId="0" fontId="2" fillId="3" borderId="10" xfId="0" applyFont="1" applyFill="1" applyBorder="1"/>
    <xf numFmtId="165" fontId="2" fillId="3" borderId="11" xfId="0" applyNumberFormat="1" applyFont="1" applyFill="1" applyBorder="1"/>
    <xf numFmtId="0" fontId="2" fillId="3" borderId="12" xfId="0" applyFont="1" applyFill="1" applyBorder="1"/>
    <xf numFmtId="0" fontId="2" fillId="0" borderId="16" xfId="0" applyFont="1" applyBorder="1" applyAlignment="1">
      <alignment horizontal="center"/>
    </xf>
    <xf numFmtId="0" fontId="17" fillId="3" borderId="5" xfId="0" applyFont="1" applyFill="1" applyBorder="1"/>
    <xf numFmtId="165" fontId="17" fillId="3" borderId="5" xfId="0" applyNumberFormat="1" applyFont="1" applyFill="1" applyBorder="1"/>
    <xf numFmtId="0" fontId="11" fillId="3" borderId="10" xfId="0" applyFont="1" applyFill="1" applyBorder="1" applyAlignment="1">
      <alignment vertical="center"/>
    </xf>
    <xf numFmtId="165" fontId="11" fillId="3" borderId="11" xfId="0" applyNumberFormat="1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A0000"/>
      <color rgb="FF0A1D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5</xdr:row>
      <xdr:rowOff>962025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6BA739-9481-45DC-A475-43DD5BF99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7700" cy="1914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9525</xdr:colOff>
      <xdr:row>6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4F962B-9DF8-432A-8880-63EF7B87F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0" cy="1895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533400</xdr:colOff>
      <xdr:row>6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36A619-5E1B-4F95-9A8C-16F30D2D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154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7421-402B-400C-9B6E-601B8960052B}">
  <dimension ref="A1:E47"/>
  <sheetViews>
    <sheetView tabSelected="1" workbookViewId="0">
      <selection activeCell="G35" sqref="G35"/>
    </sheetView>
  </sheetViews>
  <sheetFormatPr baseColWidth="10" defaultRowHeight="15" x14ac:dyDescent="0.25"/>
  <cols>
    <col min="1" max="1" width="11.42578125" customWidth="1"/>
    <col min="2" max="2" width="43.140625" customWidth="1"/>
    <col min="3" max="3" width="26.85546875" customWidth="1"/>
    <col min="4" max="4" width="31" customWidth="1"/>
    <col min="5" max="8" width="11.42578125" customWidth="1"/>
  </cols>
  <sheetData>
    <row r="1" spans="1:5" x14ac:dyDescent="0.25">
      <c r="A1" s="2" t="s">
        <v>29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ht="106.5" customHeight="1" x14ac:dyDescent="0.25">
      <c r="A6" s="1"/>
      <c r="B6" s="1"/>
      <c r="C6" s="1"/>
      <c r="D6" s="1"/>
      <c r="E6" s="1"/>
    </row>
    <row r="7" spans="1:5" ht="15.75" thickBot="1" x14ac:dyDescent="0.3">
      <c r="A7" s="1"/>
      <c r="B7" s="1"/>
      <c r="C7" s="1"/>
      <c r="D7" s="1"/>
      <c r="E7" s="1"/>
    </row>
    <row r="8" spans="1:5" ht="33" customHeight="1" x14ac:dyDescent="0.25">
      <c r="A8" s="1"/>
      <c r="B8" s="126" t="s">
        <v>0</v>
      </c>
      <c r="C8" s="127"/>
      <c r="D8" s="128"/>
      <c r="E8" s="1"/>
    </row>
    <row r="9" spans="1:5" ht="16.5" x14ac:dyDescent="0.3">
      <c r="A9" s="1"/>
      <c r="B9" s="3" t="s">
        <v>1</v>
      </c>
      <c r="C9" s="9">
        <v>23427912</v>
      </c>
      <c r="D9" s="4"/>
      <c r="E9" s="1"/>
    </row>
    <row r="10" spans="1:5" ht="16.5" x14ac:dyDescent="0.3">
      <c r="A10" s="1"/>
      <c r="B10" s="3" t="s">
        <v>2</v>
      </c>
      <c r="C10" s="9">
        <v>23946370</v>
      </c>
      <c r="D10" s="4"/>
      <c r="E10" s="1"/>
    </row>
    <row r="11" spans="1:5" ht="16.5" x14ac:dyDescent="0.3">
      <c r="A11" s="1"/>
      <c r="B11" s="3" t="s">
        <v>3</v>
      </c>
      <c r="C11" s="5">
        <v>3660000</v>
      </c>
      <c r="D11" s="4" t="s">
        <v>4</v>
      </c>
      <c r="E11" s="1"/>
    </row>
    <row r="12" spans="1:5" ht="17.25" thickBot="1" x14ac:dyDescent="0.35">
      <c r="A12" s="1"/>
      <c r="B12" s="6"/>
      <c r="C12" s="7"/>
      <c r="D12" s="8"/>
      <c r="E12" s="1"/>
    </row>
    <row r="13" spans="1:5" ht="17.25" thickBot="1" x14ac:dyDescent="0.35">
      <c r="A13" s="1"/>
      <c r="B13" s="137" t="s">
        <v>5</v>
      </c>
      <c r="C13" s="138">
        <f>C9+C10+C11</f>
        <v>51034282</v>
      </c>
      <c r="D13" s="139"/>
      <c r="E13" s="1"/>
    </row>
    <row r="14" spans="1:5" ht="17.25" thickBot="1" x14ac:dyDescent="0.35">
      <c r="A14" s="1"/>
      <c r="B14" s="146"/>
      <c r="C14" s="146"/>
      <c r="D14" s="146"/>
      <c r="E14" s="1"/>
    </row>
    <row r="15" spans="1:5" ht="35.25" customHeight="1" x14ac:dyDescent="0.25">
      <c r="A15" s="1"/>
      <c r="B15" s="126" t="s">
        <v>6</v>
      </c>
      <c r="C15" s="127"/>
      <c r="D15" s="128"/>
      <c r="E15" s="1"/>
    </row>
    <row r="16" spans="1:5" ht="16.5" x14ac:dyDescent="0.3">
      <c r="A16" s="1"/>
      <c r="B16" s="3" t="s">
        <v>7</v>
      </c>
      <c r="C16" s="5">
        <v>9000000</v>
      </c>
      <c r="D16" s="4"/>
      <c r="E16" s="1"/>
    </row>
    <row r="17" spans="1:5" ht="16.5" x14ac:dyDescent="0.3">
      <c r="A17" s="1"/>
      <c r="B17" s="3" t="s">
        <v>8</v>
      </c>
      <c r="C17" s="5">
        <v>9000000</v>
      </c>
      <c r="D17" s="4"/>
      <c r="E17" s="1"/>
    </row>
    <row r="18" spans="1:5" ht="16.5" x14ac:dyDescent="0.3">
      <c r="A18" s="1"/>
      <c r="B18" s="3" t="s">
        <v>3</v>
      </c>
      <c r="C18" s="5">
        <v>5340000</v>
      </c>
      <c r="D18" s="4" t="s">
        <v>9</v>
      </c>
      <c r="E18" s="1"/>
    </row>
    <row r="19" spans="1:5" ht="16.5" x14ac:dyDescent="0.3">
      <c r="A19" s="1"/>
      <c r="B19" s="3" t="s">
        <v>10</v>
      </c>
      <c r="C19" s="5">
        <v>5000000</v>
      </c>
      <c r="D19" s="4"/>
      <c r="E19" s="1"/>
    </row>
    <row r="20" spans="1:5" ht="17.25" thickBot="1" x14ac:dyDescent="0.35">
      <c r="A20" s="1"/>
      <c r="B20" s="6"/>
      <c r="C20" s="7"/>
      <c r="D20" s="8"/>
      <c r="E20" s="1"/>
    </row>
    <row r="21" spans="1:5" ht="17.25" thickBot="1" x14ac:dyDescent="0.35">
      <c r="A21" s="1"/>
      <c r="B21" s="143" t="s">
        <v>11</v>
      </c>
      <c r="C21" s="144">
        <f>SUM(C16:C20)</f>
        <v>28340000</v>
      </c>
      <c r="D21" s="145"/>
      <c r="E21" s="1"/>
    </row>
    <row r="22" spans="1:5" ht="16.5" x14ac:dyDescent="0.3">
      <c r="A22" s="1"/>
      <c r="B22" s="14"/>
      <c r="C22" s="14"/>
      <c r="D22" s="14"/>
      <c r="E22" s="1"/>
    </row>
    <row r="23" spans="1:5" ht="15.75" x14ac:dyDescent="0.25">
      <c r="A23" s="1"/>
      <c r="B23" s="147" t="s">
        <v>12</v>
      </c>
      <c r="C23" s="148">
        <f>C13+C21</f>
        <v>79374282</v>
      </c>
      <c r="D23" s="147"/>
      <c r="E23" s="1"/>
    </row>
    <row r="24" spans="1:5" ht="16.5" x14ac:dyDescent="0.3">
      <c r="A24" s="1"/>
      <c r="B24" s="14"/>
      <c r="C24" s="14"/>
      <c r="D24" s="14"/>
      <c r="E24" s="1"/>
    </row>
    <row r="25" spans="1:5" ht="17.25" thickBot="1" x14ac:dyDescent="0.35">
      <c r="A25" s="1"/>
      <c r="B25" s="14"/>
      <c r="C25" s="14"/>
      <c r="D25" s="14"/>
      <c r="E25" s="1"/>
    </row>
    <row r="26" spans="1:5" ht="36" customHeight="1" x14ac:dyDescent="0.25">
      <c r="A26" s="1"/>
      <c r="B26" s="126" t="s">
        <v>13</v>
      </c>
      <c r="C26" s="127"/>
      <c r="D26" s="128"/>
      <c r="E26" s="1"/>
    </row>
    <row r="27" spans="1:5" ht="16.5" x14ac:dyDescent="0.3">
      <c r="A27" s="1"/>
      <c r="B27" s="3" t="s">
        <v>14</v>
      </c>
      <c r="C27" s="21">
        <v>5638000</v>
      </c>
      <c r="D27" s="4"/>
      <c r="E27" s="1"/>
    </row>
    <row r="28" spans="1:5" ht="16.5" x14ac:dyDescent="0.3">
      <c r="A28" s="1"/>
      <c r="B28" s="3" t="s">
        <v>15</v>
      </c>
      <c r="C28" s="5">
        <v>441506</v>
      </c>
      <c r="D28" s="4"/>
      <c r="E28" s="1"/>
    </row>
    <row r="29" spans="1:5" ht="17.25" thickBot="1" x14ac:dyDescent="0.35">
      <c r="A29" s="1"/>
      <c r="B29" s="22" t="s">
        <v>16</v>
      </c>
      <c r="C29" s="11">
        <f>C27+C28</f>
        <v>6079506</v>
      </c>
      <c r="D29" s="12"/>
      <c r="E29" s="1"/>
    </row>
    <row r="30" spans="1:5" ht="17.25" thickBot="1" x14ac:dyDescent="0.35">
      <c r="A30" s="1"/>
      <c r="B30" s="23"/>
      <c r="C30" s="13"/>
      <c r="D30" s="14"/>
      <c r="E30" s="1"/>
    </row>
    <row r="31" spans="1:5" ht="30" customHeight="1" thickBot="1" x14ac:dyDescent="0.3">
      <c r="A31" s="1"/>
      <c r="B31" s="140" t="s">
        <v>17</v>
      </c>
      <c r="C31" s="141"/>
      <c r="D31" s="142"/>
      <c r="E31" s="1"/>
    </row>
    <row r="32" spans="1:5" ht="16.5" x14ac:dyDescent="0.3">
      <c r="A32" s="1"/>
      <c r="B32" s="134" t="s">
        <v>18</v>
      </c>
      <c r="C32" s="135">
        <v>3810000</v>
      </c>
      <c r="D32" s="136"/>
      <c r="E32" s="1"/>
    </row>
    <row r="33" spans="1:5" ht="16.5" x14ac:dyDescent="0.3">
      <c r="A33" s="1"/>
      <c r="B33" s="3" t="s">
        <v>19</v>
      </c>
      <c r="C33" s="5">
        <v>1095419</v>
      </c>
      <c r="D33" s="4"/>
      <c r="E33" s="1"/>
    </row>
    <row r="34" spans="1:5" ht="16.5" x14ac:dyDescent="0.3">
      <c r="A34" s="1"/>
      <c r="B34" s="24" t="s">
        <v>20</v>
      </c>
      <c r="C34" s="25">
        <f>C32+C33</f>
        <v>4905419</v>
      </c>
      <c r="D34" s="4"/>
      <c r="E34" s="1"/>
    </row>
    <row r="35" spans="1:5" ht="17.25" thickBot="1" x14ac:dyDescent="0.35">
      <c r="A35" s="1"/>
      <c r="B35" s="15"/>
      <c r="C35" s="16"/>
      <c r="D35" s="17"/>
      <c r="E35" s="1"/>
    </row>
    <row r="36" spans="1:5" ht="17.25" thickBot="1" x14ac:dyDescent="0.35">
      <c r="A36" s="1"/>
      <c r="B36" s="18"/>
      <c r="C36" s="18"/>
      <c r="D36" s="18"/>
      <c r="E36" s="1"/>
    </row>
    <row r="37" spans="1:5" ht="29.25" customHeight="1" x14ac:dyDescent="0.25">
      <c r="A37" s="1"/>
      <c r="B37" s="126" t="s">
        <v>21</v>
      </c>
      <c r="C37" s="127"/>
      <c r="D37" s="128"/>
      <c r="E37" s="1"/>
    </row>
    <row r="38" spans="1:5" ht="16.5" x14ac:dyDescent="0.3">
      <c r="A38" s="1"/>
      <c r="B38" s="3" t="s">
        <v>22</v>
      </c>
      <c r="C38" s="5">
        <v>3232165</v>
      </c>
      <c r="D38" s="4"/>
      <c r="E38" s="1"/>
    </row>
    <row r="39" spans="1:5" ht="16.5" x14ac:dyDescent="0.3">
      <c r="A39" s="1"/>
      <c r="B39" s="3" t="s">
        <v>23</v>
      </c>
      <c r="C39" s="5">
        <v>5600000</v>
      </c>
      <c r="D39" s="4"/>
      <c r="E39" s="1"/>
    </row>
    <row r="40" spans="1:5" ht="16.5" x14ac:dyDescent="0.3">
      <c r="A40" s="1"/>
      <c r="B40" s="3" t="s">
        <v>24</v>
      </c>
      <c r="C40" s="5">
        <v>2800000</v>
      </c>
      <c r="D40" s="4"/>
      <c r="E40" s="1"/>
    </row>
    <row r="41" spans="1:5" ht="16.5" x14ac:dyDescent="0.3">
      <c r="A41" s="1"/>
      <c r="B41" s="3" t="s">
        <v>25</v>
      </c>
      <c r="C41" s="5">
        <v>3364650</v>
      </c>
      <c r="D41" s="4"/>
      <c r="E41" s="1"/>
    </row>
    <row r="42" spans="1:5" ht="16.5" x14ac:dyDescent="0.3">
      <c r="A42" s="1"/>
      <c r="B42" s="3"/>
      <c r="C42" s="19"/>
      <c r="D42" s="4"/>
      <c r="E42" s="1"/>
    </row>
    <row r="43" spans="1:5" ht="17.25" thickBot="1" x14ac:dyDescent="0.35">
      <c r="A43" s="1"/>
      <c r="B43" s="20" t="s">
        <v>26</v>
      </c>
      <c r="C43" s="11">
        <f>C29+C34+C38+C39+C40+C41</f>
        <v>25981740</v>
      </c>
      <c r="D43" s="12"/>
      <c r="E43" s="1"/>
    </row>
    <row r="44" spans="1:5" ht="17.25" thickBot="1" x14ac:dyDescent="0.35">
      <c r="A44" s="1"/>
      <c r="B44" s="14"/>
      <c r="C44" s="14"/>
      <c r="D44" s="14"/>
      <c r="E44" s="1"/>
    </row>
    <row r="45" spans="1:5" ht="26.25" customHeight="1" thickBot="1" x14ac:dyDescent="0.3">
      <c r="A45" s="1"/>
      <c r="B45" s="149" t="s">
        <v>27</v>
      </c>
      <c r="C45" s="150">
        <f>C21 -C43</f>
        <v>2358260</v>
      </c>
      <c r="D45" s="151" t="s">
        <v>28</v>
      </c>
      <c r="E45" s="1"/>
    </row>
    <row r="46" spans="1:5" x14ac:dyDescent="0.25">
      <c r="A46" s="1"/>
      <c r="B46" s="26"/>
      <c r="C46" s="26"/>
      <c r="D46" s="26"/>
      <c r="E46" s="1"/>
    </row>
    <row r="47" spans="1:5" x14ac:dyDescent="0.25">
      <c r="A47" s="1"/>
      <c r="B47" s="1"/>
      <c r="C47" s="1"/>
      <c r="D47" s="1"/>
      <c r="E47" s="1"/>
    </row>
  </sheetData>
  <mergeCells count="12">
    <mergeCell ref="B46:D47"/>
    <mergeCell ref="B26:D26"/>
    <mergeCell ref="B31:D31"/>
    <mergeCell ref="B35:D35"/>
    <mergeCell ref="B37:D37"/>
    <mergeCell ref="A1:E6"/>
    <mergeCell ref="A7:E7"/>
    <mergeCell ref="A8:A47"/>
    <mergeCell ref="B14:D14"/>
    <mergeCell ref="E8:E47"/>
    <mergeCell ref="B8:D8"/>
    <mergeCell ref="B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F121-D8A7-4F11-BFBA-AC13BCABBDC8}">
  <dimension ref="A1:F82"/>
  <sheetViews>
    <sheetView topLeftCell="A41" workbookViewId="0">
      <selection activeCell="C12" sqref="C12"/>
    </sheetView>
  </sheetViews>
  <sheetFormatPr baseColWidth="10" defaultRowHeight="15" x14ac:dyDescent="0.25"/>
  <cols>
    <col min="1" max="1" width="4.7109375" customWidth="1"/>
    <col min="2" max="2" width="32.42578125" customWidth="1"/>
    <col min="3" max="3" width="33.5703125" customWidth="1"/>
    <col min="4" max="4" width="31" customWidth="1"/>
    <col min="5" max="5" width="33" customWidth="1"/>
  </cols>
  <sheetData>
    <row r="1" spans="1:5" x14ac:dyDescent="0.25">
      <c r="A1" s="27" t="s">
        <v>30</v>
      </c>
      <c r="B1" s="28"/>
      <c r="C1" s="28"/>
      <c r="D1" s="28"/>
      <c r="E1" s="28"/>
    </row>
    <row r="2" spans="1:5" x14ac:dyDescent="0.25">
      <c r="A2" s="28"/>
      <c r="B2" s="28"/>
      <c r="C2" s="28"/>
      <c r="D2" s="28"/>
      <c r="E2" s="28"/>
    </row>
    <row r="3" spans="1:5" x14ac:dyDescent="0.25">
      <c r="A3" s="28"/>
      <c r="B3" s="28"/>
      <c r="C3" s="28"/>
      <c r="D3" s="28"/>
      <c r="E3" s="28"/>
    </row>
    <row r="4" spans="1:5" x14ac:dyDescent="0.25">
      <c r="A4" s="28"/>
      <c r="B4" s="28"/>
      <c r="C4" s="28"/>
      <c r="D4" s="28"/>
      <c r="E4" s="28"/>
    </row>
    <row r="5" spans="1:5" x14ac:dyDescent="0.25">
      <c r="A5" s="28"/>
      <c r="B5" s="28"/>
      <c r="C5" s="28"/>
      <c r="D5" s="28"/>
      <c r="E5" s="28"/>
    </row>
    <row r="6" spans="1:5" x14ac:dyDescent="0.25">
      <c r="A6" s="28"/>
      <c r="B6" s="28"/>
      <c r="C6" s="28"/>
      <c r="D6" s="28"/>
      <c r="E6" s="28"/>
    </row>
    <row r="7" spans="1:5" ht="92.25" customHeight="1" x14ac:dyDescent="0.25">
      <c r="A7" s="28"/>
      <c r="B7" s="28"/>
      <c r="C7" s="28"/>
      <c r="D7" s="28"/>
      <c r="E7" s="28"/>
    </row>
    <row r="8" spans="1:5" ht="15.75" customHeight="1" thickBot="1" x14ac:dyDescent="0.3"/>
    <row r="9" spans="1:5" ht="43.5" customHeight="1" x14ac:dyDescent="0.25">
      <c r="B9" s="49" t="s">
        <v>31</v>
      </c>
      <c r="C9" s="50" t="s">
        <v>32</v>
      </c>
      <c r="D9" s="51"/>
      <c r="E9" s="52"/>
    </row>
    <row r="10" spans="1:5" ht="31.5" customHeight="1" x14ac:dyDescent="0.25">
      <c r="B10" s="53" t="s">
        <v>33</v>
      </c>
      <c r="C10" s="33" t="s">
        <v>34</v>
      </c>
      <c r="D10" s="29" t="s">
        <v>35</v>
      </c>
      <c r="E10" s="54" t="s">
        <v>36</v>
      </c>
    </row>
    <row r="11" spans="1:5" ht="33.75" customHeight="1" x14ac:dyDescent="0.25">
      <c r="B11" s="53" t="s">
        <v>37</v>
      </c>
      <c r="C11" s="33" t="s">
        <v>38</v>
      </c>
      <c r="D11" s="29" t="s">
        <v>39</v>
      </c>
      <c r="E11" s="55">
        <v>21896000</v>
      </c>
    </row>
    <row r="12" spans="1:5" ht="38.25" customHeight="1" x14ac:dyDescent="0.25">
      <c r="B12" s="56" t="s">
        <v>40</v>
      </c>
      <c r="C12" s="36">
        <v>12024963</v>
      </c>
      <c r="D12" s="35" t="s">
        <v>41</v>
      </c>
      <c r="E12" s="57">
        <v>9871037</v>
      </c>
    </row>
    <row r="13" spans="1:5" ht="24.75" customHeight="1" x14ac:dyDescent="0.25">
      <c r="B13" s="58" t="s">
        <v>42</v>
      </c>
      <c r="C13" s="37"/>
      <c r="D13" s="37"/>
      <c r="E13" s="59"/>
    </row>
    <row r="14" spans="1:5" ht="23.25" customHeight="1" x14ac:dyDescent="0.25">
      <c r="B14" s="60" t="s">
        <v>35</v>
      </c>
      <c r="C14" s="40"/>
      <c r="D14" s="40" t="s">
        <v>43</v>
      </c>
      <c r="E14" s="61"/>
    </row>
    <row r="15" spans="1:5" ht="21" customHeight="1" x14ac:dyDescent="0.25">
      <c r="B15" s="62" t="s">
        <v>44</v>
      </c>
      <c r="C15" s="38"/>
      <c r="D15" s="39">
        <v>5036034</v>
      </c>
      <c r="E15" s="63"/>
    </row>
    <row r="16" spans="1:5" ht="21.75" customHeight="1" x14ac:dyDescent="0.25">
      <c r="B16" s="62" t="s">
        <v>45</v>
      </c>
      <c r="C16" s="38"/>
      <c r="D16" s="39">
        <v>5836416</v>
      </c>
      <c r="E16" s="63"/>
    </row>
    <row r="17" spans="2:5" ht="22.5" customHeight="1" x14ac:dyDescent="0.25">
      <c r="B17" s="62" t="s">
        <v>46</v>
      </c>
      <c r="C17" s="38"/>
      <c r="D17" s="39">
        <v>12568304</v>
      </c>
      <c r="E17" s="63"/>
    </row>
    <row r="18" spans="2:5" ht="24.75" customHeight="1" x14ac:dyDescent="0.25">
      <c r="B18" s="62" t="s">
        <v>5</v>
      </c>
      <c r="C18" s="38"/>
      <c r="D18" s="39">
        <f>D15+D16+D17</f>
        <v>23440754</v>
      </c>
      <c r="E18" s="63"/>
    </row>
    <row r="19" spans="2:5" ht="24.75" customHeight="1" x14ac:dyDescent="0.25">
      <c r="B19" s="62" t="s">
        <v>47</v>
      </c>
      <c r="C19" s="38"/>
      <c r="D19" s="39"/>
      <c r="E19" s="63"/>
    </row>
    <row r="20" spans="2:5" ht="33.75" customHeight="1" x14ac:dyDescent="0.25">
      <c r="B20" s="58" t="s">
        <v>48</v>
      </c>
      <c r="C20" s="37"/>
      <c r="D20" s="37"/>
      <c r="E20" s="59"/>
    </row>
    <row r="21" spans="2:5" ht="23.25" customHeight="1" x14ac:dyDescent="0.25">
      <c r="B21" s="60" t="s">
        <v>49</v>
      </c>
      <c r="C21" s="40"/>
      <c r="D21" s="40" t="s">
        <v>43</v>
      </c>
      <c r="E21" s="61"/>
    </row>
    <row r="22" spans="2:5" ht="18.75" customHeight="1" x14ac:dyDescent="0.25">
      <c r="B22" s="62" t="s">
        <v>50</v>
      </c>
      <c r="C22" s="38"/>
      <c r="D22" s="39">
        <v>2934677</v>
      </c>
      <c r="E22" s="63"/>
    </row>
    <row r="23" spans="2:5" ht="21" customHeight="1" x14ac:dyDescent="0.25">
      <c r="B23" s="62" t="s">
        <v>51</v>
      </c>
      <c r="C23" s="38"/>
      <c r="D23" s="39">
        <v>2300000</v>
      </c>
      <c r="E23" s="63"/>
    </row>
    <row r="24" spans="2:5" ht="20.25" customHeight="1" x14ac:dyDescent="0.25">
      <c r="B24" s="62" t="s">
        <v>52</v>
      </c>
      <c r="C24" s="38"/>
      <c r="D24" s="39">
        <v>490780</v>
      </c>
      <c r="E24" s="63"/>
    </row>
    <row r="25" spans="2:5" ht="20.25" customHeight="1" x14ac:dyDescent="0.25">
      <c r="B25" s="62" t="s">
        <v>53</v>
      </c>
      <c r="C25" s="38"/>
      <c r="D25" s="39">
        <v>120000</v>
      </c>
      <c r="E25" s="63"/>
    </row>
    <row r="26" spans="2:5" ht="21.75" customHeight="1" x14ac:dyDescent="0.25">
      <c r="B26" s="62" t="s">
        <v>54</v>
      </c>
      <c r="C26" s="38"/>
      <c r="D26" s="39">
        <v>100000</v>
      </c>
      <c r="E26" s="63"/>
    </row>
    <row r="27" spans="2:5" ht="22.5" customHeight="1" x14ac:dyDescent="0.25">
      <c r="B27" s="62" t="s">
        <v>43</v>
      </c>
      <c r="C27" s="38"/>
      <c r="D27" s="39">
        <f>D22+D23+D24+D25+D26</f>
        <v>5945457</v>
      </c>
      <c r="E27" s="63"/>
    </row>
    <row r="28" spans="2:5" ht="30.75" customHeight="1" x14ac:dyDescent="0.25">
      <c r="B28" s="58" t="s">
        <v>55</v>
      </c>
      <c r="C28" s="37"/>
      <c r="D28" s="37"/>
      <c r="E28" s="59"/>
    </row>
    <row r="29" spans="2:5" ht="27.75" customHeight="1" x14ac:dyDescent="0.25">
      <c r="B29" s="60" t="s">
        <v>49</v>
      </c>
      <c r="C29" s="40"/>
      <c r="D29" s="40" t="s">
        <v>43</v>
      </c>
      <c r="E29" s="61"/>
    </row>
    <row r="30" spans="2:5" ht="25.5" customHeight="1" x14ac:dyDescent="0.25">
      <c r="B30" s="62" t="s">
        <v>56</v>
      </c>
      <c r="C30" s="38"/>
      <c r="D30" s="39">
        <v>441506</v>
      </c>
      <c r="E30" s="63"/>
    </row>
    <row r="31" spans="2:5" ht="24.75" customHeight="1" x14ac:dyDescent="0.25">
      <c r="B31" s="62" t="s">
        <v>57</v>
      </c>
      <c r="C31" s="38"/>
      <c r="D31" s="39">
        <v>5638000</v>
      </c>
      <c r="E31" s="63"/>
    </row>
    <row r="32" spans="2:5" ht="30" customHeight="1" x14ac:dyDescent="0.25">
      <c r="B32" s="62" t="s">
        <v>43</v>
      </c>
      <c r="C32" s="38"/>
      <c r="D32" s="39">
        <f>D30+D31</f>
        <v>6079506</v>
      </c>
      <c r="E32" s="63"/>
    </row>
    <row r="33" spans="2:6" ht="30.75" customHeight="1" thickBot="1" x14ac:dyDescent="0.3">
      <c r="B33" s="64" t="s">
        <v>58</v>
      </c>
      <c r="C33" s="65"/>
      <c r="D33" s="66">
        <f>D27+D32</f>
        <v>12024963</v>
      </c>
      <c r="E33" s="67"/>
      <c r="F33" s="48"/>
    </row>
    <row r="34" spans="2:6" ht="16.5" x14ac:dyDescent="0.25">
      <c r="B34" s="45"/>
      <c r="C34" s="45"/>
      <c r="D34" s="46"/>
      <c r="E34" s="46"/>
    </row>
    <row r="35" spans="2:6" ht="17.25" thickBot="1" x14ac:dyDescent="0.3">
      <c r="B35" s="45"/>
      <c r="C35" s="45"/>
      <c r="D35" s="46"/>
      <c r="E35" s="46"/>
    </row>
    <row r="36" spans="2:6" ht="39" customHeight="1" x14ac:dyDescent="0.25">
      <c r="B36" s="68" t="s">
        <v>31</v>
      </c>
      <c r="C36" s="69" t="s">
        <v>59</v>
      </c>
      <c r="D36" s="70"/>
      <c r="E36" s="71"/>
    </row>
    <row r="37" spans="2:6" ht="20.25" customHeight="1" x14ac:dyDescent="0.25">
      <c r="B37" s="72" t="s">
        <v>33</v>
      </c>
      <c r="C37" s="33" t="s">
        <v>34</v>
      </c>
      <c r="D37" s="29" t="s">
        <v>35</v>
      </c>
      <c r="E37" s="73" t="s">
        <v>60</v>
      </c>
    </row>
    <row r="38" spans="2:6" ht="31.5" customHeight="1" x14ac:dyDescent="0.25">
      <c r="B38" s="72" t="s">
        <v>37</v>
      </c>
      <c r="C38" s="33" t="s">
        <v>61</v>
      </c>
      <c r="D38" s="29" t="s">
        <v>39</v>
      </c>
      <c r="E38" s="74">
        <v>23946370</v>
      </c>
    </row>
    <row r="39" spans="2:6" ht="33.75" customHeight="1" x14ac:dyDescent="0.25">
      <c r="B39" s="72" t="s">
        <v>40</v>
      </c>
      <c r="C39" s="34">
        <v>8612367</v>
      </c>
      <c r="D39" s="29" t="s">
        <v>41</v>
      </c>
      <c r="E39" s="74">
        <v>15334003</v>
      </c>
    </row>
    <row r="40" spans="2:6" ht="21" customHeight="1" x14ac:dyDescent="0.25">
      <c r="B40" s="75" t="s">
        <v>64</v>
      </c>
      <c r="C40" s="37"/>
      <c r="D40" s="37"/>
      <c r="E40" s="76"/>
    </row>
    <row r="41" spans="2:6" ht="18" customHeight="1" x14ac:dyDescent="0.25">
      <c r="B41" s="77" t="s">
        <v>35</v>
      </c>
      <c r="C41" s="40"/>
      <c r="D41" s="40" t="s">
        <v>43</v>
      </c>
      <c r="E41" s="78"/>
    </row>
    <row r="42" spans="2:6" ht="24" customHeight="1" x14ac:dyDescent="0.25">
      <c r="B42" s="79" t="s">
        <v>63</v>
      </c>
      <c r="C42" s="38"/>
      <c r="D42" s="39">
        <v>10061500</v>
      </c>
      <c r="E42" s="80"/>
    </row>
    <row r="43" spans="2:6" ht="16.5" x14ac:dyDescent="0.25">
      <c r="B43" s="79" t="s">
        <v>65</v>
      </c>
      <c r="C43" s="38"/>
      <c r="D43" s="39">
        <v>13884870</v>
      </c>
      <c r="E43" s="80"/>
    </row>
    <row r="44" spans="2:6" ht="21" customHeight="1" x14ac:dyDescent="0.25">
      <c r="B44" s="79" t="s">
        <v>5</v>
      </c>
      <c r="C44" s="38"/>
      <c r="D44" s="39">
        <f>D42+D43</f>
        <v>23946370</v>
      </c>
      <c r="E44" s="80"/>
    </row>
    <row r="45" spans="2:6" ht="24" customHeight="1" x14ac:dyDescent="0.25">
      <c r="B45" s="79" t="s">
        <v>75</v>
      </c>
      <c r="C45" s="38"/>
      <c r="D45" s="39">
        <f>D42+D43+D44</f>
        <v>47892740</v>
      </c>
      <c r="E45" s="80"/>
    </row>
    <row r="46" spans="2:6" ht="16.5" x14ac:dyDescent="0.25">
      <c r="B46" s="79" t="s">
        <v>43</v>
      </c>
      <c r="C46" s="38"/>
      <c r="D46" s="39"/>
      <c r="E46" s="80"/>
    </row>
    <row r="47" spans="2:6" ht="28.5" customHeight="1" x14ac:dyDescent="0.25">
      <c r="B47" s="75" t="s">
        <v>48</v>
      </c>
      <c r="C47" s="37"/>
      <c r="D47" s="37"/>
      <c r="E47" s="76"/>
    </row>
    <row r="48" spans="2:6" ht="26.25" customHeight="1" x14ac:dyDescent="0.25">
      <c r="B48" s="77" t="s">
        <v>49</v>
      </c>
      <c r="C48" s="40"/>
      <c r="D48" s="40" t="s">
        <v>43</v>
      </c>
      <c r="E48" s="78"/>
    </row>
    <row r="49" spans="2:5" ht="21" customHeight="1" x14ac:dyDescent="0.25">
      <c r="B49" s="79" t="s">
        <v>66</v>
      </c>
      <c r="C49" s="38"/>
      <c r="D49" s="39">
        <v>1366997</v>
      </c>
      <c r="E49" s="80"/>
    </row>
    <row r="50" spans="2:5" ht="24.75" customHeight="1" x14ac:dyDescent="0.25">
      <c r="B50" s="79" t="s">
        <v>67</v>
      </c>
      <c r="C50" s="38"/>
      <c r="D50" s="39">
        <v>450000</v>
      </c>
      <c r="E50" s="80"/>
    </row>
    <row r="51" spans="2:5" ht="18.75" customHeight="1" x14ac:dyDescent="0.25">
      <c r="B51" s="79" t="s">
        <v>51</v>
      </c>
      <c r="C51" s="38"/>
      <c r="D51" s="39">
        <v>1890000</v>
      </c>
      <c r="E51" s="80"/>
    </row>
    <row r="52" spans="2:5" ht="24.75" customHeight="1" x14ac:dyDescent="0.25">
      <c r="B52" s="79" t="s">
        <v>43</v>
      </c>
      <c r="C52" s="38"/>
      <c r="D52" s="39">
        <f>D49+D50+D51</f>
        <v>3706997</v>
      </c>
      <c r="E52" s="80"/>
    </row>
    <row r="53" spans="2:5" ht="30.75" customHeight="1" x14ac:dyDescent="0.25">
      <c r="B53" s="75" t="s">
        <v>68</v>
      </c>
      <c r="C53" s="37"/>
      <c r="D53" s="37"/>
      <c r="E53" s="76"/>
    </row>
    <row r="54" spans="2:5" ht="27" customHeight="1" x14ac:dyDescent="0.25">
      <c r="B54" s="77" t="s">
        <v>49</v>
      </c>
      <c r="C54" s="40"/>
      <c r="D54" s="40" t="s">
        <v>43</v>
      </c>
      <c r="E54" s="78"/>
    </row>
    <row r="55" spans="2:5" ht="22.5" customHeight="1" x14ac:dyDescent="0.25">
      <c r="B55" s="79" t="s">
        <v>69</v>
      </c>
      <c r="C55" s="38"/>
      <c r="D55" s="39">
        <v>60000</v>
      </c>
      <c r="E55" s="80"/>
    </row>
    <row r="56" spans="2:5" ht="20.25" customHeight="1" x14ac:dyDescent="0.25">
      <c r="B56" s="79" t="s">
        <v>70</v>
      </c>
      <c r="C56" s="38"/>
      <c r="D56" s="39">
        <v>65819</v>
      </c>
      <c r="E56" s="80"/>
    </row>
    <row r="57" spans="2:5" ht="20.25" customHeight="1" x14ac:dyDescent="0.25">
      <c r="B57" s="81" t="s">
        <v>62</v>
      </c>
      <c r="C57" s="41"/>
      <c r="D57" s="39">
        <v>440000</v>
      </c>
      <c r="E57" s="80"/>
    </row>
    <row r="58" spans="2:5" ht="19.5" customHeight="1" x14ac:dyDescent="0.25">
      <c r="B58" s="81" t="s">
        <v>71</v>
      </c>
      <c r="C58" s="41"/>
      <c r="D58" s="39">
        <v>57100</v>
      </c>
      <c r="E58" s="80"/>
    </row>
    <row r="59" spans="2:5" ht="20.25" customHeight="1" x14ac:dyDescent="0.25">
      <c r="B59" s="81" t="s">
        <v>72</v>
      </c>
      <c r="C59" s="41"/>
      <c r="D59" s="39">
        <v>232500</v>
      </c>
      <c r="E59" s="80"/>
    </row>
    <row r="60" spans="2:5" ht="23.25" customHeight="1" x14ac:dyDescent="0.25">
      <c r="B60" s="81" t="s">
        <v>73</v>
      </c>
      <c r="C60" s="41"/>
      <c r="D60" s="39">
        <v>57000</v>
      </c>
      <c r="E60" s="80"/>
    </row>
    <row r="61" spans="2:5" ht="24.75" customHeight="1" x14ac:dyDescent="0.25">
      <c r="B61" s="81" t="s">
        <v>74</v>
      </c>
      <c r="C61" s="41"/>
      <c r="D61" s="39">
        <v>183000</v>
      </c>
      <c r="E61" s="80"/>
    </row>
    <row r="62" spans="2:5" ht="24.75" customHeight="1" x14ac:dyDescent="0.25">
      <c r="B62" s="81" t="s">
        <v>57</v>
      </c>
      <c r="C62" s="41"/>
      <c r="D62" s="39">
        <v>3810000</v>
      </c>
      <c r="E62" s="80"/>
    </row>
    <row r="63" spans="2:5" ht="22.5" customHeight="1" x14ac:dyDescent="0.25">
      <c r="B63" s="81" t="s">
        <v>43</v>
      </c>
      <c r="C63" s="41"/>
      <c r="D63" s="39">
        <f>SUM(D55:D62)</f>
        <v>4905419</v>
      </c>
      <c r="E63" s="80"/>
    </row>
    <row r="64" spans="2:5" ht="30" customHeight="1" thickBot="1" x14ac:dyDescent="0.3">
      <c r="B64" s="82" t="s">
        <v>58</v>
      </c>
      <c r="C64" s="83"/>
      <c r="D64" s="84">
        <f>D52+ D63</f>
        <v>8612416</v>
      </c>
      <c r="E64" s="85"/>
    </row>
    <row r="65" spans="2:5" x14ac:dyDescent="0.25">
      <c r="B65" s="47"/>
      <c r="C65" s="47"/>
      <c r="D65" s="47"/>
      <c r="E65" s="47"/>
    </row>
    <row r="66" spans="2:5" ht="15.75" thickBot="1" x14ac:dyDescent="0.3">
      <c r="B66" s="47"/>
      <c r="C66" s="47"/>
      <c r="D66" s="47"/>
      <c r="E66" s="47"/>
    </row>
    <row r="67" spans="2:5" ht="30" customHeight="1" x14ac:dyDescent="0.25">
      <c r="B67" s="87" t="s">
        <v>31</v>
      </c>
      <c r="C67" s="88" t="s">
        <v>76</v>
      </c>
      <c r="D67" s="89"/>
      <c r="E67" s="90"/>
    </row>
    <row r="68" spans="2:5" ht="33.75" customHeight="1" x14ac:dyDescent="0.25">
      <c r="B68" s="91" t="s">
        <v>33</v>
      </c>
      <c r="C68" s="33" t="s">
        <v>34</v>
      </c>
      <c r="D68" s="29" t="s">
        <v>35</v>
      </c>
      <c r="E68" s="92" t="s">
        <v>77</v>
      </c>
    </row>
    <row r="69" spans="2:5" ht="28.5" customHeight="1" x14ac:dyDescent="0.25">
      <c r="B69" s="91" t="s">
        <v>37</v>
      </c>
      <c r="C69" s="33"/>
      <c r="D69" s="29" t="s">
        <v>39</v>
      </c>
      <c r="E69" s="93">
        <v>9000000</v>
      </c>
    </row>
    <row r="70" spans="2:5" ht="30" customHeight="1" thickBot="1" x14ac:dyDescent="0.3">
      <c r="B70" s="94" t="s">
        <v>40</v>
      </c>
      <c r="C70" s="95" t="s">
        <v>80</v>
      </c>
      <c r="D70" s="96" t="s">
        <v>41</v>
      </c>
      <c r="E70" s="97">
        <v>9000000</v>
      </c>
    </row>
    <row r="71" spans="2:5" x14ac:dyDescent="0.25">
      <c r="B71" s="86"/>
      <c r="C71" s="86"/>
      <c r="D71" s="86"/>
      <c r="E71" s="86"/>
    </row>
    <row r="72" spans="2:5" ht="15.75" thickBot="1" x14ac:dyDescent="0.3">
      <c r="B72" s="47"/>
      <c r="C72" s="47"/>
      <c r="D72" s="47"/>
      <c r="E72" s="47"/>
    </row>
    <row r="73" spans="2:5" ht="36" customHeight="1" x14ac:dyDescent="0.25">
      <c r="B73" s="98" t="s">
        <v>31</v>
      </c>
      <c r="C73" s="99" t="s">
        <v>78</v>
      </c>
      <c r="D73" s="100"/>
      <c r="E73" s="101"/>
    </row>
    <row r="74" spans="2:5" ht="31.5" customHeight="1" x14ac:dyDescent="0.25">
      <c r="B74" s="102" t="s">
        <v>33</v>
      </c>
      <c r="C74" s="33" t="s">
        <v>34</v>
      </c>
      <c r="D74" s="29" t="s">
        <v>35</v>
      </c>
      <c r="E74" s="103" t="s">
        <v>79</v>
      </c>
    </row>
    <row r="75" spans="2:5" ht="27" customHeight="1" x14ac:dyDescent="0.25">
      <c r="B75" s="104" t="s">
        <v>37</v>
      </c>
      <c r="C75" s="42"/>
      <c r="D75" s="35" t="s">
        <v>39</v>
      </c>
      <c r="E75" s="105">
        <v>5000000</v>
      </c>
    </row>
    <row r="76" spans="2:5" ht="33" customHeight="1" thickBot="1" x14ac:dyDescent="0.3">
      <c r="B76" s="106" t="s">
        <v>40</v>
      </c>
      <c r="C76" s="107" t="s">
        <v>80</v>
      </c>
      <c r="D76" s="108" t="s">
        <v>41</v>
      </c>
      <c r="E76" s="109">
        <v>5000000</v>
      </c>
    </row>
    <row r="77" spans="2:5" x14ac:dyDescent="0.25">
      <c r="B77" s="86"/>
      <c r="C77" s="86"/>
      <c r="D77" s="86"/>
      <c r="E77" s="86"/>
    </row>
    <row r="78" spans="2:5" x14ac:dyDescent="0.25">
      <c r="B78" s="47"/>
      <c r="C78" s="47"/>
      <c r="D78" s="47"/>
      <c r="E78" s="47"/>
    </row>
    <row r="79" spans="2:5" ht="30.75" customHeight="1" x14ac:dyDescent="0.25">
      <c r="B79" s="29" t="s">
        <v>31</v>
      </c>
      <c r="C79" s="30" t="s">
        <v>81</v>
      </c>
      <c r="D79" s="31"/>
      <c r="E79" s="32"/>
    </row>
    <row r="80" spans="2:5" ht="27" customHeight="1" x14ac:dyDescent="0.25">
      <c r="B80" s="29" t="s">
        <v>33</v>
      </c>
      <c r="C80" s="33" t="s">
        <v>34</v>
      </c>
      <c r="D80" s="29" t="s">
        <v>35</v>
      </c>
      <c r="E80" s="33" t="s">
        <v>82</v>
      </c>
    </row>
    <row r="81" spans="2:5" ht="29.25" customHeight="1" x14ac:dyDescent="0.25">
      <c r="B81" s="35" t="s">
        <v>37</v>
      </c>
      <c r="C81" s="42"/>
      <c r="D81" s="35" t="s">
        <v>39</v>
      </c>
      <c r="E81" s="36">
        <v>9000000</v>
      </c>
    </row>
    <row r="82" spans="2:5" ht="25.5" customHeight="1" x14ac:dyDescent="0.25">
      <c r="B82" s="43" t="s">
        <v>40</v>
      </c>
      <c r="C82" s="44" t="s">
        <v>80</v>
      </c>
      <c r="D82" s="43" t="s">
        <v>41</v>
      </c>
      <c r="E82" s="44">
        <v>9000000</v>
      </c>
    </row>
  </sheetData>
  <mergeCells count="95">
    <mergeCell ref="B71:E72"/>
    <mergeCell ref="C73:E73"/>
    <mergeCell ref="B77:E78"/>
    <mergeCell ref="C79:E79"/>
    <mergeCell ref="B65:E66"/>
    <mergeCell ref="C67:E67"/>
    <mergeCell ref="B64:C64"/>
    <mergeCell ref="D64:E64"/>
    <mergeCell ref="B61:C61"/>
    <mergeCell ref="D61:E61"/>
    <mergeCell ref="B62:C62"/>
    <mergeCell ref="D62:E62"/>
    <mergeCell ref="B63:C63"/>
    <mergeCell ref="D63:E63"/>
    <mergeCell ref="B58:C58"/>
    <mergeCell ref="D58:E58"/>
    <mergeCell ref="B59:C59"/>
    <mergeCell ref="D59:E59"/>
    <mergeCell ref="B60:C60"/>
    <mergeCell ref="D60:E60"/>
    <mergeCell ref="B55:C55"/>
    <mergeCell ref="D55:E55"/>
    <mergeCell ref="B56:C56"/>
    <mergeCell ref="D56:E56"/>
    <mergeCell ref="B57:C57"/>
    <mergeCell ref="D57:E57"/>
    <mergeCell ref="B52:C52"/>
    <mergeCell ref="D52:E52"/>
    <mergeCell ref="B54:C54"/>
    <mergeCell ref="D54:E54"/>
    <mergeCell ref="B53:E53"/>
    <mergeCell ref="B49:C49"/>
    <mergeCell ref="D49:E49"/>
    <mergeCell ref="B50:C50"/>
    <mergeCell ref="D50:E50"/>
    <mergeCell ref="B47:E47"/>
    <mergeCell ref="B51:C51"/>
    <mergeCell ref="D51:E51"/>
    <mergeCell ref="B46:C46"/>
    <mergeCell ref="D46:E46"/>
    <mergeCell ref="B48:C48"/>
    <mergeCell ref="D48:E48"/>
    <mergeCell ref="B43:C43"/>
    <mergeCell ref="D43:E43"/>
    <mergeCell ref="B44:C44"/>
    <mergeCell ref="D44:E44"/>
    <mergeCell ref="B45:C45"/>
    <mergeCell ref="D45:E45"/>
    <mergeCell ref="C36:E36"/>
    <mergeCell ref="B40:E40"/>
    <mergeCell ref="B41:C41"/>
    <mergeCell ref="D41:E41"/>
    <mergeCell ref="B42:C42"/>
    <mergeCell ref="D42:E42"/>
    <mergeCell ref="B32:C32"/>
    <mergeCell ref="D32:E32"/>
    <mergeCell ref="B33:C33"/>
    <mergeCell ref="D33:E33"/>
    <mergeCell ref="B28:E28"/>
    <mergeCell ref="B29:C29"/>
    <mergeCell ref="D29:E29"/>
    <mergeCell ref="B30:C30"/>
    <mergeCell ref="D30:E30"/>
    <mergeCell ref="B31:C31"/>
    <mergeCell ref="D31:E31"/>
    <mergeCell ref="B25:C25"/>
    <mergeCell ref="D25:E25"/>
    <mergeCell ref="B26:C26"/>
    <mergeCell ref="D26:E26"/>
    <mergeCell ref="D27:E27"/>
    <mergeCell ref="B27:C27"/>
    <mergeCell ref="B22:C22"/>
    <mergeCell ref="D22:E22"/>
    <mergeCell ref="B23:C23"/>
    <mergeCell ref="D23:E23"/>
    <mergeCell ref="B24:C24"/>
    <mergeCell ref="D24:E24"/>
    <mergeCell ref="D16:E16"/>
    <mergeCell ref="D17:E17"/>
    <mergeCell ref="D18:E18"/>
    <mergeCell ref="D19:E19"/>
    <mergeCell ref="B20:E20"/>
    <mergeCell ref="D21:E21"/>
    <mergeCell ref="B16:C16"/>
    <mergeCell ref="B17:C17"/>
    <mergeCell ref="B18:C18"/>
    <mergeCell ref="B19:C19"/>
    <mergeCell ref="B21:C21"/>
    <mergeCell ref="A1:E7"/>
    <mergeCell ref="C9:E9"/>
    <mergeCell ref="B13:E13"/>
    <mergeCell ref="B14:C14"/>
    <mergeCell ref="D14:E14"/>
    <mergeCell ref="B15:C15"/>
    <mergeCell ref="D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9F75-01D0-41E9-AC19-C2CEB244274A}">
  <dimension ref="A1:E37"/>
  <sheetViews>
    <sheetView topLeftCell="A21" workbookViewId="0">
      <selection activeCell="B26" sqref="B26"/>
    </sheetView>
  </sheetViews>
  <sheetFormatPr baseColWidth="10" defaultRowHeight="15" x14ac:dyDescent="0.25"/>
  <cols>
    <col min="1" max="1" width="6.85546875" customWidth="1"/>
    <col min="2" max="2" width="51.28515625" customWidth="1"/>
    <col min="3" max="3" width="42.5703125" customWidth="1"/>
    <col min="4" max="4" width="25" customWidth="1"/>
    <col min="5" max="5" width="12.28515625" customWidth="1"/>
  </cols>
  <sheetData>
    <row r="1" spans="1:5" x14ac:dyDescent="0.25">
      <c r="A1" s="27" t="s">
        <v>101</v>
      </c>
      <c r="B1" s="28"/>
      <c r="C1" s="28"/>
      <c r="D1" s="28"/>
      <c r="E1" s="28"/>
    </row>
    <row r="2" spans="1:5" x14ac:dyDescent="0.25">
      <c r="A2" s="28"/>
      <c r="B2" s="28"/>
      <c r="C2" s="28"/>
      <c r="D2" s="28"/>
      <c r="E2" s="28"/>
    </row>
    <row r="3" spans="1:5" x14ac:dyDescent="0.25">
      <c r="A3" s="28"/>
      <c r="B3" s="28"/>
      <c r="C3" s="28"/>
      <c r="D3" s="28"/>
      <c r="E3" s="28"/>
    </row>
    <row r="4" spans="1:5" x14ac:dyDescent="0.25">
      <c r="A4" s="28"/>
      <c r="B4" s="28"/>
      <c r="C4" s="28"/>
      <c r="D4" s="28"/>
      <c r="E4" s="28"/>
    </row>
    <row r="5" spans="1:5" x14ac:dyDescent="0.25">
      <c r="A5" s="28"/>
      <c r="B5" s="28"/>
      <c r="C5" s="28"/>
      <c r="D5" s="28"/>
      <c r="E5" s="28"/>
    </row>
    <row r="6" spans="1:5" x14ac:dyDescent="0.25">
      <c r="A6" s="28"/>
      <c r="B6" s="28"/>
      <c r="C6" s="28"/>
      <c r="D6" s="28"/>
      <c r="E6" s="28"/>
    </row>
    <row r="7" spans="1:5" ht="92.25" customHeight="1" x14ac:dyDescent="0.25">
      <c r="A7" s="28"/>
      <c r="B7" s="28"/>
      <c r="C7" s="28"/>
      <c r="D7" s="28"/>
      <c r="E7" s="28"/>
    </row>
    <row r="8" spans="1:5" ht="15.75" thickBot="1" x14ac:dyDescent="0.3"/>
    <row r="9" spans="1:5" ht="26.25" customHeight="1" x14ac:dyDescent="0.25">
      <c r="B9" s="110" t="s">
        <v>83</v>
      </c>
      <c r="C9" s="111"/>
    </row>
    <row r="10" spans="1:5" ht="21.75" customHeight="1" x14ac:dyDescent="0.25">
      <c r="B10" s="112" t="s">
        <v>84</v>
      </c>
      <c r="C10" s="113">
        <v>194000</v>
      </c>
    </row>
    <row r="11" spans="1:5" ht="16.5" x14ac:dyDescent="0.25">
      <c r="B11" s="112" t="s">
        <v>85</v>
      </c>
      <c r="C11" s="114">
        <v>371165</v>
      </c>
    </row>
    <row r="12" spans="1:5" ht="16.5" x14ac:dyDescent="0.25">
      <c r="B12" s="112" t="s">
        <v>86</v>
      </c>
      <c r="C12" s="114">
        <v>220000</v>
      </c>
    </row>
    <row r="13" spans="1:5" ht="16.5" x14ac:dyDescent="0.25">
      <c r="B13" s="112" t="s">
        <v>87</v>
      </c>
      <c r="C13" s="114">
        <v>309000</v>
      </c>
    </row>
    <row r="14" spans="1:5" ht="16.5" x14ac:dyDescent="0.25">
      <c r="B14" s="115" t="s">
        <v>88</v>
      </c>
      <c r="C14" s="116">
        <v>788000</v>
      </c>
    </row>
    <row r="15" spans="1:5" ht="16.5" x14ac:dyDescent="0.25">
      <c r="B15" s="112"/>
      <c r="C15" s="114"/>
    </row>
    <row r="16" spans="1:5" ht="16.5" x14ac:dyDescent="0.25">
      <c r="B16" s="112" t="s">
        <v>89</v>
      </c>
      <c r="C16" s="114">
        <v>380000</v>
      </c>
    </row>
    <row r="17" spans="2:4" ht="16.5" x14ac:dyDescent="0.25">
      <c r="B17" s="115" t="s">
        <v>90</v>
      </c>
      <c r="C17" s="116">
        <v>970000</v>
      </c>
    </row>
    <row r="18" spans="2:4" ht="16.5" x14ac:dyDescent="0.25">
      <c r="B18" s="112"/>
      <c r="C18" s="114"/>
    </row>
    <row r="19" spans="2:4" ht="16.5" x14ac:dyDescent="0.25">
      <c r="B19" s="115" t="s">
        <v>43</v>
      </c>
      <c r="C19" s="116">
        <f>SUM(C10:C18)</f>
        <v>3232165</v>
      </c>
    </row>
    <row r="20" spans="2:4" ht="16.5" x14ac:dyDescent="0.25">
      <c r="B20" s="112"/>
      <c r="C20" s="117"/>
    </row>
    <row r="21" spans="2:4" ht="16.5" x14ac:dyDescent="0.25">
      <c r="B21" s="112"/>
      <c r="C21" s="117"/>
    </row>
    <row r="22" spans="2:4" ht="17.25" thickBot="1" x14ac:dyDescent="0.3">
      <c r="B22" s="118"/>
      <c r="C22" s="119"/>
    </row>
    <row r="24" spans="2:4" ht="15.75" thickBot="1" x14ac:dyDescent="0.3"/>
    <row r="25" spans="2:4" ht="39" customHeight="1" x14ac:dyDescent="0.25">
      <c r="B25" s="126" t="s">
        <v>21</v>
      </c>
      <c r="C25" s="127"/>
      <c r="D25" s="128"/>
    </row>
    <row r="26" spans="2:4" ht="17.25" x14ac:dyDescent="0.3">
      <c r="B26" s="120" t="s">
        <v>91</v>
      </c>
      <c r="C26" s="129">
        <v>160000</v>
      </c>
      <c r="D26" s="120"/>
    </row>
    <row r="27" spans="2:4" ht="17.25" x14ac:dyDescent="0.3">
      <c r="B27" s="121" t="s">
        <v>92</v>
      </c>
      <c r="C27" s="129">
        <v>1000000</v>
      </c>
      <c r="D27" s="120"/>
    </row>
    <row r="28" spans="2:4" ht="17.25" x14ac:dyDescent="0.3">
      <c r="B28" s="122" t="s">
        <v>93</v>
      </c>
      <c r="C28" s="129">
        <v>500000</v>
      </c>
      <c r="D28" s="122"/>
    </row>
    <row r="29" spans="2:4" ht="17.25" x14ac:dyDescent="0.3">
      <c r="B29" s="122" t="s">
        <v>94</v>
      </c>
      <c r="C29" s="129">
        <v>180000</v>
      </c>
      <c r="D29" s="122"/>
    </row>
    <row r="30" spans="2:4" ht="17.25" x14ac:dyDescent="0.3">
      <c r="B30" s="121" t="s">
        <v>95</v>
      </c>
      <c r="C30" s="129">
        <v>450000</v>
      </c>
      <c r="D30" s="10"/>
    </row>
    <row r="31" spans="2:4" ht="17.25" x14ac:dyDescent="0.3">
      <c r="B31" s="121" t="s">
        <v>96</v>
      </c>
      <c r="C31" s="129">
        <v>260500</v>
      </c>
      <c r="D31" s="122"/>
    </row>
    <row r="32" spans="2:4" ht="17.25" x14ac:dyDescent="0.3">
      <c r="B32" s="121" t="s">
        <v>97</v>
      </c>
      <c r="C32" s="130">
        <v>214150</v>
      </c>
      <c r="D32" s="123"/>
    </row>
    <row r="33" spans="2:4" ht="17.25" x14ac:dyDescent="0.3">
      <c r="B33" s="121" t="s">
        <v>98</v>
      </c>
      <c r="C33" s="129">
        <v>100000</v>
      </c>
      <c r="D33" s="123"/>
    </row>
    <row r="34" spans="2:4" ht="17.25" x14ac:dyDescent="0.3">
      <c r="B34" s="121" t="s">
        <v>99</v>
      </c>
      <c r="C34" s="129">
        <v>500000</v>
      </c>
      <c r="D34" s="123"/>
    </row>
    <row r="35" spans="2:4" ht="17.25" x14ac:dyDescent="0.3">
      <c r="B35" s="121"/>
      <c r="C35" s="129"/>
      <c r="D35" s="123"/>
    </row>
    <row r="36" spans="2:4" ht="17.25" x14ac:dyDescent="0.3">
      <c r="B36" s="124"/>
      <c r="C36" s="131"/>
      <c r="D36" s="10"/>
    </row>
    <row r="37" spans="2:4" ht="17.25" x14ac:dyDescent="0.3">
      <c r="B37" s="125" t="s">
        <v>100</v>
      </c>
      <c r="C37" s="132">
        <f>SUM(C26:C36)</f>
        <v>3364650</v>
      </c>
      <c r="D37" s="133">
        <f>SUM(C26:C36)</f>
        <v>3364650</v>
      </c>
    </row>
  </sheetData>
  <mergeCells count="3">
    <mergeCell ref="A1:E7"/>
    <mergeCell ref="B9:C9"/>
    <mergeCell ref="B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EVENTOS REALIZADOS</vt:lpstr>
      <vt:lpstr>DETALLES EVENTOS</vt:lpstr>
      <vt:lpstr>GASTOS INICIO DE AÑO MTO.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Manco Herrera</dc:creator>
  <cp:lastModifiedBy>Juliana Manco Herrera</cp:lastModifiedBy>
  <dcterms:created xsi:type="dcterms:W3CDTF">2025-03-18T18:53:43Z</dcterms:created>
  <dcterms:modified xsi:type="dcterms:W3CDTF">2025-03-18T20:24:18Z</dcterms:modified>
</cp:coreProperties>
</file>