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553" i="1" l="1"/>
  <c r="Z553" i="1"/>
  <c r="Y553" i="1"/>
  <c r="X553" i="1"/>
  <c r="J553" i="1"/>
  <c r="H553" i="1"/>
  <c r="I553" i="1" s="1"/>
  <c r="F553" i="1"/>
  <c r="E553" i="1"/>
  <c r="D553" i="1"/>
  <c r="C553" i="1"/>
  <c r="G553" i="1" s="1"/>
  <c r="AB553" i="1" s="1"/>
  <c r="B553" i="1"/>
  <c r="AA552" i="1"/>
  <c r="Z552" i="1"/>
  <c r="Y552" i="1"/>
  <c r="J552" i="1"/>
  <c r="G552" i="1"/>
  <c r="H552" i="1" s="1"/>
  <c r="F552" i="1"/>
  <c r="E552" i="1"/>
  <c r="D552" i="1"/>
  <c r="C552" i="1"/>
  <c r="B552" i="1"/>
  <c r="AA551" i="1"/>
  <c r="Z551" i="1"/>
  <c r="Y551" i="1"/>
  <c r="J551" i="1"/>
  <c r="G551" i="1"/>
  <c r="F551" i="1"/>
  <c r="E551" i="1"/>
  <c r="D551" i="1"/>
  <c r="C551" i="1"/>
  <c r="B551" i="1"/>
  <c r="AA550" i="1"/>
  <c r="Z550" i="1"/>
  <c r="Y550" i="1"/>
  <c r="J550" i="1"/>
  <c r="F550" i="1"/>
  <c r="E550" i="1"/>
  <c r="D550" i="1"/>
  <c r="C550" i="1"/>
  <c r="B550" i="1"/>
  <c r="AA549" i="1"/>
  <c r="Z549" i="1"/>
  <c r="Y549" i="1"/>
  <c r="J549" i="1"/>
  <c r="H549" i="1"/>
  <c r="X549" i="1" s="1"/>
  <c r="F549" i="1"/>
  <c r="E549" i="1"/>
  <c r="D549" i="1"/>
  <c r="C549" i="1"/>
  <c r="G549" i="1" s="1"/>
  <c r="AB549" i="1" s="1"/>
  <c r="B549" i="1"/>
  <c r="AA548" i="1"/>
  <c r="AB548" i="1" s="1"/>
  <c r="Z548" i="1"/>
  <c r="Y548" i="1"/>
  <c r="J548" i="1"/>
  <c r="G548" i="1"/>
  <c r="F548" i="1"/>
  <c r="H548" i="1" s="1"/>
  <c r="E548" i="1"/>
  <c r="D548" i="1"/>
  <c r="C548" i="1"/>
  <c r="B548" i="1"/>
  <c r="AB547" i="1"/>
  <c r="AA547" i="1"/>
  <c r="Z547" i="1"/>
  <c r="Y547" i="1"/>
  <c r="J547" i="1"/>
  <c r="F547" i="1"/>
  <c r="E547" i="1"/>
  <c r="D547" i="1"/>
  <c r="G547" i="1" s="1"/>
  <c r="H547" i="1" s="1"/>
  <c r="C547" i="1"/>
  <c r="B547" i="1"/>
  <c r="AA546" i="1"/>
  <c r="Z546" i="1"/>
  <c r="Y546" i="1"/>
  <c r="J546" i="1"/>
  <c r="F546" i="1"/>
  <c r="E546" i="1"/>
  <c r="D546" i="1"/>
  <c r="C546" i="1"/>
  <c r="G546" i="1" s="1"/>
  <c r="B546" i="1"/>
  <c r="AA545" i="1"/>
  <c r="Z545" i="1"/>
  <c r="Y545" i="1"/>
  <c r="J545" i="1"/>
  <c r="F545" i="1"/>
  <c r="E545" i="1"/>
  <c r="D545" i="1"/>
  <c r="C545" i="1"/>
  <c r="G545" i="1" s="1"/>
  <c r="B545" i="1"/>
  <c r="AA544" i="1"/>
  <c r="Z544" i="1"/>
  <c r="Y544" i="1"/>
  <c r="J544" i="1"/>
  <c r="G544" i="1"/>
  <c r="F544" i="1"/>
  <c r="E544" i="1"/>
  <c r="D544" i="1"/>
  <c r="C544" i="1"/>
  <c r="B544" i="1"/>
  <c r="AA543" i="1"/>
  <c r="Z543" i="1"/>
  <c r="Y543" i="1"/>
  <c r="J543" i="1"/>
  <c r="G543" i="1"/>
  <c r="F543" i="1"/>
  <c r="E543" i="1"/>
  <c r="D543" i="1"/>
  <c r="C543" i="1"/>
  <c r="B543" i="1"/>
  <c r="AA542" i="1"/>
  <c r="Z542" i="1"/>
  <c r="Y542" i="1"/>
  <c r="J542" i="1"/>
  <c r="F542" i="1"/>
  <c r="E542" i="1"/>
  <c r="D542" i="1"/>
  <c r="C542" i="1"/>
  <c r="B542" i="1"/>
  <c r="AA541" i="1"/>
  <c r="Z541" i="1"/>
  <c r="Y541" i="1"/>
  <c r="J541" i="1"/>
  <c r="F541" i="1"/>
  <c r="E541" i="1"/>
  <c r="D541" i="1"/>
  <c r="C541" i="1"/>
  <c r="G541" i="1" s="1"/>
  <c r="B541" i="1"/>
  <c r="AA540" i="1"/>
  <c r="AB540" i="1" s="1"/>
  <c r="Z540" i="1"/>
  <c r="Y540" i="1"/>
  <c r="J540" i="1"/>
  <c r="G540" i="1"/>
  <c r="F540" i="1"/>
  <c r="H540" i="1" s="1"/>
  <c r="E540" i="1"/>
  <c r="D540" i="1"/>
  <c r="C540" i="1"/>
  <c r="B540" i="1"/>
  <c r="AA539" i="1"/>
  <c r="Z539" i="1"/>
  <c r="Y539" i="1"/>
  <c r="J539" i="1"/>
  <c r="F539" i="1"/>
  <c r="E539" i="1"/>
  <c r="D539" i="1"/>
  <c r="G539" i="1" s="1"/>
  <c r="C539" i="1"/>
  <c r="B539" i="1"/>
  <c r="AA538" i="1"/>
  <c r="Z538" i="1"/>
  <c r="Y538" i="1"/>
  <c r="J538" i="1"/>
  <c r="F538" i="1"/>
  <c r="E538" i="1"/>
  <c r="D538" i="1"/>
  <c r="C538" i="1"/>
  <c r="G538" i="1" s="1"/>
  <c r="B538" i="1"/>
  <c r="AA537" i="1"/>
  <c r="Z537" i="1"/>
  <c r="Y537" i="1"/>
  <c r="J537" i="1"/>
  <c r="H537" i="1"/>
  <c r="I537" i="1" s="1"/>
  <c r="F537" i="1"/>
  <c r="E537" i="1"/>
  <c r="D537" i="1"/>
  <c r="C537" i="1"/>
  <c r="G537" i="1" s="1"/>
  <c r="AB537" i="1" s="1"/>
  <c r="B537" i="1"/>
  <c r="AA536" i="1"/>
  <c r="Z536" i="1"/>
  <c r="Y536" i="1"/>
  <c r="J536" i="1"/>
  <c r="G536" i="1"/>
  <c r="F536" i="1"/>
  <c r="E536" i="1"/>
  <c r="D536" i="1"/>
  <c r="C536" i="1"/>
  <c r="B536" i="1"/>
  <c r="AA535" i="1"/>
  <c r="Z535" i="1"/>
  <c r="Y535" i="1"/>
  <c r="J535" i="1"/>
  <c r="G535" i="1"/>
  <c r="F535" i="1"/>
  <c r="E535" i="1"/>
  <c r="D535" i="1"/>
  <c r="C535" i="1"/>
  <c r="B535" i="1"/>
  <c r="AA534" i="1"/>
  <c r="Z534" i="1"/>
  <c r="Y534" i="1"/>
  <c r="J534" i="1"/>
  <c r="F534" i="1"/>
  <c r="E534" i="1"/>
  <c r="D534" i="1"/>
  <c r="C534" i="1"/>
  <c r="B534" i="1"/>
  <c r="AA533" i="1"/>
  <c r="Z533" i="1"/>
  <c r="Y533" i="1"/>
  <c r="J533" i="1"/>
  <c r="H533" i="1"/>
  <c r="F533" i="1"/>
  <c r="E533" i="1"/>
  <c r="D533" i="1"/>
  <c r="C533" i="1"/>
  <c r="G533" i="1" s="1"/>
  <c r="AB533" i="1" s="1"/>
  <c r="B533" i="1"/>
  <c r="AA532" i="1"/>
  <c r="AB532" i="1" s="1"/>
  <c r="Z532" i="1"/>
  <c r="Y532" i="1"/>
  <c r="J532" i="1"/>
  <c r="I532" i="1"/>
  <c r="G532" i="1"/>
  <c r="F532" i="1"/>
  <c r="H532" i="1" s="1"/>
  <c r="X532" i="1" s="1"/>
  <c r="E532" i="1"/>
  <c r="D532" i="1"/>
  <c r="C532" i="1"/>
  <c r="B532" i="1"/>
  <c r="AB531" i="1"/>
  <c r="AA531" i="1"/>
  <c r="Z531" i="1"/>
  <c r="Y531" i="1"/>
  <c r="J531" i="1"/>
  <c r="F531" i="1"/>
  <c r="E531" i="1"/>
  <c r="D531" i="1"/>
  <c r="G531" i="1" s="1"/>
  <c r="C531" i="1"/>
  <c r="B531" i="1"/>
  <c r="AA530" i="1"/>
  <c r="Z530" i="1"/>
  <c r="Y530" i="1"/>
  <c r="J530" i="1"/>
  <c r="F530" i="1"/>
  <c r="E530" i="1"/>
  <c r="D530" i="1"/>
  <c r="C530" i="1"/>
  <c r="G530" i="1" s="1"/>
  <c r="B530" i="1"/>
  <c r="AA529" i="1"/>
  <c r="Z529" i="1"/>
  <c r="Y529" i="1"/>
  <c r="J529" i="1"/>
  <c r="F529" i="1"/>
  <c r="E529" i="1"/>
  <c r="D529" i="1"/>
  <c r="C529" i="1"/>
  <c r="G529" i="1" s="1"/>
  <c r="B529" i="1"/>
  <c r="AA528" i="1"/>
  <c r="Z528" i="1"/>
  <c r="Y528" i="1"/>
  <c r="J528" i="1"/>
  <c r="H528" i="1"/>
  <c r="G528" i="1"/>
  <c r="AB528" i="1" s="1"/>
  <c r="F528" i="1"/>
  <c r="E528" i="1"/>
  <c r="D528" i="1"/>
  <c r="C528" i="1"/>
  <c r="B528" i="1"/>
  <c r="AA527" i="1"/>
  <c r="Z527" i="1"/>
  <c r="Y527" i="1"/>
  <c r="J527" i="1"/>
  <c r="G527" i="1"/>
  <c r="F527" i="1"/>
  <c r="E527" i="1"/>
  <c r="D527" i="1"/>
  <c r="C527" i="1"/>
  <c r="B527" i="1"/>
  <c r="AA526" i="1"/>
  <c r="Z526" i="1"/>
  <c r="Y526" i="1"/>
  <c r="J526" i="1"/>
  <c r="F526" i="1"/>
  <c r="E526" i="1"/>
  <c r="D526" i="1"/>
  <c r="C526" i="1"/>
  <c r="B526" i="1"/>
  <c r="AA525" i="1"/>
  <c r="Z525" i="1"/>
  <c r="Y525" i="1"/>
  <c r="J525" i="1"/>
  <c r="F525" i="1"/>
  <c r="E525" i="1"/>
  <c r="D525" i="1"/>
  <c r="C525" i="1"/>
  <c r="G525" i="1" s="1"/>
  <c r="B525" i="1"/>
  <c r="AA524" i="1"/>
  <c r="AB524" i="1" s="1"/>
  <c r="Z524" i="1"/>
  <c r="Y524" i="1"/>
  <c r="J524" i="1"/>
  <c r="I524" i="1"/>
  <c r="G524" i="1"/>
  <c r="F524" i="1"/>
  <c r="H524" i="1" s="1"/>
  <c r="X524" i="1" s="1"/>
  <c r="E524" i="1"/>
  <c r="D524" i="1"/>
  <c r="C524" i="1"/>
  <c r="B524" i="1"/>
  <c r="AB523" i="1"/>
  <c r="AA523" i="1"/>
  <c r="Z523" i="1"/>
  <c r="Y523" i="1"/>
  <c r="J523" i="1"/>
  <c r="F523" i="1"/>
  <c r="E523" i="1"/>
  <c r="D523" i="1"/>
  <c r="G523" i="1" s="1"/>
  <c r="H523" i="1" s="1"/>
  <c r="C523" i="1"/>
  <c r="B523" i="1"/>
  <c r="AA522" i="1"/>
  <c r="Z522" i="1"/>
  <c r="Y522" i="1"/>
  <c r="J522" i="1"/>
  <c r="F522" i="1"/>
  <c r="E522" i="1"/>
  <c r="D522" i="1"/>
  <c r="C522" i="1"/>
  <c r="G522" i="1" s="1"/>
  <c r="B522" i="1"/>
  <c r="AA521" i="1"/>
  <c r="Z521" i="1"/>
  <c r="Y521" i="1"/>
  <c r="J521" i="1"/>
  <c r="H521" i="1"/>
  <c r="F521" i="1"/>
  <c r="E521" i="1"/>
  <c r="D521" i="1"/>
  <c r="C521" i="1"/>
  <c r="G521" i="1" s="1"/>
  <c r="AB521" i="1" s="1"/>
  <c r="B521" i="1"/>
  <c r="AA520" i="1"/>
  <c r="Z520" i="1"/>
  <c r="Y520" i="1"/>
  <c r="J520" i="1"/>
  <c r="G520" i="1"/>
  <c r="F520" i="1"/>
  <c r="E520" i="1"/>
  <c r="D520" i="1"/>
  <c r="C520" i="1"/>
  <c r="B520" i="1"/>
  <c r="AA519" i="1"/>
  <c r="Z519" i="1"/>
  <c r="Y519" i="1"/>
  <c r="J519" i="1"/>
  <c r="G519" i="1"/>
  <c r="F519" i="1"/>
  <c r="E519" i="1"/>
  <c r="D519" i="1"/>
  <c r="C519" i="1"/>
  <c r="B519" i="1"/>
  <c r="AA518" i="1"/>
  <c r="Z518" i="1"/>
  <c r="Y518" i="1"/>
  <c r="J518" i="1"/>
  <c r="F518" i="1"/>
  <c r="E518" i="1"/>
  <c r="D518" i="1"/>
  <c r="C518" i="1"/>
  <c r="G518" i="1" s="1"/>
  <c r="B518" i="1"/>
  <c r="AA517" i="1"/>
  <c r="Z517" i="1"/>
  <c r="Y517" i="1"/>
  <c r="J517" i="1"/>
  <c r="I517" i="1"/>
  <c r="H517" i="1"/>
  <c r="X517" i="1" s="1"/>
  <c r="F517" i="1"/>
  <c r="E517" i="1"/>
  <c r="D517" i="1"/>
  <c r="C517" i="1"/>
  <c r="G517" i="1" s="1"/>
  <c r="AB517" i="1" s="1"/>
  <c r="B517" i="1"/>
  <c r="AA516" i="1"/>
  <c r="AB516" i="1" s="1"/>
  <c r="Z516" i="1"/>
  <c r="Y516" i="1"/>
  <c r="J516" i="1"/>
  <c r="I516" i="1"/>
  <c r="G516" i="1"/>
  <c r="F516" i="1"/>
  <c r="H516" i="1" s="1"/>
  <c r="X516" i="1" s="1"/>
  <c r="E516" i="1"/>
  <c r="D516" i="1"/>
  <c r="C516" i="1"/>
  <c r="B516" i="1"/>
  <c r="AB515" i="1"/>
  <c r="AA515" i="1"/>
  <c r="Z515" i="1"/>
  <c r="Y515" i="1"/>
  <c r="J515" i="1"/>
  <c r="F515" i="1"/>
  <c r="E515" i="1"/>
  <c r="D515" i="1"/>
  <c r="G515" i="1" s="1"/>
  <c r="H515" i="1" s="1"/>
  <c r="C515" i="1"/>
  <c r="B515" i="1"/>
  <c r="AA514" i="1"/>
  <c r="Z514" i="1"/>
  <c r="Y514" i="1"/>
  <c r="J514" i="1"/>
  <c r="F514" i="1"/>
  <c r="E514" i="1"/>
  <c r="D514" i="1"/>
  <c r="C514" i="1"/>
  <c r="G514" i="1" s="1"/>
  <c r="B514" i="1"/>
  <c r="AA513" i="1"/>
  <c r="Z513" i="1"/>
  <c r="Y513" i="1"/>
  <c r="J513" i="1"/>
  <c r="F513" i="1"/>
  <c r="E513" i="1"/>
  <c r="D513" i="1"/>
  <c r="C513" i="1"/>
  <c r="G513" i="1" s="1"/>
  <c r="B513" i="1"/>
  <c r="AA512" i="1"/>
  <c r="Z512" i="1"/>
  <c r="Y512" i="1"/>
  <c r="J512" i="1"/>
  <c r="H512" i="1"/>
  <c r="G512" i="1"/>
  <c r="AB512" i="1" s="1"/>
  <c r="F512" i="1"/>
  <c r="E512" i="1"/>
  <c r="D512" i="1"/>
  <c r="C512" i="1"/>
  <c r="B512" i="1"/>
  <c r="AA511" i="1"/>
  <c r="Z511" i="1"/>
  <c r="Y511" i="1"/>
  <c r="J511" i="1"/>
  <c r="G511" i="1"/>
  <c r="F511" i="1"/>
  <c r="E511" i="1"/>
  <c r="D511" i="1"/>
  <c r="C511" i="1"/>
  <c r="B511" i="1"/>
  <c r="AA510" i="1"/>
  <c r="Z510" i="1"/>
  <c r="Y510" i="1"/>
  <c r="J510" i="1"/>
  <c r="F510" i="1"/>
  <c r="E510" i="1"/>
  <c r="D510" i="1"/>
  <c r="C510" i="1"/>
  <c r="B510" i="1"/>
  <c r="AA509" i="1"/>
  <c r="Z509" i="1"/>
  <c r="Y509" i="1"/>
  <c r="J509" i="1"/>
  <c r="F509" i="1"/>
  <c r="E509" i="1"/>
  <c r="D509" i="1"/>
  <c r="C509" i="1"/>
  <c r="G509" i="1" s="1"/>
  <c r="B509" i="1"/>
  <c r="AA508" i="1"/>
  <c r="AB508" i="1" s="1"/>
  <c r="Z508" i="1"/>
  <c r="Y508" i="1"/>
  <c r="J508" i="1"/>
  <c r="H508" i="1"/>
  <c r="G508" i="1"/>
  <c r="F508" i="1"/>
  <c r="E508" i="1"/>
  <c r="D508" i="1"/>
  <c r="C508" i="1"/>
  <c r="B508" i="1"/>
  <c r="AA507" i="1"/>
  <c r="Z507" i="1"/>
  <c r="Y507" i="1"/>
  <c r="J507" i="1"/>
  <c r="F507" i="1"/>
  <c r="E507" i="1"/>
  <c r="D507" i="1"/>
  <c r="G507" i="1" s="1"/>
  <c r="H507" i="1" s="1"/>
  <c r="C507" i="1"/>
  <c r="B507" i="1"/>
  <c r="AA506" i="1"/>
  <c r="Z506" i="1"/>
  <c r="Y506" i="1"/>
  <c r="J506" i="1"/>
  <c r="F506" i="1"/>
  <c r="E506" i="1"/>
  <c r="D506" i="1"/>
  <c r="C506" i="1"/>
  <c r="G506" i="1" s="1"/>
  <c r="B506" i="1"/>
  <c r="AA502" i="1"/>
  <c r="Z502" i="1"/>
  <c r="Y502" i="1"/>
  <c r="J502" i="1"/>
  <c r="F502" i="1"/>
  <c r="E502" i="1"/>
  <c r="D502" i="1"/>
  <c r="C502" i="1"/>
  <c r="B502" i="1"/>
  <c r="AB501" i="1"/>
  <c r="AA501" i="1"/>
  <c r="Z501" i="1"/>
  <c r="Y501" i="1"/>
  <c r="J501" i="1"/>
  <c r="G501" i="1"/>
  <c r="H501" i="1" s="1"/>
  <c r="F501" i="1"/>
  <c r="E501" i="1"/>
  <c r="D501" i="1"/>
  <c r="C501" i="1"/>
  <c r="B501" i="1"/>
  <c r="AA500" i="1"/>
  <c r="Z500" i="1"/>
  <c r="Y500" i="1"/>
  <c r="J500" i="1"/>
  <c r="G500" i="1"/>
  <c r="F500" i="1"/>
  <c r="E500" i="1"/>
  <c r="D500" i="1"/>
  <c r="C500" i="1"/>
  <c r="B500" i="1"/>
  <c r="AA499" i="1"/>
  <c r="Z499" i="1"/>
  <c r="Y499" i="1"/>
  <c r="J499" i="1"/>
  <c r="F499" i="1"/>
  <c r="E499" i="1"/>
  <c r="D499" i="1"/>
  <c r="C499" i="1"/>
  <c r="B499" i="1"/>
  <c r="AA498" i="1"/>
  <c r="Z498" i="1"/>
  <c r="Y498" i="1"/>
  <c r="J498" i="1"/>
  <c r="F498" i="1"/>
  <c r="E498" i="1"/>
  <c r="D498" i="1"/>
  <c r="C498" i="1"/>
  <c r="G498" i="1" s="1"/>
  <c r="B498" i="1"/>
  <c r="AA497" i="1"/>
  <c r="Z497" i="1"/>
  <c r="Y497" i="1"/>
  <c r="J497" i="1"/>
  <c r="I497" i="1"/>
  <c r="H497" i="1"/>
  <c r="X497" i="1" s="1"/>
  <c r="G497" i="1"/>
  <c r="AB497" i="1" s="1"/>
  <c r="F497" i="1"/>
  <c r="E497" i="1"/>
  <c r="D497" i="1"/>
  <c r="C497" i="1"/>
  <c r="B497" i="1"/>
  <c r="AB496" i="1"/>
  <c r="AA496" i="1"/>
  <c r="Z496" i="1"/>
  <c r="Y496" i="1"/>
  <c r="J496" i="1"/>
  <c r="G496" i="1"/>
  <c r="F496" i="1"/>
  <c r="E496" i="1"/>
  <c r="H496" i="1" s="1"/>
  <c r="D496" i="1"/>
  <c r="C496" i="1"/>
  <c r="B496" i="1"/>
  <c r="AA495" i="1"/>
  <c r="Z495" i="1"/>
  <c r="Y495" i="1"/>
  <c r="J495" i="1"/>
  <c r="F495" i="1"/>
  <c r="E495" i="1"/>
  <c r="D495" i="1"/>
  <c r="C495" i="1"/>
  <c r="G495" i="1" s="1"/>
  <c r="B495" i="1"/>
  <c r="AA494" i="1"/>
  <c r="Z494" i="1"/>
  <c r="Y494" i="1"/>
  <c r="J494" i="1"/>
  <c r="F494" i="1"/>
  <c r="E494" i="1"/>
  <c r="D494" i="1"/>
  <c r="C494" i="1"/>
  <c r="B494" i="1"/>
  <c r="AB493" i="1"/>
  <c r="AA493" i="1"/>
  <c r="Z493" i="1"/>
  <c r="Y493" i="1"/>
  <c r="J493" i="1"/>
  <c r="I493" i="1"/>
  <c r="G493" i="1"/>
  <c r="H493" i="1" s="1"/>
  <c r="X493" i="1" s="1"/>
  <c r="F493" i="1"/>
  <c r="E493" i="1"/>
  <c r="D493" i="1"/>
  <c r="C493" i="1"/>
  <c r="B493" i="1"/>
  <c r="AB492" i="1"/>
  <c r="AA492" i="1"/>
  <c r="Z492" i="1"/>
  <c r="Y492" i="1"/>
  <c r="J492" i="1"/>
  <c r="G492" i="1"/>
  <c r="F492" i="1"/>
  <c r="E492" i="1"/>
  <c r="D492" i="1"/>
  <c r="C492" i="1"/>
  <c r="B492" i="1"/>
  <c r="AA491" i="1"/>
  <c r="Z491" i="1"/>
  <c r="Y491" i="1"/>
  <c r="J491" i="1"/>
  <c r="F491" i="1"/>
  <c r="E491" i="1"/>
  <c r="D491" i="1"/>
  <c r="C491" i="1"/>
  <c r="B491" i="1"/>
  <c r="AA490" i="1"/>
  <c r="Z490" i="1"/>
  <c r="Y490" i="1"/>
  <c r="J490" i="1"/>
  <c r="F490" i="1"/>
  <c r="E490" i="1"/>
  <c r="D490" i="1"/>
  <c r="C490" i="1"/>
  <c r="G490" i="1" s="1"/>
  <c r="B490" i="1"/>
  <c r="AA489" i="1"/>
  <c r="Z489" i="1"/>
  <c r="Y489" i="1"/>
  <c r="J489" i="1"/>
  <c r="G489" i="1"/>
  <c r="F489" i="1"/>
  <c r="E489" i="1"/>
  <c r="D489" i="1"/>
  <c r="C489" i="1"/>
  <c r="B489" i="1"/>
  <c r="AB485" i="1"/>
  <c r="AA485" i="1"/>
  <c r="Z485" i="1"/>
  <c r="Y485" i="1"/>
  <c r="J485" i="1"/>
  <c r="G485" i="1"/>
  <c r="F485" i="1"/>
  <c r="E485" i="1"/>
  <c r="D485" i="1"/>
  <c r="C485" i="1"/>
  <c r="B485" i="1"/>
  <c r="AA484" i="1"/>
  <c r="Z484" i="1"/>
  <c r="Y484" i="1"/>
  <c r="J484" i="1"/>
  <c r="F484" i="1"/>
  <c r="E484" i="1"/>
  <c r="D484" i="1"/>
  <c r="G484" i="1" s="1"/>
  <c r="C484" i="1"/>
  <c r="B484" i="1"/>
  <c r="AA483" i="1"/>
  <c r="Z483" i="1"/>
  <c r="Y483" i="1"/>
  <c r="J483" i="1"/>
  <c r="F483" i="1"/>
  <c r="E483" i="1"/>
  <c r="D483" i="1"/>
  <c r="C483" i="1"/>
  <c r="G483" i="1" s="1"/>
  <c r="B483" i="1"/>
  <c r="AA482" i="1"/>
  <c r="Z482" i="1"/>
  <c r="Y482" i="1"/>
  <c r="J482" i="1"/>
  <c r="F482" i="1"/>
  <c r="E482" i="1"/>
  <c r="D482" i="1"/>
  <c r="C482" i="1"/>
  <c r="G482" i="1" s="1"/>
  <c r="B482" i="1"/>
  <c r="AA481" i="1"/>
  <c r="Z481" i="1"/>
  <c r="Y481" i="1"/>
  <c r="J481" i="1"/>
  <c r="H481" i="1"/>
  <c r="G481" i="1"/>
  <c r="AB481" i="1" s="1"/>
  <c r="F481" i="1"/>
  <c r="E481" i="1"/>
  <c r="D481" i="1"/>
  <c r="C481" i="1"/>
  <c r="B481" i="1"/>
  <c r="AA480" i="1"/>
  <c r="Z480" i="1"/>
  <c r="Y480" i="1"/>
  <c r="J480" i="1"/>
  <c r="F480" i="1"/>
  <c r="E480" i="1"/>
  <c r="D480" i="1"/>
  <c r="G480" i="1" s="1"/>
  <c r="C480" i="1"/>
  <c r="B480" i="1"/>
  <c r="AA479" i="1"/>
  <c r="Z479" i="1"/>
  <c r="Y479" i="1"/>
  <c r="J479" i="1"/>
  <c r="F479" i="1"/>
  <c r="E479" i="1"/>
  <c r="D479" i="1"/>
  <c r="C479" i="1"/>
  <c r="B479" i="1"/>
  <c r="AA478" i="1"/>
  <c r="Z478" i="1"/>
  <c r="Y478" i="1"/>
  <c r="J478" i="1"/>
  <c r="F478" i="1"/>
  <c r="E478" i="1"/>
  <c r="D478" i="1"/>
  <c r="C478" i="1"/>
  <c r="G478" i="1" s="1"/>
  <c r="AB478" i="1" s="1"/>
  <c r="B478" i="1"/>
  <c r="AB477" i="1"/>
  <c r="AA477" i="1"/>
  <c r="Z477" i="1"/>
  <c r="Y477" i="1"/>
  <c r="J477" i="1"/>
  <c r="G477" i="1"/>
  <c r="F477" i="1"/>
  <c r="E477" i="1"/>
  <c r="D477" i="1"/>
  <c r="C477" i="1"/>
  <c r="B477" i="1"/>
  <c r="AA476" i="1"/>
  <c r="Z476" i="1"/>
  <c r="Y476" i="1"/>
  <c r="J476" i="1"/>
  <c r="F476" i="1"/>
  <c r="E476" i="1"/>
  <c r="D476" i="1"/>
  <c r="G476" i="1" s="1"/>
  <c r="C476" i="1"/>
  <c r="B476" i="1"/>
  <c r="AA475" i="1"/>
  <c r="Z475" i="1"/>
  <c r="Y475" i="1"/>
  <c r="J475" i="1"/>
  <c r="F475" i="1"/>
  <c r="E475" i="1"/>
  <c r="D475" i="1"/>
  <c r="C475" i="1"/>
  <c r="B475" i="1"/>
  <c r="AA474" i="1"/>
  <c r="Z474" i="1"/>
  <c r="Y474" i="1"/>
  <c r="J474" i="1"/>
  <c r="F474" i="1"/>
  <c r="E474" i="1"/>
  <c r="D474" i="1"/>
  <c r="C474" i="1"/>
  <c r="G474" i="1" s="1"/>
  <c r="AB474" i="1" s="1"/>
  <c r="B474" i="1"/>
  <c r="AA473" i="1"/>
  <c r="Z473" i="1"/>
  <c r="Y473" i="1"/>
  <c r="J473" i="1"/>
  <c r="H473" i="1"/>
  <c r="G473" i="1"/>
  <c r="F473" i="1"/>
  <c r="E473" i="1"/>
  <c r="D473" i="1"/>
  <c r="C473" i="1"/>
  <c r="B473" i="1"/>
  <c r="AA472" i="1"/>
  <c r="Z472" i="1"/>
  <c r="Y472" i="1"/>
  <c r="J472" i="1"/>
  <c r="G472" i="1"/>
  <c r="F472" i="1"/>
  <c r="E472" i="1"/>
  <c r="D472" i="1"/>
  <c r="C472" i="1"/>
  <c r="B472" i="1"/>
  <c r="AA471" i="1"/>
  <c r="Z471" i="1"/>
  <c r="Y471" i="1"/>
  <c r="J471" i="1"/>
  <c r="F471" i="1"/>
  <c r="E471" i="1"/>
  <c r="D471" i="1"/>
  <c r="C471" i="1"/>
  <c r="B471" i="1"/>
  <c r="AA470" i="1"/>
  <c r="Z470" i="1"/>
  <c r="Y470" i="1"/>
  <c r="X470" i="1"/>
  <c r="J470" i="1"/>
  <c r="I470" i="1"/>
  <c r="H470" i="1"/>
  <c r="F470" i="1"/>
  <c r="E470" i="1"/>
  <c r="D470" i="1"/>
  <c r="C470" i="1"/>
  <c r="G470" i="1" s="1"/>
  <c r="AB470" i="1" s="1"/>
  <c r="B470" i="1"/>
  <c r="AA466" i="1"/>
  <c r="Z466" i="1"/>
  <c r="Y466" i="1"/>
  <c r="J466" i="1"/>
  <c r="G466" i="1"/>
  <c r="F466" i="1"/>
  <c r="E466" i="1"/>
  <c r="D466" i="1"/>
  <c r="C466" i="1"/>
  <c r="B466" i="1"/>
  <c r="AA465" i="1"/>
  <c r="Z465" i="1"/>
  <c r="Y465" i="1"/>
  <c r="J465" i="1"/>
  <c r="H465" i="1"/>
  <c r="G465" i="1"/>
  <c r="F465" i="1"/>
  <c r="E465" i="1"/>
  <c r="D465" i="1"/>
  <c r="C465" i="1"/>
  <c r="B465" i="1"/>
  <c r="AA464" i="1"/>
  <c r="Z464" i="1"/>
  <c r="Y464" i="1"/>
  <c r="J464" i="1"/>
  <c r="F464" i="1"/>
  <c r="E464" i="1"/>
  <c r="D464" i="1"/>
  <c r="C464" i="1"/>
  <c r="B464" i="1"/>
  <c r="AA463" i="1"/>
  <c r="Z463" i="1"/>
  <c r="Y463" i="1"/>
  <c r="J463" i="1"/>
  <c r="F463" i="1"/>
  <c r="E463" i="1"/>
  <c r="D463" i="1"/>
  <c r="C463" i="1"/>
  <c r="B463" i="1"/>
  <c r="AB462" i="1"/>
  <c r="AA462" i="1"/>
  <c r="Z462" i="1"/>
  <c r="Y462" i="1"/>
  <c r="J462" i="1"/>
  <c r="I462" i="1"/>
  <c r="H462" i="1"/>
  <c r="X462" i="1" s="1"/>
  <c r="G462" i="1"/>
  <c r="F462" i="1"/>
  <c r="E462" i="1"/>
  <c r="D462" i="1"/>
  <c r="C462" i="1"/>
  <c r="B462" i="1"/>
  <c r="AB461" i="1"/>
  <c r="AA461" i="1"/>
  <c r="Z461" i="1"/>
  <c r="Y461" i="1"/>
  <c r="J461" i="1"/>
  <c r="G461" i="1"/>
  <c r="F461" i="1"/>
  <c r="E461" i="1"/>
  <c r="H461" i="1" s="1"/>
  <c r="D461" i="1"/>
  <c r="C461" i="1"/>
  <c r="B461" i="1"/>
  <c r="AA457" i="1"/>
  <c r="Z457" i="1"/>
  <c r="Y457" i="1"/>
  <c r="J457" i="1"/>
  <c r="F457" i="1"/>
  <c r="E457" i="1"/>
  <c r="D457" i="1"/>
  <c r="G457" i="1" s="1"/>
  <c r="C457" i="1"/>
  <c r="B457" i="1"/>
  <c r="AA456" i="1"/>
  <c r="Z456" i="1"/>
  <c r="Y456" i="1"/>
  <c r="J456" i="1"/>
  <c r="F456" i="1"/>
  <c r="E456" i="1"/>
  <c r="D456" i="1"/>
  <c r="C456" i="1"/>
  <c r="G456" i="1" s="1"/>
  <c r="B456" i="1"/>
  <c r="AA455" i="1"/>
  <c r="Z455" i="1"/>
  <c r="Y455" i="1"/>
  <c r="X455" i="1"/>
  <c r="J455" i="1"/>
  <c r="H455" i="1"/>
  <c r="I455" i="1" s="1"/>
  <c r="F455" i="1"/>
  <c r="E455" i="1"/>
  <c r="D455" i="1"/>
  <c r="C455" i="1"/>
  <c r="G455" i="1" s="1"/>
  <c r="AB455" i="1" s="1"/>
  <c r="B455" i="1"/>
  <c r="AA454" i="1"/>
  <c r="Z454" i="1"/>
  <c r="Y454" i="1"/>
  <c r="J454" i="1"/>
  <c r="F454" i="1"/>
  <c r="E454" i="1"/>
  <c r="D454" i="1"/>
  <c r="G454" i="1" s="1"/>
  <c r="AB454" i="1" s="1"/>
  <c r="C454" i="1"/>
  <c r="B454" i="1"/>
  <c r="AA453" i="1"/>
  <c r="Z453" i="1"/>
  <c r="Y453" i="1"/>
  <c r="J453" i="1"/>
  <c r="F453" i="1"/>
  <c r="E453" i="1"/>
  <c r="D453" i="1"/>
  <c r="G453" i="1" s="1"/>
  <c r="C453" i="1"/>
  <c r="B453" i="1"/>
  <c r="AA452" i="1"/>
  <c r="Z452" i="1"/>
  <c r="Y452" i="1"/>
  <c r="J452" i="1"/>
  <c r="F452" i="1"/>
  <c r="E452" i="1"/>
  <c r="D452" i="1"/>
  <c r="C452" i="1"/>
  <c r="B452" i="1"/>
  <c r="AA451" i="1"/>
  <c r="Z451" i="1"/>
  <c r="Y451" i="1"/>
  <c r="J451" i="1"/>
  <c r="F451" i="1"/>
  <c r="E451" i="1"/>
  <c r="D451" i="1"/>
  <c r="C451" i="1"/>
  <c r="G451" i="1" s="1"/>
  <c r="AB451" i="1" s="1"/>
  <c r="B451" i="1"/>
  <c r="AA450" i="1"/>
  <c r="Z450" i="1"/>
  <c r="Y450" i="1"/>
  <c r="J450" i="1"/>
  <c r="F450" i="1"/>
  <c r="E450" i="1"/>
  <c r="D450" i="1"/>
  <c r="G450" i="1" s="1"/>
  <c r="C450" i="1"/>
  <c r="B450" i="1"/>
  <c r="AA449" i="1"/>
  <c r="Z449" i="1"/>
  <c r="Y449" i="1"/>
  <c r="J449" i="1"/>
  <c r="H449" i="1"/>
  <c r="F449" i="1"/>
  <c r="E449" i="1"/>
  <c r="D449" i="1"/>
  <c r="G449" i="1" s="1"/>
  <c r="C449" i="1"/>
  <c r="B449" i="1"/>
  <c r="AA448" i="1"/>
  <c r="Z448" i="1"/>
  <c r="Y448" i="1"/>
  <c r="J448" i="1"/>
  <c r="F448" i="1"/>
  <c r="E448" i="1"/>
  <c r="D448" i="1"/>
  <c r="C448" i="1"/>
  <c r="B448" i="1"/>
  <c r="AA447" i="1"/>
  <c r="Z447" i="1"/>
  <c r="Y447" i="1"/>
  <c r="J447" i="1"/>
  <c r="F447" i="1"/>
  <c r="E447" i="1"/>
  <c r="D447" i="1"/>
  <c r="C447" i="1"/>
  <c r="G447" i="1" s="1"/>
  <c r="B447" i="1"/>
  <c r="AA446" i="1"/>
  <c r="Z446" i="1"/>
  <c r="Y446" i="1"/>
  <c r="J446" i="1"/>
  <c r="F446" i="1"/>
  <c r="E446" i="1"/>
  <c r="D446" i="1"/>
  <c r="C446" i="1"/>
  <c r="G446" i="1" s="1"/>
  <c r="B446" i="1"/>
  <c r="AA445" i="1"/>
  <c r="Z445" i="1"/>
  <c r="Y445" i="1"/>
  <c r="J445" i="1"/>
  <c r="F445" i="1"/>
  <c r="E445" i="1"/>
  <c r="D445" i="1"/>
  <c r="G445" i="1" s="1"/>
  <c r="C445" i="1"/>
  <c r="B445" i="1"/>
  <c r="AA444" i="1"/>
  <c r="Z444" i="1"/>
  <c r="Y444" i="1"/>
  <c r="J444" i="1"/>
  <c r="F444" i="1"/>
  <c r="E444" i="1"/>
  <c r="D444" i="1"/>
  <c r="C444" i="1"/>
  <c r="G444" i="1" s="1"/>
  <c r="B444" i="1"/>
  <c r="AA443" i="1"/>
  <c r="Z443" i="1"/>
  <c r="Y443" i="1"/>
  <c r="J443" i="1"/>
  <c r="G443" i="1"/>
  <c r="F443" i="1"/>
  <c r="E443" i="1"/>
  <c r="D443" i="1"/>
  <c r="C443" i="1"/>
  <c r="B443" i="1"/>
  <c r="AA442" i="1"/>
  <c r="Z442" i="1"/>
  <c r="Y442" i="1"/>
  <c r="J442" i="1"/>
  <c r="F442" i="1"/>
  <c r="E442" i="1"/>
  <c r="D442" i="1"/>
  <c r="C442" i="1"/>
  <c r="G442" i="1" s="1"/>
  <c r="B442" i="1"/>
  <c r="AA441" i="1"/>
  <c r="Z441" i="1"/>
  <c r="Y441" i="1"/>
  <c r="J441" i="1"/>
  <c r="F441" i="1"/>
  <c r="E441" i="1"/>
  <c r="D441" i="1"/>
  <c r="C441" i="1"/>
  <c r="B441" i="1"/>
  <c r="AB440" i="1"/>
  <c r="AA440" i="1"/>
  <c r="Z440" i="1"/>
  <c r="Y440" i="1"/>
  <c r="J440" i="1"/>
  <c r="G440" i="1"/>
  <c r="F440" i="1"/>
  <c r="E440" i="1"/>
  <c r="D440" i="1"/>
  <c r="C440" i="1"/>
  <c r="B440" i="1"/>
  <c r="AB439" i="1"/>
  <c r="AA439" i="1"/>
  <c r="Z439" i="1"/>
  <c r="Y439" i="1"/>
  <c r="J439" i="1"/>
  <c r="G439" i="1"/>
  <c r="F439" i="1"/>
  <c r="E439" i="1"/>
  <c r="D439" i="1"/>
  <c r="C439" i="1"/>
  <c r="B439" i="1"/>
  <c r="AA438" i="1"/>
  <c r="Z438" i="1"/>
  <c r="Y438" i="1"/>
  <c r="J438" i="1"/>
  <c r="F438" i="1"/>
  <c r="E438" i="1"/>
  <c r="D438" i="1"/>
  <c r="C438" i="1"/>
  <c r="G438" i="1" s="1"/>
  <c r="B438" i="1"/>
  <c r="AA437" i="1"/>
  <c r="Z437" i="1"/>
  <c r="Y437" i="1"/>
  <c r="J437" i="1"/>
  <c r="F437" i="1"/>
  <c r="E437" i="1"/>
  <c r="D437" i="1"/>
  <c r="C437" i="1"/>
  <c r="B437" i="1"/>
  <c r="AA436" i="1"/>
  <c r="Z436" i="1"/>
  <c r="Y436" i="1"/>
  <c r="J436" i="1"/>
  <c r="G436" i="1"/>
  <c r="F436" i="1"/>
  <c r="E436" i="1"/>
  <c r="D436" i="1"/>
  <c r="C436" i="1"/>
  <c r="B436" i="1"/>
  <c r="AA435" i="1"/>
  <c r="Z435" i="1"/>
  <c r="Y435" i="1"/>
  <c r="J435" i="1"/>
  <c r="F435" i="1"/>
  <c r="E435" i="1"/>
  <c r="D435" i="1"/>
  <c r="G435" i="1" s="1"/>
  <c r="C435" i="1"/>
  <c r="B435" i="1"/>
  <c r="AA434" i="1"/>
  <c r="Z434" i="1"/>
  <c r="Y434" i="1"/>
  <c r="J434" i="1"/>
  <c r="F434" i="1"/>
  <c r="E434" i="1"/>
  <c r="D434" i="1"/>
  <c r="C434" i="1"/>
  <c r="G434" i="1" s="1"/>
  <c r="B434" i="1"/>
  <c r="AA433" i="1"/>
  <c r="Z433" i="1"/>
  <c r="Y433" i="1"/>
  <c r="J433" i="1"/>
  <c r="F433" i="1"/>
  <c r="E433" i="1"/>
  <c r="D433" i="1"/>
  <c r="C433" i="1"/>
  <c r="G433" i="1" s="1"/>
  <c r="B433" i="1"/>
  <c r="AB432" i="1"/>
  <c r="AA432" i="1"/>
  <c r="Z432" i="1"/>
  <c r="Y432" i="1"/>
  <c r="J432" i="1"/>
  <c r="G432" i="1"/>
  <c r="F432" i="1"/>
  <c r="E432" i="1"/>
  <c r="D432" i="1"/>
  <c r="C432" i="1"/>
  <c r="B432" i="1"/>
  <c r="AA431" i="1"/>
  <c r="Z431" i="1"/>
  <c r="Y431" i="1"/>
  <c r="J431" i="1"/>
  <c r="F431" i="1"/>
  <c r="E431" i="1"/>
  <c r="D431" i="1"/>
  <c r="G431" i="1" s="1"/>
  <c r="C431" i="1"/>
  <c r="B431" i="1"/>
  <c r="AA427" i="1"/>
  <c r="Z427" i="1"/>
  <c r="Y427" i="1"/>
  <c r="J427" i="1"/>
  <c r="G427" i="1"/>
  <c r="F427" i="1"/>
  <c r="E427" i="1"/>
  <c r="D427" i="1"/>
  <c r="C427" i="1"/>
  <c r="B427" i="1"/>
  <c r="AA426" i="1"/>
  <c r="Z426" i="1"/>
  <c r="Y426" i="1"/>
  <c r="J426" i="1"/>
  <c r="F426" i="1"/>
  <c r="E426" i="1"/>
  <c r="D426" i="1"/>
  <c r="G426" i="1" s="1"/>
  <c r="C426" i="1"/>
  <c r="B426" i="1"/>
  <c r="AA425" i="1"/>
  <c r="Z425" i="1"/>
  <c r="Y425" i="1"/>
  <c r="J425" i="1"/>
  <c r="F425" i="1"/>
  <c r="E425" i="1"/>
  <c r="D425" i="1"/>
  <c r="C425" i="1"/>
  <c r="G425" i="1" s="1"/>
  <c r="H425" i="1" s="1"/>
  <c r="B425" i="1"/>
  <c r="AA424" i="1"/>
  <c r="Z424" i="1"/>
  <c r="Y424" i="1"/>
  <c r="J424" i="1"/>
  <c r="H424" i="1"/>
  <c r="X424" i="1" s="1"/>
  <c r="F424" i="1"/>
  <c r="E424" i="1"/>
  <c r="D424" i="1"/>
  <c r="C424" i="1"/>
  <c r="G424" i="1" s="1"/>
  <c r="B424" i="1"/>
  <c r="AA423" i="1"/>
  <c r="Z423" i="1"/>
  <c r="Y423" i="1"/>
  <c r="J423" i="1"/>
  <c r="F423" i="1"/>
  <c r="E423" i="1"/>
  <c r="D423" i="1"/>
  <c r="C423" i="1"/>
  <c r="G423" i="1" s="1"/>
  <c r="H423" i="1" s="1"/>
  <c r="B423" i="1"/>
  <c r="AA422" i="1"/>
  <c r="Z422" i="1"/>
  <c r="Y422" i="1"/>
  <c r="J422" i="1"/>
  <c r="F422" i="1"/>
  <c r="E422" i="1"/>
  <c r="D422" i="1"/>
  <c r="G422" i="1" s="1"/>
  <c r="C422" i="1"/>
  <c r="B422" i="1"/>
  <c r="AA421" i="1"/>
  <c r="Z421" i="1"/>
  <c r="Y421" i="1"/>
  <c r="J421" i="1"/>
  <c r="F421" i="1"/>
  <c r="E421" i="1"/>
  <c r="D421" i="1"/>
  <c r="C421" i="1"/>
  <c r="G421" i="1" s="1"/>
  <c r="B421" i="1"/>
  <c r="AA420" i="1"/>
  <c r="Z420" i="1"/>
  <c r="Y420" i="1"/>
  <c r="J420" i="1"/>
  <c r="F420" i="1"/>
  <c r="E420" i="1"/>
  <c r="H420" i="1" s="1"/>
  <c r="D420" i="1"/>
  <c r="C420" i="1"/>
  <c r="G420" i="1" s="1"/>
  <c r="B420" i="1"/>
  <c r="AA419" i="1"/>
  <c r="Z419" i="1"/>
  <c r="Y419" i="1"/>
  <c r="J419" i="1"/>
  <c r="F419" i="1"/>
  <c r="E419" i="1"/>
  <c r="D419" i="1"/>
  <c r="C419" i="1"/>
  <c r="G419" i="1" s="1"/>
  <c r="B419" i="1"/>
  <c r="AA418" i="1"/>
  <c r="Z418" i="1"/>
  <c r="Y418" i="1"/>
  <c r="J418" i="1"/>
  <c r="F418" i="1"/>
  <c r="E418" i="1"/>
  <c r="D418" i="1"/>
  <c r="G418" i="1" s="1"/>
  <c r="C418" i="1"/>
  <c r="B418" i="1"/>
  <c r="AA417" i="1"/>
  <c r="Z417" i="1"/>
  <c r="Y417" i="1"/>
  <c r="J417" i="1"/>
  <c r="H417" i="1"/>
  <c r="I417" i="1" s="1"/>
  <c r="G417" i="1"/>
  <c r="AB417" i="1" s="1"/>
  <c r="F417" i="1"/>
  <c r="E417" i="1"/>
  <c r="D417" i="1"/>
  <c r="C417" i="1"/>
  <c r="B417" i="1"/>
  <c r="AA416" i="1"/>
  <c r="Z416" i="1"/>
  <c r="Y416" i="1"/>
  <c r="J416" i="1"/>
  <c r="F416" i="1"/>
  <c r="E416" i="1"/>
  <c r="D416" i="1"/>
  <c r="C416" i="1"/>
  <c r="G416" i="1" s="1"/>
  <c r="B416" i="1"/>
  <c r="AA412" i="1"/>
  <c r="Z412" i="1"/>
  <c r="Y412" i="1"/>
  <c r="J412" i="1"/>
  <c r="F412" i="1"/>
  <c r="E412" i="1"/>
  <c r="D412" i="1"/>
  <c r="G412" i="1" s="1"/>
  <c r="H412" i="1" s="1"/>
  <c r="C412" i="1"/>
  <c r="B412" i="1"/>
  <c r="AA411" i="1"/>
  <c r="Z411" i="1"/>
  <c r="Y411" i="1"/>
  <c r="J411" i="1"/>
  <c r="F411" i="1"/>
  <c r="E411" i="1"/>
  <c r="D411" i="1"/>
  <c r="C411" i="1"/>
  <c r="G411" i="1" s="1"/>
  <c r="B411" i="1"/>
  <c r="AA410" i="1"/>
  <c r="Z410" i="1"/>
  <c r="Y410" i="1"/>
  <c r="J410" i="1"/>
  <c r="H410" i="1"/>
  <c r="F410" i="1"/>
  <c r="E410" i="1"/>
  <c r="D410" i="1"/>
  <c r="C410" i="1"/>
  <c r="G410" i="1" s="1"/>
  <c r="AB410" i="1" s="1"/>
  <c r="B410" i="1"/>
  <c r="AA409" i="1"/>
  <c r="Z409" i="1"/>
  <c r="Y409" i="1"/>
  <c r="J409" i="1"/>
  <c r="G409" i="1"/>
  <c r="F409" i="1"/>
  <c r="E409" i="1"/>
  <c r="D409" i="1"/>
  <c r="C409" i="1"/>
  <c r="B409" i="1"/>
  <c r="AA408" i="1"/>
  <c r="Z408" i="1"/>
  <c r="Y408" i="1"/>
  <c r="J408" i="1"/>
  <c r="G408" i="1"/>
  <c r="F408" i="1"/>
  <c r="E408" i="1"/>
  <c r="D408" i="1"/>
  <c r="C408" i="1"/>
  <c r="B408" i="1"/>
  <c r="AA407" i="1"/>
  <c r="Z407" i="1"/>
  <c r="Y407" i="1"/>
  <c r="J407" i="1"/>
  <c r="F407" i="1"/>
  <c r="E407" i="1"/>
  <c r="D407" i="1"/>
  <c r="C407" i="1"/>
  <c r="G407" i="1" s="1"/>
  <c r="B407" i="1"/>
  <c r="AA403" i="1"/>
  <c r="Z403" i="1"/>
  <c r="Y403" i="1"/>
  <c r="J403" i="1"/>
  <c r="F403" i="1"/>
  <c r="E403" i="1"/>
  <c r="D403" i="1"/>
  <c r="G403" i="1" s="1"/>
  <c r="C403" i="1"/>
  <c r="B403" i="1"/>
  <c r="AA402" i="1"/>
  <c r="Z402" i="1"/>
  <c r="Y402" i="1"/>
  <c r="J402" i="1"/>
  <c r="H402" i="1"/>
  <c r="G402" i="1"/>
  <c r="AB402" i="1" s="1"/>
  <c r="F402" i="1"/>
  <c r="E402" i="1"/>
  <c r="D402" i="1"/>
  <c r="C402" i="1"/>
  <c r="B402" i="1"/>
  <c r="AA401" i="1"/>
  <c r="Z401" i="1"/>
  <c r="Y401" i="1"/>
  <c r="J401" i="1"/>
  <c r="F401" i="1"/>
  <c r="E401" i="1"/>
  <c r="D401" i="1"/>
  <c r="C401" i="1"/>
  <c r="G401" i="1" s="1"/>
  <c r="B401" i="1"/>
  <c r="AA400" i="1"/>
  <c r="Z400" i="1"/>
  <c r="Y400" i="1"/>
  <c r="J400" i="1"/>
  <c r="G400" i="1"/>
  <c r="F400" i="1"/>
  <c r="E400" i="1"/>
  <c r="D400" i="1"/>
  <c r="C400" i="1"/>
  <c r="B400" i="1"/>
  <c r="AA399" i="1"/>
  <c r="Z399" i="1"/>
  <c r="Y399" i="1"/>
  <c r="J399" i="1"/>
  <c r="F399" i="1"/>
  <c r="E399" i="1"/>
  <c r="D399" i="1"/>
  <c r="G399" i="1" s="1"/>
  <c r="C399" i="1"/>
  <c r="B399" i="1"/>
  <c r="AB398" i="1"/>
  <c r="AA398" i="1"/>
  <c r="Z398" i="1"/>
  <c r="Y398" i="1"/>
  <c r="X398" i="1"/>
  <c r="J398" i="1"/>
  <c r="G398" i="1"/>
  <c r="H398" i="1" s="1"/>
  <c r="I398" i="1" s="1"/>
  <c r="F398" i="1"/>
  <c r="E398" i="1"/>
  <c r="D398" i="1"/>
  <c r="C398" i="1"/>
  <c r="B398" i="1"/>
  <c r="AA397" i="1"/>
  <c r="Z397" i="1"/>
  <c r="Y397" i="1"/>
  <c r="J397" i="1"/>
  <c r="F397" i="1"/>
  <c r="E397" i="1"/>
  <c r="D397" i="1"/>
  <c r="C397" i="1"/>
  <c r="G397" i="1" s="1"/>
  <c r="B397" i="1"/>
  <c r="AA396" i="1"/>
  <c r="Z396" i="1"/>
  <c r="Y396" i="1"/>
  <c r="J396" i="1"/>
  <c r="F396" i="1"/>
  <c r="E396" i="1"/>
  <c r="D396" i="1"/>
  <c r="G396" i="1" s="1"/>
  <c r="C396" i="1"/>
  <c r="B396" i="1"/>
  <c r="AA395" i="1"/>
  <c r="Z395" i="1"/>
  <c r="Y395" i="1"/>
  <c r="J395" i="1"/>
  <c r="F395" i="1"/>
  <c r="E395" i="1"/>
  <c r="D395" i="1"/>
  <c r="G395" i="1" s="1"/>
  <c r="C395" i="1"/>
  <c r="B395" i="1"/>
  <c r="AA394" i="1"/>
  <c r="Z394" i="1"/>
  <c r="Y394" i="1"/>
  <c r="J394" i="1"/>
  <c r="F394" i="1"/>
  <c r="E394" i="1"/>
  <c r="D394" i="1"/>
  <c r="C394" i="1"/>
  <c r="G394" i="1" s="1"/>
  <c r="B394" i="1"/>
  <c r="AA393" i="1"/>
  <c r="Z393" i="1"/>
  <c r="Y393" i="1"/>
  <c r="J393" i="1"/>
  <c r="I393" i="1"/>
  <c r="H393" i="1"/>
  <c r="X393" i="1" s="1"/>
  <c r="F393" i="1"/>
  <c r="E393" i="1"/>
  <c r="D393" i="1"/>
  <c r="C393" i="1"/>
  <c r="G393" i="1" s="1"/>
  <c r="AB393" i="1" s="1"/>
  <c r="B393" i="1"/>
  <c r="AA392" i="1"/>
  <c r="Z392" i="1"/>
  <c r="Y392" i="1"/>
  <c r="J392" i="1"/>
  <c r="G392" i="1"/>
  <c r="F392" i="1"/>
  <c r="E392" i="1"/>
  <c r="D392" i="1"/>
  <c r="C392" i="1"/>
  <c r="B392" i="1"/>
  <c r="AA388" i="1"/>
  <c r="Z388" i="1"/>
  <c r="Y388" i="1"/>
  <c r="J388" i="1"/>
  <c r="F388" i="1"/>
  <c r="E388" i="1"/>
  <c r="D388" i="1"/>
  <c r="C388" i="1"/>
  <c r="G388" i="1" s="1"/>
  <c r="B388" i="1"/>
  <c r="AA387" i="1"/>
  <c r="Z387" i="1"/>
  <c r="Y387" i="1"/>
  <c r="J387" i="1"/>
  <c r="F387" i="1"/>
  <c r="E387" i="1"/>
  <c r="D387" i="1"/>
  <c r="C387" i="1"/>
  <c r="B387" i="1"/>
  <c r="AA386" i="1"/>
  <c r="AB386" i="1" s="1"/>
  <c r="Z386" i="1"/>
  <c r="Y386" i="1"/>
  <c r="J386" i="1"/>
  <c r="G386" i="1"/>
  <c r="F386" i="1"/>
  <c r="E386" i="1"/>
  <c r="D386" i="1"/>
  <c r="C386" i="1"/>
  <c r="B386" i="1"/>
  <c r="AB385" i="1"/>
  <c r="AA385" i="1"/>
  <c r="Z385" i="1"/>
  <c r="Y385" i="1"/>
  <c r="J385" i="1"/>
  <c r="F385" i="1"/>
  <c r="E385" i="1"/>
  <c r="D385" i="1"/>
  <c r="G385" i="1" s="1"/>
  <c r="H385" i="1" s="1"/>
  <c r="C385" i="1"/>
  <c r="B385" i="1"/>
  <c r="AA384" i="1"/>
  <c r="Z384" i="1"/>
  <c r="Y384" i="1"/>
  <c r="J384" i="1"/>
  <c r="F384" i="1"/>
  <c r="E384" i="1"/>
  <c r="D384" i="1"/>
  <c r="C384" i="1"/>
  <c r="G384" i="1" s="1"/>
  <c r="B384" i="1"/>
  <c r="AA383" i="1"/>
  <c r="Z383" i="1"/>
  <c r="Y383" i="1"/>
  <c r="J383" i="1"/>
  <c r="H383" i="1"/>
  <c r="F383" i="1"/>
  <c r="E383" i="1"/>
  <c r="D383" i="1"/>
  <c r="C383" i="1"/>
  <c r="G383" i="1" s="1"/>
  <c r="AB383" i="1" s="1"/>
  <c r="B383" i="1"/>
  <c r="AA382" i="1"/>
  <c r="Z382" i="1"/>
  <c r="Y382" i="1"/>
  <c r="J382" i="1"/>
  <c r="G382" i="1"/>
  <c r="F382" i="1"/>
  <c r="E382" i="1"/>
  <c r="D382" i="1"/>
  <c r="C382" i="1"/>
  <c r="B382" i="1"/>
  <c r="AA381" i="1"/>
  <c r="Z381" i="1"/>
  <c r="Y381" i="1"/>
  <c r="J381" i="1"/>
  <c r="G381" i="1"/>
  <c r="F381" i="1"/>
  <c r="E381" i="1"/>
  <c r="D381" i="1"/>
  <c r="C381" i="1"/>
  <c r="B381" i="1"/>
  <c r="AA380" i="1"/>
  <c r="Z380" i="1"/>
  <c r="Y380" i="1"/>
  <c r="J380" i="1"/>
  <c r="F380" i="1"/>
  <c r="E380" i="1"/>
  <c r="D380" i="1"/>
  <c r="C380" i="1"/>
  <c r="G380" i="1" s="1"/>
  <c r="B380" i="1"/>
  <c r="AA379" i="1"/>
  <c r="Z379" i="1"/>
  <c r="Y379" i="1"/>
  <c r="J379" i="1"/>
  <c r="F379" i="1"/>
  <c r="E379" i="1"/>
  <c r="D379" i="1"/>
  <c r="C379" i="1"/>
  <c r="B379" i="1"/>
  <c r="AA378" i="1"/>
  <c r="Z378" i="1"/>
  <c r="Y378" i="1"/>
  <c r="J378" i="1"/>
  <c r="F378" i="1"/>
  <c r="E378" i="1"/>
  <c r="D378" i="1"/>
  <c r="G378" i="1" s="1"/>
  <c r="H378" i="1" s="1"/>
  <c r="X378" i="1" s="1"/>
  <c r="C378" i="1"/>
  <c r="B378" i="1"/>
  <c r="AA377" i="1"/>
  <c r="Z377" i="1"/>
  <c r="Y377" i="1"/>
  <c r="J377" i="1"/>
  <c r="F377" i="1"/>
  <c r="E377" i="1"/>
  <c r="D377" i="1"/>
  <c r="G377" i="1" s="1"/>
  <c r="AB377" i="1" s="1"/>
  <c r="C377" i="1"/>
  <c r="B377" i="1"/>
  <c r="AA376" i="1"/>
  <c r="Z376" i="1"/>
  <c r="Y376" i="1"/>
  <c r="J376" i="1"/>
  <c r="H376" i="1"/>
  <c r="F376" i="1"/>
  <c r="E376" i="1"/>
  <c r="D376" i="1"/>
  <c r="C376" i="1"/>
  <c r="G376" i="1" s="1"/>
  <c r="B376" i="1"/>
  <c r="AA375" i="1"/>
  <c r="Z375" i="1"/>
  <c r="Y375" i="1"/>
  <c r="J375" i="1"/>
  <c r="F375" i="1"/>
  <c r="E375" i="1"/>
  <c r="D375" i="1"/>
  <c r="C375" i="1"/>
  <c r="B375" i="1"/>
  <c r="AA371" i="1"/>
  <c r="Z371" i="1"/>
  <c r="Y371" i="1"/>
  <c r="J371" i="1"/>
  <c r="F371" i="1"/>
  <c r="E371" i="1"/>
  <c r="D371" i="1"/>
  <c r="C371" i="1"/>
  <c r="G371" i="1" s="1"/>
  <c r="H371" i="1" s="1"/>
  <c r="B371" i="1"/>
  <c r="AA370" i="1"/>
  <c r="Z370" i="1"/>
  <c r="Y370" i="1"/>
  <c r="J370" i="1"/>
  <c r="H370" i="1"/>
  <c r="F370" i="1"/>
  <c r="E370" i="1"/>
  <c r="D370" i="1"/>
  <c r="C370" i="1"/>
  <c r="G370" i="1" s="1"/>
  <c r="B370" i="1"/>
  <c r="AA369" i="1"/>
  <c r="Z369" i="1"/>
  <c r="Y369" i="1"/>
  <c r="J369" i="1"/>
  <c r="F369" i="1"/>
  <c r="E369" i="1"/>
  <c r="D369" i="1"/>
  <c r="C369" i="1"/>
  <c r="G369" i="1" s="1"/>
  <c r="B369" i="1"/>
  <c r="AA368" i="1"/>
  <c r="Z368" i="1"/>
  <c r="Y368" i="1"/>
  <c r="J368" i="1"/>
  <c r="G368" i="1"/>
  <c r="F368" i="1"/>
  <c r="E368" i="1"/>
  <c r="D368" i="1"/>
  <c r="C368" i="1"/>
  <c r="B368" i="1"/>
  <c r="AA367" i="1"/>
  <c r="Z367" i="1"/>
  <c r="Y367" i="1"/>
  <c r="J367" i="1"/>
  <c r="F367" i="1"/>
  <c r="E367" i="1"/>
  <c r="H367" i="1" s="1"/>
  <c r="D367" i="1"/>
  <c r="C367" i="1"/>
  <c r="G367" i="1" s="1"/>
  <c r="B367" i="1"/>
  <c r="AA366" i="1"/>
  <c r="Z366" i="1"/>
  <c r="Y366" i="1"/>
  <c r="J366" i="1"/>
  <c r="I366" i="1"/>
  <c r="H366" i="1"/>
  <c r="X366" i="1" s="1"/>
  <c r="F366" i="1"/>
  <c r="E366" i="1"/>
  <c r="D366" i="1"/>
  <c r="C366" i="1"/>
  <c r="G366" i="1" s="1"/>
  <c r="B366" i="1"/>
  <c r="AB362" i="1"/>
  <c r="AA362" i="1"/>
  <c r="Z362" i="1"/>
  <c r="Y362" i="1"/>
  <c r="J362" i="1"/>
  <c r="F362" i="1"/>
  <c r="E362" i="1"/>
  <c r="D362" i="1"/>
  <c r="G362" i="1" s="1"/>
  <c r="H362" i="1" s="1"/>
  <c r="C362" i="1"/>
  <c r="B362" i="1"/>
  <c r="AA361" i="1"/>
  <c r="Z361" i="1"/>
  <c r="Y361" i="1"/>
  <c r="J361" i="1"/>
  <c r="H361" i="1"/>
  <c r="F361" i="1"/>
  <c r="E361" i="1"/>
  <c r="D361" i="1"/>
  <c r="C361" i="1"/>
  <c r="G361" i="1" s="1"/>
  <c r="B361" i="1"/>
  <c r="AA360" i="1"/>
  <c r="Z360" i="1"/>
  <c r="Y360" i="1"/>
  <c r="J360" i="1"/>
  <c r="F360" i="1"/>
  <c r="E360" i="1"/>
  <c r="D360" i="1"/>
  <c r="C360" i="1"/>
  <c r="G360" i="1" s="1"/>
  <c r="B360" i="1"/>
  <c r="AA359" i="1"/>
  <c r="Z359" i="1"/>
  <c r="Y359" i="1"/>
  <c r="J359" i="1"/>
  <c r="F359" i="1"/>
  <c r="E359" i="1"/>
  <c r="D359" i="1"/>
  <c r="G359" i="1" s="1"/>
  <c r="C359" i="1"/>
  <c r="B359" i="1"/>
  <c r="AA358" i="1"/>
  <c r="Z358" i="1"/>
  <c r="Y358" i="1"/>
  <c r="J358" i="1"/>
  <c r="H358" i="1"/>
  <c r="F358" i="1"/>
  <c r="E358" i="1"/>
  <c r="D358" i="1"/>
  <c r="G358" i="1" s="1"/>
  <c r="AB358" i="1" s="1"/>
  <c r="C358" i="1"/>
  <c r="B358" i="1"/>
  <c r="AA357" i="1"/>
  <c r="Z357" i="1"/>
  <c r="Y357" i="1"/>
  <c r="J357" i="1"/>
  <c r="F357" i="1"/>
  <c r="E357" i="1"/>
  <c r="D357" i="1"/>
  <c r="C357" i="1"/>
  <c r="G357" i="1" s="1"/>
  <c r="B357" i="1"/>
  <c r="AA356" i="1"/>
  <c r="Z356" i="1"/>
  <c r="Y356" i="1"/>
  <c r="J356" i="1"/>
  <c r="F356" i="1"/>
  <c r="E356" i="1"/>
  <c r="D356" i="1"/>
  <c r="C356" i="1"/>
  <c r="G356" i="1" s="1"/>
  <c r="B356" i="1"/>
  <c r="AA355" i="1"/>
  <c r="Z355" i="1"/>
  <c r="Y355" i="1"/>
  <c r="J355" i="1"/>
  <c r="G355" i="1"/>
  <c r="F355" i="1"/>
  <c r="E355" i="1"/>
  <c r="D355" i="1"/>
  <c r="C355" i="1"/>
  <c r="B355" i="1"/>
  <c r="AA354" i="1"/>
  <c r="Z354" i="1"/>
  <c r="Y354" i="1"/>
  <c r="J354" i="1"/>
  <c r="F354" i="1"/>
  <c r="E354" i="1"/>
  <c r="D354" i="1"/>
  <c r="G354" i="1" s="1"/>
  <c r="C354" i="1"/>
  <c r="B354" i="1"/>
  <c r="AA353" i="1"/>
  <c r="Z353" i="1"/>
  <c r="Y353" i="1"/>
  <c r="J353" i="1"/>
  <c r="F353" i="1"/>
  <c r="E353" i="1"/>
  <c r="D353" i="1"/>
  <c r="C353" i="1"/>
  <c r="B353" i="1"/>
  <c r="AA352" i="1"/>
  <c r="Z352" i="1"/>
  <c r="Y352" i="1"/>
  <c r="J352" i="1"/>
  <c r="F352" i="1"/>
  <c r="E352" i="1"/>
  <c r="D352" i="1"/>
  <c r="C352" i="1"/>
  <c r="G352" i="1" s="1"/>
  <c r="B352" i="1"/>
  <c r="AB351" i="1"/>
  <c r="AA351" i="1"/>
  <c r="Z351" i="1"/>
  <c r="Y351" i="1"/>
  <c r="J351" i="1"/>
  <c r="H351" i="1"/>
  <c r="G351" i="1"/>
  <c r="F351" i="1"/>
  <c r="E351" i="1"/>
  <c r="D351" i="1"/>
  <c r="C351" i="1"/>
  <c r="B351" i="1"/>
  <c r="AA350" i="1"/>
  <c r="Z350" i="1"/>
  <c r="Y350" i="1"/>
  <c r="J350" i="1"/>
  <c r="F350" i="1"/>
  <c r="E350" i="1"/>
  <c r="D350" i="1"/>
  <c r="G350" i="1" s="1"/>
  <c r="C350" i="1"/>
  <c r="B350" i="1"/>
  <c r="AA349" i="1"/>
  <c r="Z349" i="1"/>
  <c r="Y349" i="1"/>
  <c r="J349" i="1"/>
  <c r="F349" i="1"/>
  <c r="E349" i="1"/>
  <c r="D349" i="1"/>
  <c r="C349" i="1"/>
  <c r="B349" i="1"/>
  <c r="AA348" i="1"/>
  <c r="Z348" i="1"/>
  <c r="Y348" i="1"/>
  <c r="J348" i="1"/>
  <c r="F348" i="1"/>
  <c r="E348" i="1"/>
  <c r="D348" i="1"/>
  <c r="C348" i="1"/>
  <c r="G348" i="1" s="1"/>
  <c r="B348" i="1"/>
  <c r="AA344" i="1"/>
  <c r="Z344" i="1"/>
  <c r="Y344" i="1"/>
  <c r="J344" i="1"/>
  <c r="G344" i="1"/>
  <c r="F344" i="1"/>
  <c r="E344" i="1"/>
  <c r="H344" i="1" s="1"/>
  <c r="D344" i="1"/>
  <c r="C344" i="1"/>
  <c r="B344" i="1"/>
  <c r="AA343" i="1"/>
  <c r="Z343" i="1"/>
  <c r="Y343" i="1"/>
  <c r="J343" i="1"/>
  <c r="H343" i="1"/>
  <c r="F343" i="1"/>
  <c r="E343" i="1"/>
  <c r="D343" i="1"/>
  <c r="C343" i="1"/>
  <c r="G343" i="1" s="1"/>
  <c r="AB343" i="1" s="1"/>
  <c r="B343" i="1"/>
  <c r="AA342" i="1"/>
  <c r="Z342" i="1"/>
  <c r="Y342" i="1"/>
  <c r="J342" i="1"/>
  <c r="F342" i="1"/>
  <c r="E342" i="1"/>
  <c r="D342" i="1"/>
  <c r="C342" i="1"/>
  <c r="G342" i="1" s="1"/>
  <c r="B342" i="1"/>
  <c r="AA341" i="1"/>
  <c r="Z341" i="1"/>
  <c r="Y341" i="1"/>
  <c r="J341" i="1"/>
  <c r="F341" i="1"/>
  <c r="E341" i="1"/>
  <c r="D341" i="1"/>
  <c r="G341" i="1" s="1"/>
  <c r="C341" i="1"/>
  <c r="B341" i="1"/>
  <c r="AA340" i="1"/>
  <c r="Z340" i="1"/>
  <c r="Y340" i="1"/>
  <c r="J340" i="1"/>
  <c r="F340" i="1"/>
  <c r="E340" i="1"/>
  <c r="D340" i="1"/>
  <c r="C340" i="1"/>
  <c r="G340" i="1" s="1"/>
  <c r="B340" i="1"/>
  <c r="AA339" i="1"/>
  <c r="Z339" i="1"/>
  <c r="Y339" i="1"/>
  <c r="J339" i="1"/>
  <c r="F339" i="1"/>
  <c r="E339" i="1"/>
  <c r="D339" i="1"/>
  <c r="C339" i="1"/>
  <c r="G339" i="1" s="1"/>
  <c r="B339" i="1"/>
  <c r="AB338" i="1"/>
  <c r="AA338" i="1"/>
  <c r="Z338" i="1"/>
  <c r="Y338" i="1"/>
  <c r="X338" i="1" s="1"/>
  <c r="J338" i="1"/>
  <c r="F338" i="1"/>
  <c r="E338" i="1"/>
  <c r="D338" i="1"/>
  <c r="C338" i="1"/>
  <c r="G338" i="1" s="1"/>
  <c r="H338" i="1" s="1"/>
  <c r="I338" i="1" s="1"/>
  <c r="B338" i="1"/>
  <c r="AA337" i="1"/>
  <c r="Z337" i="1"/>
  <c r="Y337" i="1"/>
  <c r="J337" i="1"/>
  <c r="F337" i="1"/>
  <c r="E337" i="1"/>
  <c r="D337" i="1"/>
  <c r="G337" i="1" s="1"/>
  <c r="C337" i="1"/>
  <c r="B337" i="1"/>
  <c r="AA336" i="1"/>
  <c r="Z336" i="1"/>
  <c r="Y336" i="1"/>
  <c r="J336" i="1"/>
  <c r="G336" i="1"/>
  <c r="F336" i="1"/>
  <c r="E336" i="1"/>
  <c r="D336" i="1"/>
  <c r="C336" i="1"/>
  <c r="B336" i="1"/>
  <c r="AA335" i="1"/>
  <c r="Z335" i="1"/>
  <c r="Y335" i="1"/>
  <c r="J335" i="1"/>
  <c r="F335" i="1"/>
  <c r="E335" i="1"/>
  <c r="D335" i="1"/>
  <c r="C335" i="1"/>
  <c r="G335" i="1" s="1"/>
  <c r="B335" i="1"/>
  <c r="AA334" i="1"/>
  <c r="Z334" i="1"/>
  <c r="Y334" i="1"/>
  <c r="J334" i="1"/>
  <c r="F334" i="1"/>
  <c r="E334" i="1"/>
  <c r="D334" i="1"/>
  <c r="C334" i="1"/>
  <c r="G334" i="1" s="1"/>
  <c r="B334" i="1"/>
  <c r="AA333" i="1"/>
  <c r="Z333" i="1"/>
  <c r="Y333" i="1"/>
  <c r="J333" i="1"/>
  <c r="F333" i="1"/>
  <c r="E333" i="1"/>
  <c r="D333" i="1"/>
  <c r="G333" i="1" s="1"/>
  <c r="C333" i="1"/>
  <c r="B333" i="1"/>
  <c r="AA332" i="1"/>
  <c r="Z332" i="1"/>
  <c r="Y332" i="1"/>
  <c r="J332" i="1"/>
  <c r="G332" i="1"/>
  <c r="F332" i="1"/>
  <c r="E332" i="1"/>
  <c r="D332" i="1"/>
  <c r="C332" i="1"/>
  <c r="B332" i="1"/>
  <c r="AA331" i="1"/>
  <c r="Z331" i="1"/>
  <c r="Y331" i="1"/>
  <c r="J331" i="1"/>
  <c r="F331" i="1"/>
  <c r="E331" i="1"/>
  <c r="D331" i="1"/>
  <c r="C331" i="1"/>
  <c r="G331" i="1" s="1"/>
  <c r="B331" i="1"/>
  <c r="AA330" i="1"/>
  <c r="Z330" i="1"/>
  <c r="Y330" i="1"/>
  <c r="J330" i="1"/>
  <c r="F330" i="1"/>
  <c r="E330" i="1"/>
  <c r="D330" i="1"/>
  <c r="C330" i="1"/>
  <c r="G330" i="1" s="1"/>
  <c r="B330" i="1"/>
  <c r="AA329" i="1"/>
  <c r="Z329" i="1"/>
  <c r="Y329" i="1"/>
  <c r="J329" i="1"/>
  <c r="F329" i="1"/>
  <c r="E329" i="1"/>
  <c r="D329" i="1"/>
  <c r="G329" i="1" s="1"/>
  <c r="C329" i="1"/>
  <c r="B329" i="1"/>
  <c r="AA325" i="1"/>
  <c r="Z325" i="1"/>
  <c r="Y325" i="1"/>
  <c r="J325" i="1"/>
  <c r="G325" i="1"/>
  <c r="AB325" i="1" s="1"/>
  <c r="F325" i="1"/>
  <c r="E325" i="1"/>
  <c r="D325" i="1"/>
  <c r="C325" i="1"/>
  <c r="B325" i="1"/>
  <c r="AA324" i="1"/>
  <c r="Z324" i="1"/>
  <c r="Y324" i="1"/>
  <c r="J324" i="1"/>
  <c r="F324" i="1"/>
  <c r="E324" i="1"/>
  <c r="D324" i="1"/>
  <c r="C324" i="1"/>
  <c r="G324" i="1" s="1"/>
  <c r="B324" i="1"/>
  <c r="AB323" i="1"/>
  <c r="AA323" i="1"/>
  <c r="Z323" i="1"/>
  <c r="Y323" i="1"/>
  <c r="J323" i="1"/>
  <c r="F323" i="1"/>
  <c r="E323" i="1"/>
  <c r="D323" i="1"/>
  <c r="G323" i="1" s="1"/>
  <c r="H323" i="1" s="1"/>
  <c r="C323" i="1"/>
  <c r="B323" i="1"/>
  <c r="AA322" i="1"/>
  <c r="Z322" i="1"/>
  <c r="Y322" i="1"/>
  <c r="J322" i="1"/>
  <c r="H322" i="1"/>
  <c r="X322" i="1" s="1"/>
  <c r="F322" i="1"/>
  <c r="E322" i="1"/>
  <c r="D322" i="1"/>
  <c r="G322" i="1" s="1"/>
  <c r="AB322" i="1" s="1"/>
  <c r="C322" i="1"/>
  <c r="B322" i="1"/>
  <c r="AB321" i="1"/>
  <c r="AA321" i="1"/>
  <c r="Z321" i="1"/>
  <c r="Y321" i="1"/>
  <c r="J321" i="1"/>
  <c r="G321" i="1"/>
  <c r="F321" i="1"/>
  <c r="E321" i="1"/>
  <c r="D321" i="1"/>
  <c r="C321" i="1"/>
  <c r="B321" i="1"/>
  <c r="AA320" i="1"/>
  <c r="Z320" i="1"/>
  <c r="Y320" i="1"/>
  <c r="J320" i="1"/>
  <c r="F320" i="1"/>
  <c r="E320" i="1"/>
  <c r="D320" i="1"/>
  <c r="C320" i="1"/>
  <c r="B320" i="1"/>
  <c r="AA319" i="1"/>
  <c r="Z319" i="1"/>
  <c r="Y319" i="1"/>
  <c r="J319" i="1"/>
  <c r="F319" i="1"/>
  <c r="E319" i="1"/>
  <c r="D319" i="1"/>
  <c r="C319" i="1"/>
  <c r="G319" i="1" s="1"/>
  <c r="B319" i="1"/>
  <c r="AA318" i="1"/>
  <c r="Z318" i="1"/>
  <c r="Y318" i="1"/>
  <c r="J318" i="1"/>
  <c r="H318" i="1"/>
  <c r="X318" i="1" s="1"/>
  <c r="F318" i="1"/>
  <c r="E318" i="1"/>
  <c r="D318" i="1"/>
  <c r="G318" i="1" s="1"/>
  <c r="C318" i="1"/>
  <c r="B318" i="1"/>
  <c r="AA317" i="1"/>
  <c r="Z317" i="1"/>
  <c r="Y317" i="1"/>
  <c r="J317" i="1"/>
  <c r="F317" i="1"/>
  <c r="E317" i="1"/>
  <c r="D317" i="1"/>
  <c r="C317" i="1"/>
  <c r="G317" i="1" s="1"/>
  <c r="B317" i="1"/>
  <c r="AA316" i="1"/>
  <c r="Z316" i="1"/>
  <c r="Y316" i="1"/>
  <c r="J316" i="1"/>
  <c r="H316" i="1"/>
  <c r="F316" i="1"/>
  <c r="E316" i="1"/>
  <c r="D316" i="1"/>
  <c r="C316" i="1"/>
  <c r="G316" i="1" s="1"/>
  <c r="AB316" i="1" s="1"/>
  <c r="B316" i="1"/>
  <c r="AA315" i="1"/>
  <c r="Z315" i="1"/>
  <c r="Y315" i="1"/>
  <c r="J315" i="1"/>
  <c r="F315" i="1"/>
  <c r="E315" i="1"/>
  <c r="D315" i="1"/>
  <c r="C315" i="1"/>
  <c r="G315" i="1" s="1"/>
  <c r="H315" i="1" s="1"/>
  <c r="B315" i="1"/>
  <c r="AA314" i="1"/>
  <c r="Z314" i="1"/>
  <c r="Y314" i="1"/>
  <c r="J314" i="1"/>
  <c r="F314" i="1"/>
  <c r="E314" i="1"/>
  <c r="H314" i="1" s="1"/>
  <c r="D314" i="1"/>
  <c r="G314" i="1" s="1"/>
  <c r="C314" i="1"/>
  <c r="B314" i="1"/>
  <c r="AA313" i="1"/>
  <c r="Z313" i="1"/>
  <c r="Y313" i="1"/>
  <c r="J313" i="1"/>
  <c r="F313" i="1"/>
  <c r="E313" i="1"/>
  <c r="D313" i="1"/>
  <c r="C313" i="1"/>
  <c r="G313" i="1" s="1"/>
  <c r="B313" i="1"/>
  <c r="AA312" i="1"/>
  <c r="Z312" i="1"/>
  <c r="Y312" i="1"/>
  <c r="J312" i="1"/>
  <c r="F312" i="1"/>
  <c r="E312" i="1"/>
  <c r="H312" i="1" s="1"/>
  <c r="X312" i="1" s="1"/>
  <c r="D312" i="1"/>
  <c r="C312" i="1"/>
  <c r="G312" i="1" s="1"/>
  <c r="AB312" i="1" s="1"/>
  <c r="B312" i="1"/>
  <c r="AA311" i="1"/>
  <c r="Z311" i="1"/>
  <c r="Y311" i="1"/>
  <c r="J311" i="1"/>
  <c r="F311" i="1"/>
  <c r="E311" i="1"/>
  <c r="D311" i="1"/>
  <c r="C311" i="1"/>
  <c r="G311" i="1" s="1"/>
  <c r="B311" i="1"/>
  <c r="AA310" i="1"/>
  <c r="Z310" i="1"/>
  <c r="Y310" i="1"/>
  <c r="J310" i="1"/>
  <c r="F310" i="1"/>
  <c r="E310" i="1"/>
  <c r="D310" i="1"/>
  <c r="G310" i="1" s="1"/>
  <c r="C310" i="1"/>
  <c r="B310" i="1"/>
  <c r="AA309" i="1"/>
  <c r="Z309" i="1"/>
  <c r="Y309" i="1"/>
  <c r="J309" i="1"/>
  <c r="F309" i="1"/>
  <c r="E309" i="1"/>
  <c r="D309" i="1"/>
  <c r="C309" i="1"/>
  <c r="G309" i="1" s="1"/>
  <c r="B309" i="1"/>
  <c r="AA308" i="1"/>
  <c r="Z308" i="1"/>
  <c r="Y308" i="1"/>
  <c r="J308" i="1"/>
  <c r="F308" i="1"/>
  <c r="E308" i="1"/>
  <c r="D308" i="1"/>
  <c r="C308" i="1"/>
  <c r="B308" i="1"/>
  <c r="AA307" i="1"/>
  <c r="Z307" i="1"/>
  <c r="Y307" i="1"/>
  <c r="J307" i="1"/>
  <c r="F307" i="1"/>
  <c r="E307" i="1"/>
  <c r="D307" i="1"/>
  <c r="C307" i="1"/>
  <c r="G307" i="1" s="1"/>
  <c r="B307" i="1"/>
  <c r="AA306" i="1"/>
  <c r="Z306" i="1"/>
  <c r="Y306" i="1"/>
  <c r="J306" i="1"/>
  <c r="F306" i="1"/>
  <c r="E306" i="1"/>
  <c r="D306" i="1"/>
  <c r="G306" i="1" s="1"/>
  <c r="C306" i="1"/>
  <c r="B306" i="1"/>
  <c r="AA305" i="1"/>
  <c r="Z305" i="1"/>
  <c r="Y305" i="1"/>
  <c r="X305" i="1"/>
  <c r="J305" i="1"/>
  <c r="H305" i="1"/>
  <c r="I305" i="1" s="1"/>
  <c r="F305" i="1"/>
  <c r="E305" i="1"/>
  <c r="D305" i="1"/>
  <c r="C305" i="1"/>
  <c r="G305" i="1" s="1"/>
  <c r="AB305" i="1" s="1"/>
  <c r="B305" i="1"/>
  <c r="AA304" i="1"/>
  <c r="Z304" i="1"/>
  <c r="Y304" i="1"/>
  <c r="J304" i="1"/>
  <c r="F304" i="1"/>
  <c r="E304" i="1"/>
  <c r="D304" i="1"/>
  <c r="C304" i="1"/>
  <c r="G304" i="1" s="1"/>
  <c r="B304" i="1"/>
  <c r="AA303" i="1"/>
  <c r="Z303" i="1"/>
  <c r="Y303" i="1"/>
  <c r="J303" i="1"/>
  <c r="F303" i="1"/>
  <c r="E303" i="1"/>
  <c r="D303" i="1"/>
  <c r="C303" i="1"/>
  <c r="G303" i="1" s="1"/>
  <c r="B303" i="1"/>
  <c r="AA302" i="1"/>
  <c r="Z302" i="1"/>
  <c r="Y302" i="1"/>
  <c r="J302" i="1"/>
  <c r="G302" i="1"/>
  <c r="F302" i="1"/>
  <c r="E302" i="1"/>
  <c r="D302" i="1"/>
  <c r="C302" i="1"/>
  <c r="B302" i="1"/>
  <c r="AA301" i="1"/>
  <c r="Z301" i="1"/>
  <c r="Y301" i="1"/>
  <c r="J301" i="1"/>
  <c r="F301" i="1"/>
  <c r="E301" i="1"/>
  <c r="D301" i="1"/>
  <c r="C301" i="1"/>
  <c r="G301" i="1" s="1"/>
  <c r="H301" i="1" s="1"/>
  <c r="B301" i="1"/>
  <c r="AA300" i="1"/>
  <c r="Z300" i="1"/>
  <c r="Y300" i="1"/>
  <c r="J300" i="1"/>
  <c r="F300" i="1"/>
  <c r="E300" i="1"/>
  <c r="D300" i="1"/>
  <c r="C300" i="1"/>
  <c r="B300" i="1"/>
  <c r="AA299" i="1"/>
  <c r="AB299" i="1" s="1"/>
  <c r="Z299" i="1"/>
  <c r="Y299" i="1"/>
  <c r="J299" i="1"/>
  <c r="G299" i="1"/>
  <c r="H299" i="1" s="1"/>
  <c r="F299" i="1"/>
  <c r="E299" i="1"/>
  <c r="D299" i="1"/>
  <c r="C299" i="1"/>
  <c r="B299" i="1"/>
  <c r="AA298" i="1"/>
  <c r="Z298" i="1"/>
  <c r="Y298" i="1"/>
  <c r="J298" i="1"/>
  <c r="F298" i="1"/>
  <c r="E298" i="1"/>
  <c r="D298" i="1"/>
  <c r="G298" i="1" s="1"/>
  <c r="C298" i="1"/>
  <c r="B298" i="1"/>
  <c r="AA297" i="1"/>
  <c r="Z297" i="1"/>
  <c r="Y297" i="1"/>
  <c r="J297" i="1"/>
  <c r="G297" i="1"/>
  <c r="AB297" i="1" s="1"/>
  <c r="F297" i="1"/>
  <c r="E297" i="1"/>
  <c r="D297" i="1"/>
  <c r="C297" i="1"/>
  <c r="B297" i="1"/>
  <c r="AA296" i="1"/>
  <c r="Z296" i="1"/>
  <c r="Y296" i="1"/>
  <c r="J296" i="1"/>
  <c r="F296" i="1"/>
  <c r="E296" i="1"/>
  <c r="D296" i="1"/>
  <c r="C296" i="1"/>
  <c r="G296" i="1" s="1"/>
  <c r="B296" i="1"/>
  <c r="AA295" i="1"/>
  <c r="Z295" i="1"/>
  <c r="Y295" i="1"/>
  <c r="J295" i="1"/>
  <c r="F295" i="1"/>
  <c r="E295" i="1"/>
  <c r="D295" i="1"/>
  <c r="C295" i="1"/>
  <c r="B295" i="1"/>
  <c r="AA294" i="1"/>
  <c r="Z294" i="1"/>
  <c r="Y294" i="1"/>
  <c r="J294" i="1"/>
  <c r="H294" i="1"/>
  <c r="G294" i="1"/>
  <c r="AB294" i="1" s="1"/>
  <c r="F294" i="1"/>
  <c r="E294" i="1"/>
  <c r="D294" i="1"/>
  <c r="C294" i="1"/>
  <c r="B294" i="1"/>
  <c r="AA293" i="1"/>
  <c r="Z293" i="1"/>
  <c r="AB293" i="1" s="1"/>
  <c r="Y293" i="1"/>
  <c r="J293" i="1"/>
  <c r="G293" i="1"/>
  <c r="F293" i="1"/>
  <c r="E293" i="1"/>
  <c r="D293" i="1"/>
  <c r="C293" i="1"/>
  <c r="B293" i="1"/>
  <c r="AA292" i="1"/>
  <c r="Z292" i="1"/>
  <c r="Y292" i="1"/>
  <c r="J292" i="1"/>
  <c r="F292" i="1"/>
  <c r="E292" i="1"/>
  <c r="D292" i="1"/>
  <c r="C292" i="1"/>
  <c r="G292" i="1" s="1"/>
  <c r="B292" i="1"/>
  <c r="AA291" i="1"/>
  <c r="Z291" i="1"/>
  <c r="Y291" i="1"/>
  <c r="J291" i="1"/>
  <c r="F291" i="1"/>
  <c r="E291" i="1"/>
  <c r="D291" i="1"/>
  <c r="C291" i="1"/>
  <c r="G291" i="1" s="1"/>
  <c r="B291" i="1"/>
  <c r="AB290" i="1"/>
  <c r="AA290" i="1"/>
  <c r="Z290" i="1"/>
  <c r="Y290" i="1"/>
  <c r="J290" i="1"/>
  <c r="G290" i="1"/>
  <c r="H290" i="1" s="1"/>
  <c r="F290" i="1"/>
  <c r="E290" i="1"/>
  <c r="D290" i="1"/>
  <c r="C290" i="1"/>
  <c r="B290" i="1"/>
  <c r="AA289" i="1"/>
  <c r="Z289" i="1"/>
  <c r="AB289" i="1" s="1"/>
  <c r="Y289" i="1"/>
  <c r="J289" i="1"/>
  <c r="G289" i="1"/>
  <c r="H289" i="1" s="1"/>
  <c r="F289" i="1"/>
  <c r="E289" i="1"/>
  <c r="D289" i="1"/>
  <c r="C289" i="1"/>
  <c r="B289" i="1"/>
  <c r="AA288" i="1"/>
  <c r="Z288" i="1"/>
  <c r="Y288" i="1"/>
  <c r="J288" i="1"/>
  <c r="F288" i="1"/>
  <c r="E288" i="1"/>
  <c r="D288" i="1"/>
  <c r="C288" i="1"/>
  <c r="G288" i="1" s="1"/>
  <c r="B288" i="1"/>
  <c r="AA287" i="1"/>
  <c r="Z287" i="1"/>
  <c r="Y287" i="1"/>
  <c r="J287" i="1"/>
  <c r="F287" i="1"/>
  <c r="E287" i="1"/>
  <c r="D287" i="1"/>
  <c r="C287" i="1"/>
  <c r="G287" i="1" s="1"/>
  <c r="B287" i="1"/>
  <c r="AB286" i="1"/>
  <c r="AA286" i="1"/>
  <c r="Z286" i="1"/>
  <c r="Y286" i="1"/>
  <c r="J286" i="1"/>
  <c r="G286" i="1"/>
  <c r="H286" i="1" s="1"/>
  <c r="F286" i="1"/>
  <c r="E286" i="1"/>
  <c r="D286" i="1"/>
  <c r="C286" i="1"/>
  <c r="B286" i="1"/>
  <c r="AA285" i="1"/>
  <c r="Z285" i="1"/>
  <c r="Y285" i="1"/>
  <c r="J285" i="1"/>
  <c r="G285" i="1"/>
  <c r="F285" i="1"/>
  <c r="E285" i="1"/>
  <c r="D285" i="1"/>
  <c r="C285" i="1"/>
  <c r="B285" i="1"/>
  <c r="AA281" i="1"/>
  <c r="Z281" i="1"/>
  <c r="Y281" i="1"/>
  <c r="J281" i="1"/>
  <c r="F281" i="1"/>
  <c r="E281" i="1"/>
  <c r="D281" i="1"/>
  <c r="G281" i="1" s="1"/>
  <c r="H281" i="1" s="1"/>
  <c r="C281" i="1"/>
  <c r="B281" i="1"/>
  <c r="AA280" i="1"/>
  <c r="Z280" i="1"/>
  <c r="Y280" i="1"/>
  <c r="J280" i="1"/>
  <c r="F280" i="1"/>
  <c r="E280" i="1"/>
  <c r="D280" i="1"/>
  <c r="C280" i="1"/>
  <c r="B280" i="1"/>
  <c r="AA279" i="1"/>
  <c r="Z279" i="1"/>
  <c r="Y279" i="1"/>
  <c r="J279" i="1"/>
  <c r="F279" i="1"/>
  <c r="E279" i="1"/>
  <c r="D279" i="1"/>
  <c r="C279" i="1"/>
  <c r="G279" i="1" s="1"/>
  <c r="B279" i="1"/>
  <c r="AA278" i="1"/>
  <c r="AB278" i="1" s="1"/>
  <c r="Z278" i="1"/>
  <c r="Y278" i="1"/>
  <c r="J278" i="1"/>
  <c r="H278" i="1"/>
  <c r="G278" i="1"/>
  <c r="F278" i="1"/>
  <c r="E278" i="1"/>
  <c r="D278" i="1"/>
  <c r="C278" i="1"/>
  <c r="B278" i="1"/>
  <c r="AA277" i="1"/>
  <c r="Z277" i="1"/>
  <c r="Y277" i="1"/>
  <c r="J277" i="1"/>
  <c r="F277" i="1"/>
  <c r="E277" i="1"/>
  <c r="D277" i="1"/>
  <c r="G277" i="1" s="1"/>
  <c r="C277" i="1"/>
  <c r="B277" i="1"/>
  <c r="AA276" i="1"/>
  <c r="Z276" i="1"/>
  <c r="Y276" i="1"/>
  <c r="J276" i="1"/>
  <c r="F276" i="1"/>
  <c r="E276" i="1"/>
  <c r="D276" i="1"/>
  <c r="C276" i="1"/>
  <c r="G276" i="1" s="1"/>
  <c r="B276" i="1"/>
  <c r="AA275" i="1"/>
  <c r="Z275" i="1"/>
  <c r="Y275" i="1"/>
  <c r="J275" i="1"/>
  <c r="I275" i="1"/>
  <c r="H275" i="1"/>
  <c r="X275" i="1" s="1"/>
  <c r="F275" i="1"/>
  <c r="E275" i="1"/>
  <c r="D275" i="1"/>
  <c r="C275" i="1"/>
  <c r="G275" i="1" s="1"/>
  <c r="AB275" i="1" s="1"/>
  <c r="B275" i="1"/>
  <c r="AB274" i="1"/>
  <c r="AA274" i="1"/>
  <c r="Z274" i="1"/>
  <c r="Y274" i="1"/>
  <c r="J274" i="1"/>
  <c r="G274" i="1"/>
  <c r="F274" i="1"/>
  <c r="H274" i="1" s="1"/>
  <c r="E274" i="1"/>
  <c r="D274" i="1"/>
  <c r="C274" i="1"/>
  <c r="B274" i="1"/>
  <c r="AA273" i="1"/>
  <c r="Z273" i="1"/>
  <c r="Y273" i="1"/>
  <c r="J273" i="1"/>
  <c r="G273" i="1"/>
  <c r="F273" i="1"/>
  <c r="E273" i="1"/>
  <c r="D273" i="1"/>
  <c r="C273" i="1"/>
  <c r="B273" i="1"/>
  <c r="AA272" i="1"/>
  <c r="Z272" i="1"/>
  <c r="Y272" i="1"/>
  <c r="J272" i="1"/>
  <c r="F272" i="1"/>
  <c r="E272" i="1"/>
  <c r="D272" i="1"/>
  <c r="C272" i="1"/>
  <c r="G272" i="1" s="1"/>
  <c r="B272" i="1"/>
  <c r="AA271" i="1"/>
  <c r="Z271" i="1"/>
  <c r="Y271" i="1"/>
  <c r="J271" i="1"/>
  <c r="H271" i="1"/>
  <c r="F271" i="1"/>
  <c r="E271" i="1"/>
  <c r="D271" i="1"/>
  <c r="C271" i="1"/>
  <c r="G271" i="1" s="1"/>
  <c r="AB271" i="1" s="1"/>
  <c r="B271" i="1"/>
  <c r="AB270" i="1"/>
  <c r="AA270" i="1"/>
  <c r="Z270" i="1"/>
  <c r="Y270" i="1"/>
  <c r="J270" i="1"/>
  <c r="G270" i="1"/>
  <c r="H270" i="1" s="1"/>
  <c r="F270" i="1"/>
  <c r="E270" i="1"/>
  <c r="D270" i="1"/>
  <c r="C270" i="1"/>
  <c r="B270" i="1"/>
  <c r="AA269" i="1"/>
  <c r="Z269" i="1"/>
  <c r="Y269" i="1"/>
  <c r="J269" i="1"/>
  <c r="F269" i="1"/>
  <c r="E269" i="1"/>
  <c r="D269" i="1"/>
  <c r="G269" i="1" s="1"/>
  <c r="C269" i="1"/>
  <c r="B269" i="1"/>
  <c r="AA268" i="1"/>
  <c r="Z268" i="1"/>
  <c r="Y268" i="1"/>
  <c r="J268" i="1"/>
  <c r="F268" i="1"/>
  <c r="E268" i="1"/>
  <c r="D268" i="1"/>
  <c r="C268" i="1"/>
  <c r="G268" i="1" s="1"/>
  <c r="B268" i="1"/>
  <c r="AA267" i="1"/>
  <c r="Z267" i="1"/>
  <c r="Y267" i="1"/>
  <c r="J267" i="1"/>
  <c r="F267" i="1"/>
  <c r="E267" i="1"/>
  <c r="D267" i="1"/>
  <c r="C267" i="1"/>
  <c r="G267" i="1" s="1"/>
  <c r="B267" i="1"/>
  <c r="AA266" i="1"/>
  <c r="Z266" i="1"/>
  <c r="Y266" i="1"/>
  <c r="J266" i="1"/>
  <c r="I266" i="1"/>
  <c r="H266" i="1"/>
  <c r="X266" i="1" s="1"/>
  <c r="G266" i="1"/>
  <c r="AB266" i="1" s="1"/>
  <c r="F266" i="1"/>
  <c r="E266" i="1"/>
  <c r="D266" i="1"/>
  <c r="C266" i="1"/>
  <c r="B266" i="1"/>
  <c r="AB265" i="1"/>
  <c r="AA265" i="1"/>
  <c r="Z265" i="1"/>
  <c r="Y265" i="1"/>
  <c r="J265" i="1"/>
  <c r="F265" i="1"/>
  <c r="E265" i="1"/>
  <c r="D265" i="1"/>
  <c r="G265" i="1" s="1"/>
  <c r="H265" i="1" s="1"/>
  <c r="C265" i="1"/>
  <c r="B265" i="1"/>
  <c r="AA264" i="1"/>
  <c r="Z264" i="1"/>
  <c r="Y264" i="1"/>
  <c r="J264" i="1"/>
  <c r="F264" i="1"/>
  <c r="E264" i="1"/>
  <c r="D264" i="1"/>
  <c r="C264" i="1"/>
  <c r="B264" i="1"/>
  <c r="AA263" i="1"/>
  <c r="Z263" i="1"/>
  <c r="Y263" i="1"/>
  <c r="J263" i="1"/>
  <c r="F263" i="1"/>
  <c r="E263" i="1"/>
  <c r="D263" i="1"/>
  <c r="C263" i="1"/>
  <c r="G263" i="1" s="1"/>
  <c r="B263" i="1"/>
  <c r="AA262" i="1"/>
  <c r="Z262" i="1"/>
  <c r="Y262" i="1"/>
  <c r="J262" i="1"/>
  <c r="H262" i="1"/>
  <c r="G262" i="1"/>
  <c r="AB262" i="1" s="1"/>
  <c r="F262" i="1"/>
  <c r="E262" i="1"/>
  <c r="D262" i="1"/>
  <c r="C262" i="1"/>
  <c r="B262" i="1"/>
  <c r="AA261" i="1"/>
  <c r="Z261" i="1"/>
  <c r="Y261" i="1"/>
  <c r="J261" i="1"/>
  <c r="F261" i="1"/>
  <c r="E261" i="1"/>
  <c r="D261" i="1"/>
  <c r="G261" i="1" s="1"/>
  <c r="C261" i="1"/>
  <c r="B261" i="1"/>
  <c r="AA260" i="1"/>
  <c r="Z260" i="1"/>
  <c r="Y260" i="1"/>
  <c r="J260" i="1"/>
  <c r="F260" i="1"/>
  <c r="E260" i="1"/>
  <c r="D260" i="1"/>
  <c r="C260" i="1"/>
  <c r="B260" i="1"/>
  <c r="AA259" i="1"/>
  <c r="Z259" i="1"/>
  <c r="Y259" i="1"/>
  <c r="J259" i="1"/>
  <c r="H259" i="1"/>
  <c r="X259" i="1" s="1"/>
  <c r="F259" i="1"/>
  <c r="E259" i="1"/>
  <c r="D259" i="1"/>
  <c r="C259" i="1"/>
  <c r="G259" i="1" s="1"/>
  <c r="AB259" i="1" s="1"/>
  <c r="B259" i="1"/>
  <c r="AA258" i="1"/>
  <c r="AB258" i="1" s="1"/>
  <c r="Z258" i="1"/>
  <c r="Y258" i="1"/>
  <c r="J258" i="1"/>
  <c r="G258" i="1"/>
  <c r="F258" i="1"/>
  <c r="H258" i="1" s="1"/>
  <c r="E258" i="1"/>
  <c r="D258" i="1"/>
  <c r="C258" i="1"/>
  <c r="B258" i="1"/>
  <c r="AA257" i="1"/>
  <c r="Z257" i="1"/>
  <c r="Y257" i="1"/>
  <c r="J257" i="1"/>
  <c r="G257" i="1"/>
  <c r="F257" i="1"/>
  <c r="E257" i="1"/>
  <c r="D257" i="1"/>
  <c r="C257" i="1"/>
  <c r="B257" i="1"/>
  <c r="AA253" i="1"/>
  <c r="Z253" i="1"/>
  <c r="Y253" i="1"/>
  <c r="J253" i="1"/>
  <c r="F253" i="1"/>
  <c r="E253" i="1"/>
  <c r="D253" i="1"/>
  <c r="C253" i="1"/>
  <c r="G253" i="1" s="1"/>
  <c r="B253" i="1"/>
  <c r="AA252" i="1"/>
  <c r="Z252" i="1"/>
  <c r="Y252" i="1"/>
  <c r="J252" i="1"/>
  <c r="F252" i="1"/>
  <c r="E252" i="1"/>
  <c r="D252" i="1"/>
  <c r="C252" i="1"/>
  <c r="B252" i="1"/>
  <c r="AB251" i="1"/>
  <c r="AA251" i="1"/>
  <c r="Z251" i="1"/>
  <c r="Y251" i="1"/>
  <c r="J251" i="1"/>
  <c r="I251" i="1"/>
  <c r="H251" i="1"/>
  <c r="X251" i="1" s="1"/>
  <c r="G251" i="1"/>
  <c r="F251" i="1"/>
  <c r="E251" i="1"/>
  <c r="D251" i="1"/>
  <c r="C251" i="1"/>
  <c r="B251" i="1"/>
  <c r="AA250" i="1"/>
  <c r="Z250" i="1"/>
  <c r="Y250" i="1"/>
  <c r="J250" i="1"/>
  <c r="G250" i="1"/>
  <c r="F250" i="1"/>
  <c r="E250" i="1"/>
  <c r="D250" i="1"/>
  <c r="C250" i="1"/>
  <c r="B250" i="1"/>
  <c r="AA249" i="1"/>
  <c r="Z249" i="1"/>
  <c r="Y249" i="1"/>
  <c r="J249" i="1"/>
  <c r="F249" i="1"/>
  <c r="E249" i="1"/>
  <c r="D249" i="1"/>
  <c r="C249" i="1"/>
  <c r="G249" i="1" s="1"/>
  <c r="B249" i="1"/>
  <c r="AA248" i="1"/>
  <c r="Z248" i="1"/>
  <c r="Y248" i="1"/>
  <c r="J248" i="1"/>
  <c r="F248" i="1"/>
  <c r="E248" i="1"/>
  <c r="D248" i="1"/>
  <c r="C248" i="1"/>
  <c r="G248" i="1" s="1"/>
  <c r="B248" i="1"/>
  <c r="AB247" i="1"/>
  <c r="AA247" i="1"/>
  <c r="Z247" i="1"/>
  <c r="Y247" i="1"/>
  <c r="J247" i="1"/>
  <c r="H247" i="1"/>
  <c r="X247" i="1" s="1"/>
  <c r="G247" i="1"/>
  <c r="F247" i="1"/>
  <c r="E247" i="1"/>
  <c r="D247" i="1"/>
  <c r="C247" i="1"/>
  <c r="B247" i="1"/>
  <c r="AA246" i="1"/>
  <c r="AB246" i="1" s="1"/>
  <c r="Z246" i="1"/>
  <c r="Y246" i="1"/>
  <c r="J246" i="1"/>
  <c r="G246" i="1"/>
  <c r="F246" i="1"/>
  <c r="E246" i="1"/>
  <c r="D246" i="1"/>
  <c r="C246" i="1"/>
  <c r="B246" i="1"/>
  <c r="AA245" i="1"/>
  <c r="Z245" i="1"/>
  <c r="Y245" i="1"/>
  <c r="J245" i="1"/>
  <c r="F245" i="1"/>
  <c r="E245" i="1"/>
  <c r="D245" i="1"/>
  <c r="C245" i="1"/>
  <c r="B245" i="1"/>
  <c r="AA244" i="1"/>
  <c r="Z244" i="1"/>
  <c r="Y244" i="1"/>
  <c r="J244" i="1"/>
  <c r="F244" i="1"/>
  <c r="E244" i="1"/>
  <c r="D244" i="1"/>
  <c r="C244" i="1"/>
  <c r="G244" i="1" s="1"/>
  <c r="B244" i="1"/>
  <c r="AB243" i="1"/>
  <c r="AA243" i="1"/>
  <c r="Z243" i="1"/>
  <c r="Y243" i="1"/>
  <c r="J243" i="1"/>
  <c r="G243" i="1"/>
  <c r="F243" i="1"/>
  <c r="E243" i="1"/>
  <c r="H243" i="1" s="1"/>
  <c r="D243" i="1"/>
  <c r="C243" i="1"/>
  <c r="B243" i="1"/>
  <c r="AA242" i="1"/>
  <c r="Z242" i="1"/>
  <c r="Y242" i="1"/>
  <c r="J242" i="1"/>
  <c r="F242" i="1"/>
  <c r="E242" i="1"/>
  <c r="D242" i="1"/>
  <c r="C242" i="1"/>
  <c r="G242" i="1" s="1"/>
  <c r="B242" i="1"/>
  <c r="AA241" i="1"/>
  <c r="Z241" i="1"/>
  <c r="Y241" i="1"/>
  <c r="J241" i="1"/>
  <c r="I241" i="1"/>
  <c r="F241" i="1"/>
  <c r="H241" i="1" s="1"/>
  <c r="X241" i="1" s="1"/>
  <c r="E241" i="1"/>
  <c r="D241" i="1"/>
  <c r="C241" i="1"/>
  <c r="G241" i="1" s="1"/>
  <c r="AB241" i="1" s="1"/>
  <c r="B241" i="1"/>
  <c r="AA240" i="1"/>
  <c r="Z240" i="1"/>
  <c r="Y240" i="1"/>
  <c r="J240" i="1"/>
  <c r="F240" i="1"/>
  <c r="E240" i="1"/>
  <c r="D240" i="1"/>
  <c r="C240" i="1"/>
  <c r="G240" i="1" s="1"/>
  <c r="H240" i="1" s="1"/>
  <c r="B240" i="1"/>
  <c r="AA239" i="1"/>
  <c r="Z239" i="1"/>
  <c r="Y239" i="1"/>
  <c r="J239" i="1"/>
  <c r="H239" i="1"/>
  <c r="F239" i="1"/>
  <c r="E239" i="1"/>
  <c r="D239" i="1"/>
  <c r="G239" i="1" s="1"/>
  <c r="AB239" i="1" s="1"/>
  <c r="C239" i="1"/>
  <c r="B239" i="1"/>
  <c r="AA238" i="1"/>
  <c r="Z238" i="1"/>
  <c r="Y238" i="1"/>
  <c r="J238" i="1"/>
  <c r="G238" i="1"/>
  <c r="F238" i="1"/>
  <c r="E238" i="1"/>
  <c r="D238" i="1"/>
  <c r="C238" i="1"/>
  <c r="B238" i="1"/>
  <c r="AA237" i="1"/>
  <c r="Z237" i="1"/>
  <c r="Y237" i="1"/>
  <c r="J237" i="1"/>
  <c r="F237" i="1"/>
  <c r="E237" i="1"/>
  <c r="D237" i="1"/>
  <c r="C237" i="1"/>
  <c r="B237" i="1"/>
  <c r="AB236" i="1"/>
  <c r="AA236" i="1"/>
  <c r="Z236" i="1"/>
  <c r="Y236" i="1"/>
  <c r="J236" i="1"/>
  <c r="I236" i="1"/>
  <c r="H236" i="1"/>
  <c r="X236" i="1" s="1"/>
  <c r="G236" i="1"/>
  <c r="F236" i="1"/>
  <c r="E236" i="1"/>
  <c r="D236" i="1"/>
  <c r="C236" i="1"/>
  <c r="B236" i="1"/>
  <c r="AB235" i="1"/>
  <c r="AA235" i="1"/>
  <c r="Z235" i="1"/>
  <c r="Y235" i="1"/>
  <c r="J235" i="1"/>
  <c r="F235" i="1"/>
  <c r="E235" i="1"/>
  <c r="D235" i="1"/>
  <c r="G235" i="1" s="1"/>
  <c r="C235" i="1"/>
  <c r="B235" i="1"/>
  <c r="AA234" i="1"/>
  <c r="Z234" i="1"/>
  <c r="Y234" i="1"/>
  <c r="J234" i="1"/>
  <c r="F234" i="1"/>
  <c r="E234" i="1"/>
  <c r="D234" i="1"/>
  <c r="C234" i="1"/>
  <c r="G234" i="1" s="1"/>
  <c r="B234" i="1"/>
  <c r="AA233" i="1"/>
  <c r="Z233" i="1"/>
  <c r="Y233" i="1"/>
  <c r="J233" i="1"/>
  <c r="F233" i="1"/>
  <c r="E233" i="1"/>
  <c r="D233" i="1"/>
  <c r="C233" i="1"/>
  <c r="B233" i="1"/>
  <c r="AA232" i="1"/>
  <c r="Z232" i="1"/>
  <c r="Y232" i="1"/>
  <c r="J232" i="1"/>
  <c r="F232" i="1"/>
  <c r="E232" i="1"/>
  <c r="D232" i="1"/>
  <c r="C232" i="1"/>
  <c r="B232" i="1"/>
  <c r="AA231" i="1"/>
  <c r="Z231" i="1"/>
  <c r="Y231" i="1"/>
  <c r="J231" i="1"/>
  <c r="H231" i="1"/>
  <c r="F231" i="1"/>
  <c r="E231" i="1"/>
  <c r="D231" i="1"/>
  <c r="C231" i="1"/>
  <c r="G231" i="1" s="1"/>
  <c r="AB231" i="1" s="1"/>
  <c r="B231" i="1"/>
  <c r="AA230" i="1"/>
  <c r="Z230" i="1"/>
  <c r="Y230" i="1"/>
  <c r="J230" i="1"/>
  <c r="H230" i="1"/>
  <c r="G230" i="1"/>
  <c r="AB230" i="1" s="1"/>
  <c r="F230" i="1"/>
  <c r="E230" i="1"/>
  <c r="D230" i="1"/>
  <c r="C230" i="1"/>
  <c r="B230" i="1"/>
  <c r="AA229" i="1"/>
  <c r="Z229" i="1"/>
  <c r="Y229" i="1"/>
  <c r="J229" i="1"/>
  <c r="G229" i="1"/>
  <c r="F229" i="1"/>
  <c r="E229" i="1"/>
  <c r="D229" i="1"/>
  <c r="C229" i="1"/>
  <c r="B229" i="1"/>
  <c r="AA228" i="1"/>
  <c r="Z228" i="1"/>
  <c r="Y228" i="1"/>
  <c r="J228" i="1"/>
  <c r="F228" i="1"/>
  <c r="E228" i="1"/>
  <c r="D228" i="1"/>
  <c r="C228" i="1"/>
  <c r="B228" i="1"/>
  <c r="AA227" i="1"/>
  <c r="Z227" i="1"/>
  <c r="Y227" i="1"/>
  <c r="J227" i="1"/>
  <c r="F227" i="1"/>
  <c r="E227" i="1"/>
  <c r="D227" i="1"/>
  <c r="C227" i="1"/>
  <c r="G227" i="1" s="1"/>
  <c r="B227" i="1"/>
  <c r="AB226" i="1"/>
  <c r="AA226" i="1"/>
  <c r="Z226" i="1"/>
  <c r="Y226" i="1"/>
  <c r="J226" i="1"/>
  <c r="G226" i="1"/>
  <c r="F226" i="1"/>
  <c r="H226" i="1" s="1"/>
  <c r="E226" i="1"/>
  <c r="D226" i="1"/>
  <c r="C226" i="1"/>
  <c r="B226" i="1"/>
  <c r="AB225" i="1"/>
  <c r="AA225" i="1"/>
  <c r="Z225" i="1"/>
  <c r="Y225" i="1"/>
  <c r="J225" i="1"/>
  <c r="F225" i="1"/>
  <c r="E225" i="1"/>
  <c r="D225" i="1"/>
  <c r="G225" i="1" s="1"/>
  <c r="C225" i="1"/>
  <c r="B225" i="1"/>
  <c r="AA224" i="1"/>
  <c r="Z224" i="1"/>
  <c r="Y224" i="1"/>
  <c r="J224" i="1"/>
  <c r="F224" i="1"/>
  <c r="E224" i="1"/>
  <c r="D224" i="1"/>
  <c r="C224" i="1"/>
  <c r="G224" i="1" s="1"/>
  <c r="B224" i="1"/>
  <c r="AA223" i="1"/>
  <c r="Z223" i="1"/>
  <c r="Y223" i="1"/>
  <c r="X223" i="1"/>
  <c r="J223" i="1"/>
  <c r="H223" i="1"/>
  <c r="I223" i="1" s="1"/>
  <c r="F223" i="1"/>
  <c r="E223" i="1"/>
  <c r="D223" i="1"/>
  <c r="C223" i="1"/>
  <c r="G223" i="1" s="1"/>
  <c r="AB223" i="1" s="1"/>
  <c r="B223" i="1"/>
  <c r="AB222" i="1"/>
  <c r="AA222" i="1"/>
  <c r="Z222" i="1"/>
  <c r="Y222" i="1"/>
  <c r="J222" i="1"/>
  <c r="G222" i="1"/>
  <c r="H222" i="1" s="1"/>
  <c r="F222" i="1"/>
  <c r="E222" i="1"/>
  <c r="D222" i="1"/>
  <c r="C222" i="1"/>
  <c r="B222" i="1"/>
  <c r="AA221" i="1"/>
  <c r="Z221" i="1"/>
  <c r="Y221" i="1"/>
  <c r="J221" i="1"/>
  <c r="G221" i="1"/>
  <c r="F221" i="1"/>
  <c r="E221" i="1"/>
  <c r="D221" i="1"/>
  <c r="C221" i="1"/>
  <c r="B221" i="1"/>
  <c r="AA220" i="1"/>
  <c r="Z220" i="1"/>
  <c r="Y220" i="1"/>
  <c r="J220" i="1"/>
  <c r="F220" i="1"/>
  <c r="E220" i="1"/>
  <c r="D220" i="1"/>
  <c r="C220" i="1"/>
  <c r="B220" i="1"/>
  <c r="AA219" i="1"/>
  <c r="Z219" i="1"/>
  <c r="Y219" i="1"/>
  <c r="J219" i="1"/>
  <c r="H219" i="1"/>
  <c r="X219" i="1" s="1"/>
  <c r="F219" i="1"/>
  <c r="E219" i="1"/>
  <c r="D219" i="1"/>
  <c r="C219" i="1"/>
  <c r="G219" i="1" s="1"/>
  <c r="AB219" i="1" s="1"/>
  <c r="B219" i="1"/>
  <c r="AB218" i="1"/>
  <c r="AA218" i="1"/>
  <c r="Z218" i="1"/>
  <c r="Y218" i="1"/>
  <c r="J218" i="1"/>
  <c r="G218" i="1"/>
  <c r="F218" i="1"/>
  <c r="H218" i="1" s="1"/>
  <c r="E218" i="1"/>
  <c r="D218" i="1"/>
  <c r="C218" i="1"/>
  <c r="B218" i="1"/>
  <c r="AA217" i="1"/>
  <c r="Z217" i="1"/>
  <c r="Y217" i="1"/>
  <c r="J217" i="1"/>
  <c r="G217" i="1"/>
  <c r="F217" i="1"/>
  <c r="E217" i="1"/>
  <c r="D217" i="1"/>
  <c r="C217" i="1"/>
  <c r="B217" i="1"/>
  <c r="AA216" i="1"/>
  <c r="Z216" i="1"/>
  <c r="Y216" i="1"/>
  <c r="J216" i="1"/>
  <c r="F216" i="1"/>
  <c r="E216" i="1"/>
  <c r="D216" i="1"/>
  <c r="C216" i="1"/>
  <c r="G216" i="1" s="1"/>
  <c r="B216" i="1"/>
  <c r="AA215" i="1"/>
  <c r="Z215" i="1"/>
  <c r="Y215" i="1"/>
  <c r="J215" i="1"/>
  <c r="F215" i="1"/>
  <c r="E215" i="1"/>
  <c r="D215" i="1"/>
  <c r="C215" i="1"/>
  <c r="G215" i="1" s="1"/>
  <c r="AB215" i="1" s="1"/>
  <c r="B215" i="1"/>
  <c r="AA214" i="1"/>
  <c r="Z214" i="1"/>
  <c r="Y214" i="1"/>
  <c r="J214" i="1"/>
  <c r="H214" i="1"/>
  <c r="G214" i="1"/>
  <c r="AB214" i="1" s="1"/>
  <c r="F214" i="1"/>
  <c r="E214" i="1"/>
  <c r="D214" i="1"/>
  <c r="C214" i="1"/>
  <c r="B214" i="1"/>
  <c r="AA213" i="1"/>
  <c r="Z213" i="1"/>
  <c r="Y213" i="1"/>
  <c r="J213" i="1"/>
  <c r="G213" i="1"/>
  <c r="F213" i="1"/>
  <c r="E213" i="1"/>
  <c r="D213" i="1"/>
  <c r="C213" i="1"/>
  <c r="B213" i="1"/>
  <c r="AA212" i="1"/>
  <c r="Z212" i="1"/>
  <c r="Y212" i="1"/>
  <c r="J212" i="1"/>
  <c r="F212" i="1"/>
  <c r="E212" i="1"/>
  <c r="D212" i="1"/>
  <c r="C212" i="1"/>
  <c r="B212" i="1"/>
  <c r="AA211" i="1"/>
  <c r="Z211" i="1"/>
  <c r="Y211" i="1"/>
  <c r="J211" i="1"/>
  <c r="F211" i="1"/>
  <c r="E211" i="1"/>
  <c r="D211" i="1"/>
  <c r="C211" i="1"/>
  <c r="G211" i="1" s="1"/>
  <c r="B211" i="1"/>
  <c r="AB210" i="1"/>
  <c r="AA210" i="1"/>
  <c r="Z210" i="1"/>
  <c r="Y210" i="1"/>
  <c r="J210" i="1"/>
  <c r="H210" i="1"/>
  <c r="X210" i="1" s="1"/>
  <c r="G210" i="1"/>
  <c r="F210" i="1"/>
  <c r="E210" i="1"/>
  <c r="D210" i="1"/>
  <c r="C210" i="1"/>
  <c r="B210" i="1"/>
  <c r="AA209" i="1"/>
  <c r="AB209" i="1" s="1"/>
  <c r="Z209" i="1"/>
  <c r="Y209" i="1"/>
  <c r="J209" i="1"/>
  <c r="F209" i="1"/>
  <c r="E209" i="1"/>
  <c r="D209" i="1"/>
  <c r="G209" i="1" s="1"/>
  <c r="H209" i="1" s="1"/>
  <c r="C209" i="1"/>
  <c r="B209" i="1"/>
  <c r="AA208" i="1"/>
  <c r="Z208" i="1"/>
  <c r="Y208" i="1"/>
  <c r="J208" i="1"/>
  <c r="F208" i="1"/>
  <c r="E208" i="1"/>
  <c r="D208" i="1"/>
  <c r="C208" i="1"/>
  <c r="G208" i="1" s="1"/>
  <c r="B208" i="1"/>
  <c r="AA207" i="1"/>
  <c r="Z207" i="1"/>
  <c r="Y207" i="1"/>
  <c r="J207" i="1"/>
  <c r="H207" i="1"/>
  <c r="I207" i="1" s="1"/>
  <c r="F207" i="1"/>
  <c r="E207" i="1"/>
  <c r="D207" i="1"/>
  <c r="C207" i="1"/>
  <c r="G207" i="1" s="1"/>
  <c r="AB207" i="1" s="1"/>
  <c r="B207" i="1"/>
  <c r="AA206" i="1"/>
  <c r="Z206" i="1"/>
  <c r="Y206" i="1"/>
  <c r="J206" i="1"/>
  <c r="H206" i="1"/>
  <c r="G206" i="1"/>
  <c r="AB206" i="1" s="1"/>
  <c r="F206" i="1"/>
  <c r="E206" i="1"/>
  <c r="D206" i="1"/>
  <c r="C206" i="1"/>
  <c r="B206" i="1"/>
  <c r="AA205" i="1"/>
  <c r="Z205" i="1"/>
  <c r="Y205" i="1"/>
  <c r="J205" i="1"/>
  <c r="G205" i="1"/>
  <c r="F205" i="1"/>
  <c r="E205" i="1"/>
  <c r="D205" i="1"/>
  <c r="C205" i="1"/>
  <c r="B205" i="1"/>
  <c r="AA204" i="1"/>
  <c r="Z204" i="1"/>
  <c r="Y204" i="1"/>
  <c r="J204" i="1"/>
  <c r="F204" i="1"/>
  <c r="E204" i="1"/>
  <c r="D204" i="1"/>
  <c r="C204" i="1"/>
  <c r="G204" i="1" s="1"/>
  <c r="B204" i="1"/>
  <c r="AA203" i="1"/>
  <c r="Z203" i="1"/>
  <c r="Y203" i="1"/>
  <c r="J203" i="1"/>
  <c r="I203" i="1"/>
  <c r="H203" i="1"/>
  <c r="X203" i="1" s="1"/>
  <c r="F203" i="1"/>
  <c r="E203" i="1"/>
  <c r="D203" i="1"/>
  <c r="C203" i="1"/>
  <c r="G203" i="1" s="1"/>
  <c r="AB203" i="1" s="1"/>
  <c r="B203" i="1"/>
  <c r="AA202" i="1"/>
  <c r="AB202" i="1" s="1"/>
  <c r="Z202" i="1"/>
  <c r="Y202" i="1"/>
  <c r="J202" i="1"/>
  <c r="G202" i="1"/>
  <c r="F202" i="1"/>
  <c r="H202" i="1" s="1"/>
  <c r="E202" i="1"/>
  <c r="D202" i="1"/>
  <c r="C202" i="1"/>
  <c r="B202" i="1"/>
  <c r="AA201" i="1"/>
  <c r="Z201" i="1"/>
  <c r="Y201" i="1"/>
  <c r="J201" i="1"/>
  <c r="G201" i="1"/>
  <c r="F201" i="1"/>
  <c r="E201" i="1"/>
  <c r="D201" i="1"/>
  <c r="C201" i="1"/>
  <c r="B201" i="1"/>
  <c r="AA200" i="1"/>
  <c r="Z200" i="1"/>
  <c r="Y200" i="1"/>
  <c r="J200" i="1"/>
  <c r="F200" i="1"/>
  <c r="E200" i="1"/>
  <c r="D200" i="1"/>
  <c r="C200" i="1"/>
  <c r="G200" i="1" s="1"/>
  <c r="B200" i="1"/>
  <c r="AA199" i="1"/>
  <c r="Z199" i="1"/>
  <c r="Y199" i="1"/>
  <c r="J199" i="1"/>
  <c r="F199" i="1"/>
  <c r="E199" i="1"/>
  <c r="D199" i="1"/>
  <c r="C199" i="1"/>
  <c r="G199" i="1" s="1"/>
  <c r="AB199" i="1" s="1"/>
  <c r="B199" i="1"/>
  <c r="AA198" i="1"/>
  <c r="Z198" i="1"/>
  <c r="Y198" i="1"/>
  <c r="J198" i="1"/>
  <c r="H198" i="1"/>
  <c r="G198" i="1"/>
  <c r="AB198" i="1" s="1"/>
  <c r="F198" i="1"/>
  <c r="E198" i="1"/>
  <c r="D198" i="1"/>
  <c r="C198" i="1"/>
  <c r="B198" i="1"/>
  <c r="AA197" i="1"/>
  <c r="Z197" i="1"/>
  <c r="Y197" i="1"/>
  <c r="J197" i="1"/>
  <c r="G197" i="1"/>
  <c r="F197" i="1"/>
  <c r="E197" i="1"/>
  <c r="D197" i="1"/>
  <c r="C197" i="1"/>
  <c r="B197" i="1"/>
  <c r="AA196" i="1"/>
  <c r="Z196" i="1"/>
  <c r="Y196" i="1"/>
  <c r="J196" i="1"/>
  <c r="F196" i="1"/>
  <c r="E196" i="1"/>
  <c r="D196" i="1"/>
  <c r="C196" i="1"/>
  <c r="B196" i="1"/>
  <c r="AA195" i="1"/>
  <c r="Z195" i="1"/>
  <c r="Y195" i="1"/>
  <c r="J195" i="1"/>
  <c r="F195" i="1"/>
  <c r="E195" i="1"/>
  <c r="D195" i="1"/>
  <c r="C195" i="1"/>
  <c r="G195" i="1" s="1"/>
  <c r="B195" i="1"/>
  <c r="AB194" i="1"/>
  <c r="AA194" i="1"/>
  <c r="Z194" i="1"/>
  <c r="Y194" i="1"/>
  <c r="J194" i="1"/>
  <c r="G194" i="1"/>
  <c r="F194" i="1"/>
  <c r="H194" i="1" s="1"/>
  <c r="E194" i="1"/>
  <c r="D194" i="1"/>
  <c r="C194" i="1"/>
  <c r="B194" i="1"/>
  <c r="AB193" i="1"/>
  <c r="AA193" i="1"/>
  <c r="Z193" i="1"/>
  <c r="Y193" i="1"/>
  <c r="J193" i="1"/>
  <c r="F193" i="1"/>
  <c r="E193" i="1"/>
  <c r="D193" i="1"/>
  <c r="G193" i="1" s="1"/>
  <c r="C193" i="1"/>
  <c r="B193" i="1"/>
  <c r="AA192" i="1"/>
  <c r="Z192" i="1"/>
  <c r="Y192" i="1"/>
  <c r="J192" i="1"/>
  <c r="F192" i="1"/>
  <c r="E192" i="1"/>
  <c r="D192" i="1"/>
  <c r="C192" i="1"/>
  <c r="G192" i="1" s="1"/>
  <c r="B192" i="1"/>
  <c r="AA191" i="1"/>
  <c r="Z191" i="1"/>
  <c r="Y191" i="1"/>
  <c r="J191" i="1"/>
  <c r="F191" i="1"/>
  <c r="E191" i="1"/>
  <c r="D191" i="1"/>
  <c r="C191" i="1"/>
  <c r="G191" i="1" s="1"/>
  <c r="AB191" i="1" s="1"/>
  <c r="B191" i="1"/>
  <c r="AA190" i="1"/>
  <c r="Z190" i="1"/>
  <c r="Y190" i="1"/>
  <c r="J190" i="1"/>
  <c r="G190" i="1"/>
  <c r="H190" i="1" s="1"/>
  <c r="F190" i="1"/>
  <c r="E190" i="1"/>
  <c r="D190" i="1"/>
  <c r="C190" i="1"/>
  <c r="B190" i="1"/>
  <c r="AA189" i="1"/>
  <c r="Z189" i="1"/>
  <c r="Y189" i="1"/>
  <c r="J189" i="1"/>
  <c r="G189" i="1"/>
  <c r="F189" i="1"/>
  <c r="E189" i="1"/>
  <c r="D189" i="1"/>
  <c r="C189" i="1"/>
  <c r="B189" i="1"/>
  <c r="AA188" i="1"/>
  <c r="Z188" i="1"/>
  <c r="Y188" i="1"/>
  <c r="J188" i="1"/>
  <c r="F188" i="1"/>
  <c r="E188" i="1"/>
  <c r="D188" i="1"/>
  <c r="C188" i="1"/>
  <c r="G188" i="1" s="1"/>
  <c r="B188" i="1"/>
  <c r="AA187" i="1"/>
  <c r="Z187" i="1"/>
  <c r="Y187" i="1"/>
  <c r="J187" i="1"/>
  <c r="H187" i="1"/>
  <c r="X187" i="1" s="1"/>
  <c r="F187" i="1"/>
  <c r="E187" i="1"/>
  <c r="D187" i="1"/>
  <c r="C187" i="1"/>
  <c r="G187" i="1" s="1"/>
  <c r="AB187" i="1" s="1"/>
  <c r="B187" i="1"/>
  <c r="AB186" i="1"/>
  <c r="AA186" i="1"/>
  <c r="Z186" i="1"/>
  <c r="Y186" i="1"/>
  <c r="J186" i="1"/>
  <c r="G186" i="1"/>
  <c r="F186" i="1"/>
  <c r="H186" i="1" s="1"/>
  <c r="E186" i="1"/>
  <c r="D186" i="1"/>
  <c r="C186" i="1"/>
  <c r="B186" i="1"/>
  <c r="AA185" i="1"/>
  <c r="Z185" i="1"/>
  <c r="Y185" i="1"/>
  <c r="J185" i="1"/>
  <c r="G185" i="1"/>
  <c r="F185" i="1"/>
  <c r="E185" i="1"/>
  <c r="D185" i="1"/>
  <c r="C185" i="1"/>
  <c r="B185" i="1"/>
  <c r="AA181" i="1"/>
  <c r="Z181" i="1"/>
  <c r="Y181" i="1"/>
  <c r="J181" i="1"/>
  <c r="F181" i="1"/>
  <c r="E181" i="1"/>
  <c r="D181" i="1"/>
  <c r="C181" i="1"/>
  <c r="G181" i="1" s="1"/>
  <c r="B181" i="1"/>
  <c r="AA180" i="1"/>
  <c r="Z180" i="1"/>
  <c r="Y180" i="1"/>
  <c r="J180" i="1"/>
  <c r="F180" i="1"/>
  <c r="E180" i="1"/>
  <c r="D180" i="1"/>
  <c r="C180" i="1"/>
  <c r="B180" i="1"/>
  <c r="AA179" i="1"/>
  <c r="Z179" i="1"/>
  <c r="Y179" i="1"/>
  <c r="J179" i="1"/>
  <c r="G179" i="1"/>
  <c r="F179" i="1"/>
  <c r="E179" i="1"/>
  <c r="D179" i="1"/>
  <c r="C179" i="1"/>
  <c r="B179" i="1"/>
  <c r="AA178" i="1"/>
  <c r="Z178" i="1"/>
  <c r="AB178" i="1" s="1"/>
  <c r="Y178" i="1"/>
  <c r="J178" i="1"/>
  <c r="G178" i="1"/>
  <c r="F178" i="1"/>
  <c r="E178" i="1"/>
  <c r="D178" i="1"/>
  <c r="C178" i="1"/>
  <c r="B178" i="1"/>
  <c r="AA177" i="1"/>
  <c r="Z177" i="1"/>
  <c r="Y177" i="1"/>
  <c r="J177" i="1"/>
  <c r="F177" i="1"/>
  <c r="E177" i="1"/>
  <c r="D177" i="1"/>
  <c r="C177" i="1"/>
  <c r="B177" i="1"/>
  <c r="AA176" i="1"/>
  <c r="Z176" i="1"/>
  <c r="Y176" i="1"/>
  <c r="J176" i="1"/>
  <c r="F176" i="1"/>
  <c r="E176" i="1"/>
  <c r="D176" i="1"/>
  <c r="C176" i="1"/>
  <c r="G176" i="1" s="1"/>
  <c r="B176" i="1"/>
  <c r="AA175" i="1"/>
  <c r="Z175" i="1"/>
  <c r="Y175" i="1"/>
  <c r="J175" i="1"/>
  <c r="G175" i="1"/>
  <c r="AB175" i="1" s="1"/>
  <c r="F175" i="1"/>
  <c r="E175" i="1"/>
  <c r="D175" i="1"/>
  <c r="C175" i="1"/>
  <c r="B175" i="1"/>
  <c r="AB174" i="1"/>
  <c r="AA174" i="1"/>
  <c r="Z174" i="1"/>
  <c r="Y174" i="1"/>
  <c r="J174" i="1"/>
  <c r="G174" i="1"/>
  <c r="F174" i="1"/>
  <c r="E174" i="1"/>
  <c r="H174" i="1" s="1"/>
  <c r="D174" i="1"/>
  <c r="C174" i="1"/>
  <c r="B174" i="1"/>
  <c r="AA173" i="1"/>
  <c r="Z173" i="1"/>
  <c r="Y173" i="1"/>
  <c r="J173" i="1"/>
  <c r="F173" i="1"/>
  <c r="E173" i="1"/>
  <c r="D173" i="1"/>
  <c r="C173" i="1"/>
  <c r="G173" i="1" s="1"/>
  <c r="B173" i="1"/>
  <c r="AA172" i="1"/>
  <c r="Z172" i="1"/>
  <c r="Y172" i="1"/>
  <c r="J172" i="1"/>
  <c r="F172" i="1"/>
  <c r="E172" i="1"/>
  <c r="D172" i="1"/>
  <c r="C172" i="1"/>
  <c r="B172" i="1"/>
  <c r="AB171" i="1"/>
  <c r="AA171" i="1"/>
  <c r="Z171" i="1"/>
  <c r="Y171" i="1"/>
  <c r="J171" i="1"/>
  <c r="G171" i="1"/>
  <c r="H171" i="1" s="1"/>
  <c r="F171" i="1"/>
  <c r="E171" i="1"/>
  <c r="D171" i="1"/>
  <c r="C171" i="1"/>
  <c r="B171" i="1"/>
  <c r="AA170" i="1"/>
  <c r="Z170" i="1"/>
  <c r="Y170" i="1"/>
  <c r="J170" i="1"/>
  <c r="G170" i="1"/>
  <c r="F170" i="1"/>
  <c r="E170" i="1"/>
  <c r="D170" i="1"/>
  <c r="C170" i="1"/>
  <c r="B170" i="1"/>
  <c r="AA169" i="1"/>
  <c r="Z169" i="1"/>
  <c r="Y169" i="1"/>
  <c r="J169" i="1"/>
  <c r="F169" i="1"/>
  <c r="E169" i="1"/>
  <c r="D169" i="1"/>
  <c r="C169" i="1"/>
  <c r="G169" i="1" s="1"/>
  <c r="B169" i="1"/>
  <c r="AA168" i="1"/>
  <c r="Z168" i="1"/>
  <c r="Y168" i="1"/>
  <c r="J168" i="1"/>
  <c r="F168" i="1"/>
  <c r="E168" i="1"/>
  <c r="D168" i="1"/>
  <c r="C168" i="1"/>
  <c r="B168" i="1"/>
  <c r="AA167" i="1"/>
  <c r="Z167" i="1"/>
  <c r="Y167" i="1"/>
  <c r="J167" i="1"/>
  <c r="I167" i="1"/>
  <c r="H167" i="1"/>
  <c r="X167" i="1" s="1"/>
  <c r="G167" i="1"/>
  <c r="AB167" i="1" s="1"/>
  <c r="F167" i="1"/>
  <c r="E167" i="1"/>
  <c r="D167" i="1"/>
  <c r="C167" i="1"/>
  <c r="B167" i="1"/>
  <c r="AA166" i="1"/>
  <c r="Z166" i="1"/>
  <c r="Y166" i="1"/>
  <c r="J166" i="1"/>
  <c r="G166" i="1"/>
  <c r="H166" i="1" s="1"/>
  <c r="F166" i="1"/>
  <c r="E166" i="1"/>
  <c r="D166" i="1"/>
  <c r="C166" i="1"/>
  <c r="B166" i="1"/>
  <c r="AA165" i="1"/>
  <c r="Z165" i="1"/>
  <c r="Y165" i="1"/>
  <c r="J165" i="1"/>
  <c r="F165" i="1"/>
  <c r="E165" i="1"/>
  <c r="D165" i="1"/>
  <c r="C165" i="1"/>
  <c r="G165" i="1" s="1"/>
  <c r="B165" i="1"/>
  <c r="AA164" i="1"/>
  <c r="Z164" i="1"/>
  <c r="Y164" i="1"/>
  <c r="J164" i="1"/>
  <c r="F164" i="1"/>
  <c r="E164" i="1"/>
  <c r="D164" i="1"/>
  <c r="C164" i="1"/>
  <c r="B164" i="1"/>
  <c r="AA160" i="1"/>
  <c r="Z160" i="1"/>
  <c r="Y160" i="1"/>
  <c r="J160" i="1"/>
  <c r="H160" i="1"/>
  <c r="I160" i="1" s="1"/>
  <c r="F160" i="1"/>
  <c r="E160" i="1"/>
  <c r="D160" i="1"/>
  <c r="C160" i="1"/>
  <c r="G160" i="1" s="1"/>
  <c r="AB160" i="1" s="1"/>
  <c r="B160" i="1"/>
  <c r="AA159" i="1"/>
  <c r="Z159" i="1"/>
  <c r="Y159" i="1"/>
  <c r="J159" i="1"/>
  <c r="H159" i="1"/>
  <c r="G159" i="1"/>
  <c r="AB159" i="1" s="1"/>
  <c r="F159" i="1"/>
  <c r="E159" i="1"/>
  <c r="D159" i="1"/>
  <c r="C159" i="1"/>
  <c r="B159" i="1"/>
  <c r="AA158" i="1"/>
  <c r="Z158" i="1"/>
  <c r="Y158" i="1"/>
  <c r="J158" i="1"/>
  <c r="G158" i="1"/>
  <c r="F158" i="1"/>
  <c r="E158" i="1"/>
  <c r="D158" i="1"/>
  <c r="C158" i="1"/>
  <c r="B158" i="1"/>
  <c r="AA157" i="1"/>
  <c r="Z157" i="1"/>
  <c r="Y157" i="1"/>
  <c r="J157" i="1"/>
  <c r="F157" i="1"/>
  <c r="E157" i="1"/>
  <c r="D157" i="1"/>
  <c r="C157" i="1"/>
  <c r="G157" i="1" s="1"/>
  <c r="B157" i="1"/>
  <c r="AA156" i="1"/>
  <c r="Z156" i="1"/>
  <c r="Y156" i="1"/>
  <c r="J156" i="1"/>
  <c r="H156" i="1"/>
  <c r="X156" i="1" s="1"/>
  <c r="F156" i="1"/>
  <c r="E156" i="1"/>
  <c r="D156" i="1"/>
  <c r="C156" i="1"/>
  <c r="G156" i="1" s="1"/>
  <c r="AB156" i="1" s="1"/>
  <c r="B156" i="1"/>
  <c r="AA155" i="1"/>
  <c r="AB155" i="1" s="1"/>
  <c r="Z155" i="1"/>
  <c r="Y155" i="1"/>
  <c r="J155" i="1"/>
  <c r="G155" i="1"/>
  <c r="F155" i="1"/>
  <c r="H155" i="1" s="1"/>
  <c r="E155" i="1"/>
  <c r="D155" i="1"/>
  <c r="C155" i="1"/>
  <c r="B155" i="1"/>
  <c r="AA154" i="1"/>
  <c r="Z154" i="1"/>
  <c r="Y154" i="1"/>
  <c r="J154" i="1"/>
  <c r="G154" i="1"/>
  <c r="F154" i="1"/>
  <c r="E154" i="1"/>
  <c r="D154" i="1"/>
  <c r="C154" i="1"/>
  <c r="B154" i="1"/>
  <c r="AA153" i="1"/>
  <c r="Z153" i="1"/>
  <c r="Y153" i="1"/>
  <c r="J153" i="1"/>
  <c r="F153" i="1"/>
  <c r="E153" i="1"/>
  <c r="D153" i="1"/>
  <c r="C153" i="1"/>
  <c r="G153" i="1" s="1"/>
  <c r="B153" i="1"/>
  <c r="AA152" i="1"/>
  <c r="Z152" i="1"/>
  <c r="Y152" i="1"/>
  <c r="J152" i="1"/>
  <c r="H152" i="1"/>
  <c r="F152" i="1"/>
  <c r="E152" i="1"/>
  <c r="D152" i="1"/>
  <c r="C152" i="1"/>
  <c r="G152" i="1" s="1"/>
  <c r="AB152" i="1" s="1"/>
  <c r="B152" i="1"/>
  <c r="AA151" i="1"/>
  <c r="Z151" i="1"/>
  <c r="Y151" i="1"/>
  <c r="J151" i="1"/>
  <c r="H151" i="1"/>
  <c r="G151" i="1"/>
  <c r="AB151" i="1" s="1"/>
  <c r="F151" i="1"/>
  <c r="E151" i="1"/>
  <c r="D151" i="1"/>
  <c r="C151" i="1"/>
  <c r="B151" i="1"/>
  <c r="AA150" i="1"/>
  <c r="Z150" i="1"/>
  <c r="Y150" i="1"/>
  <c r="J150" i="1"/>
  <c r="F150" i="1"/>
  <c r="E150" i="1"/>
  <c r="D150" i="1"/>
  <c r="G150" i="1" s="1"/>
  <c r="C150" i="1"/>
  <c r="B150" i="1"/>
  <c r="AA149" i="1"/>
  <c r="Z149" i="1"/>
  <c r="Y149" i="1"/>
  <c r="J149" i="1"/>
  <c r="F149" i="1"/>
  <c r="E149" i="1"/>
  <c r="D149" i="1"/>
  <c r="C149" i="1"/>
  <c r="B149" i="1"/>
  <c r="AA148" i="1"/>
  <c r="Z148" i="1"/>
  <c r="Y148" i="1"/>
  <c r="J148" i="1"/>
  <c r="F148" i="1"/>
  <c r="E148" i="1"/>
  <c r="D148" i="1"/>
  <c r="C148" i="1"/>
  <c r="B148" i="1"/>
  <c r="AA147" i="1"/>
  <c r="Z147" i="1"/>
  <c r="Y147" i="1"/>
  <c r="J147" i="1"/>
  <c r="G147" i="1"/>
  <c r="F147" i="1"/>
  <c r="E147" i="1"/>
  <c r="D147" i="1"/>
  <c r="C147" i="1"/>
  <c r="B147" i="1"/>
  <c r="AA146" i="1"/>
  <c r="Z146" i="1"/>
  <c r="Y146" i="1"/>
  <c r="J146" i="1"/>
  <c r="G146" i="1"/>
  <c r="AB146" i="1" s="1"/>
  <c r="F146" i="1"/>
  <c r="E146" i="1"/>
  <c r="D146" i="1"/>
  <c r="C146" i="1"/>
  <c r="B146" i="1"/>
  <c r="AA145" i="1"/>
  <c r="Z145" i="1"/>
  <c r="Y145" i="1"/>
  <c r="J145" i="1"/>
  <c r="F145" i="1"/>
  <c r="E145" i="1"/>
  <c r="D145" i="1"/>
  <c r="C145" i="1"/>
  <c r="B145" i="1"/>
  <c r="AA141" i="1"/>
  <c r="Z141" i="1"/>
  <c r="Y141" i="1"/>
  <c r="J141" i="1"/>
  <c r="F141" i="1"/>
  <c r="E141" i="1"/>
  <c r="D141" i="1"/>
  <c r="C141" i="1"/>
  <c r="G141" i="1" s="1"/>
  <c r="B141" i="1"/>
  <c r="AA140" i="1"/>
  <c r="Z140" i="1"/>
  <c r="Y140" i="1"/>
  <c r="J140" i="1"/>
  <c r="I140" i="1"/>
  <c r="H140" i="1"/>
  <c r="X140" i="1" s="1"/>
  <c r="F140" i="1"/>
  <c r="E140" i="1"/>
  <c r="D140" i="1"/>
  <c r="C140" i="1"/>
  <c r="G140" i="1" s="1"/>
  <c r="AB140" i="1" s="1"/>
  <c r="B140" i="1"/>
  <c r="AA139" i="1"/>
  <c r="Z139" i="1"/>
  <c r="Y139" i="1"/>
  <c r="J139" i="1"/>
  <c r="G139" i="1"/>
  <c r="H139" i="1" s="1"/>
  <c r="F139" i="1"/>
  <c r="E139" i="1"/>
  <c r="D139" i="1"/>
  <c r="C139" i="1"/>
  <c r="B139" i="1"/>
  <c r="AA138" i="1"/>
  <c r="Z138" i="1"/>
  <c r="Y138" i="1"/>
  <c r="J138" i="1"/>
  <c r="F138" i="1"/>
  <c r="E138" i="1"/>
  <c r="D138" i="1"/>
  <c r="C138" i="1"/>
  <c r="G138" i="1" s="1"/>
  <c r="B138" i="1"/>
  <c r="AA137" i="1"/>
  <c r="Z137" i="1"/>
  <c r="Y137" i="1"/>
  <c r="J137" i="1"/>
  <c r="F137" i="1"/>
  <c r="E137" i="1"/>
  <c r="D137" i="1"/>
  <c r="C137" i="1"/>
  <c r="B137" i="1"/>
  <c r="AA136" i="1"/>
  <c r="Z136" i="1"/>
  <c r="Y136" i="1"/>
  <c r="J136" i="1"/>
  <c r="G136" i="1"/>
  <c r="AB136" i="1" s="1"/>
  <c r="F136" i="1"/>
  <c r="E136" i="1"/>
  <c r="D136" i="1"/>
  <c r="C136" i="1"/>
  <c r="B136" i="1"/>
  <c r="AA135" i="1"/>
  <c r="Z135" i="1"/>
  <c r="Y135" i="1"/>
  <c r="J135" i="1"/>
  <c r="G135" i="1"/>
  <c r="H135" i="1" s="1"/>
  <c r="F135" i="1"/>
  <c r="E135" i="1"/>
  <c r="D135" i="1"/>
  <c r="C135" i="1"/>
  <c r="B135" i="1"/>
  <c r="AA134" i="1"/>
  <c r="Z134" i="1"/>
  <c r="Y134" i="1"/>
  <c r="J134" i="1"/>
  <c r="F134" i="1"/>
  <c r="E134" i="1"/>
  <c r="D134" i="1"/>
  <c r="C134" i="1"/>
  <c r="B134" i="1"/>
  <c r="AA133" i="1"/>
  <c r="Z133" i="1"/>
  <c r="Y133" i="1"/>
  <c r="J133" i="1"/>
  <c r="F133" i="1"/>
  <c r="E133" i="1"/>
  <c r="D133" i="1"/>
  <c r="C133" i="1"/>
  <c r="G133" i="1" s="1"/>
  <c r="B133" i="1"/>
  <c r="AA132" i="1"/>
  <c r="Z132" i="1"/>
  <c r="Y132" i="1"/>
  <c r="J132" i="1"/>
  <c r="I132" i="1"/>
  <c r="H132" i="1"/>
  <c r="X132" i="1" s="1"/>
  <c r="G132" i="1"/>
  <c r="AB132" i="1" s="1"/>
  <c r="F132" i="1"/>
  <c r="E132" i="1"/>
  <c r="D132" i="1"/>
  <c r="C132" i="1"/>
  <c r="B132" i="1"/>
  <c r="AB131" i="1"/>
  <c r="AA131" i="1"/>
  <c r="Z131" i="1"/>
  <c r="Y131" i="1"/>
  <c r="J131" i="1"/>
  <c r="G131" i="1"/>
  <c r="F131" i="1"/>
  <c r="E131" i="1"/>
  <c r="D131" i="1"/>
  <c r="C131" i="1"/>
  <c r="B131" i="1"/>
  <c r="AA130" i="1"/>
  <c r="Z130" i="1"/>
  <c r="Y130" i="1"/>
  <c r="J130" i="1"/>
  <c r="G130" i="1"/>
  <c r="AB130" i="1" s="1"/>
  <c r="F130" i="1"/>
  <c r="E130" i="1"/>
  <c r="D130" i="1"/>
  <c r="C130" i="1"/>
  <c r="B130" i="1"/>
  <c r="AA129" i="1"/>
  <c r="Z129" i="1"/>
  <c r="Y129" i="1"/>
  <c r="J129" i="1"/>
  <c r="F129" i="1"/>
  <c r="E129" i="1"/>
  <c r="D129" i="1"/>
  <c r="C129" i="1"/>
  <c r="B129" i="1"/>
  <c r="AA128" i="1"/>
  <c r="Z128" i="1"/>
  <c r="Y128" i="1"/>
  <c r="J128" i="1"/>
  <c r="F128" i="1"/>
  <c r="E128" i="1"/>
  <c r="D128" i="1"/>
  <c r="C128" i="1"/>
  <c r="G128" i="1" s="1"/>
  <c r="B128" i="1"/>
  <c r="AA127" i="1"/>
  <c r="Z127" i="1"/>
  <c r="Y127" i="1"/>
  <c r="J127" i="1"/>
  <c r="G127" i="1"/>
  <c r="AB127" i="1" s="1"/>
  <c r="F127" i="1"/>
  <c r="E127" i="1"/>
  <c r="D127" i="1"/>
  <c r="C127" i="1"/>
  <c r="B127" i="1"/>
  <c r="AA126" i="1"/>
  <c r="Z126" i="1"/>
  <c r="Y126" i="1"/>
  <c r="J126" i="1"/>
  <c r="F126" i="1"/>
  <c r="E126" i="1"/>
  <c r="D126" i="1"/>
  <c r="C126" i="1"/>
  <c r="G126" i="1" s="1"/>
  <c r="B126" i="1"/>
  <c r="AA125" i="1"/>
  <c r="Z125" i="1"/>
  <c r="Y125" i="1"/>
  <c r="J125" i="1"/>
  <c r="F125" i="1"/>
  <c r="E125" i="1"/>
  <c r="D125" i="1"/>
  <c r="C125" i="1"/>
  <c r="G125" i="1" s="1"/>
  <c r="B125" i="1"/>
  <c r="AA124" i="1"/>
  <c r="Z124" i="1"/>
  <c r="Y124" i="1"/>
  <c r="J124" i="1"/>
  <c r="F124" i="1"/>
  <c r="E124" i="1"/>
  <c r="D124" i="1"/>
  <c r="C124" i="1"/>
  <c r="G124" i="1" s="1"/>
  <c r="B124" i="1"/>
  <c r="AA120" i="1"/>
  <c r="Z120" i="1"/>
  <c r="Y120" i="1"/>
  <c r="J120" i="1"/>
  <c r="F120" i="1"/>
  <c r="E120" i="1"/>
  <c r="D120" i="1"/>
  <c r="G120" i="1" s="1"/>
  <c r="C120" i="1"/>
  <c r="B120" i="1"/>
  <c r="AA119" i="1"/>
  <c r="Z119" i="1"/>
  <c r="Y119" i="1"/>
  <c r="J119" i="1"/>
  <c r="G119" i="1"/>
  <c r="H119" i="1" s="1"/>
  <c r="F119" i="1"/>
  <c r="E119" i="1"/>
  <c r="D119" i="1"/>
  <c r="C119" i="1"/>
  <c r="B119" i="1"/>
  <c r="AA118" i="1"/>
  <c r="Z118" i="1"/>
  <c r="Y118" i="1"/>
  <c r="J118" i="1"/>
  <c r="F118" i="1"/>
  <c r="E118" i="1"/>
  <c r="D118" i="1"/>
  <c r="C118" i="1"/>
  <c r="B118" i="1"/>
  <c r="AA117" i="1"/>
  <c r="Z117" i="1"/>
  <c r="Y117" i="1"/>
  <c r="J117" i="1"/>
  <c r="F117" i="1"/>
  <c r="E117" i="1"/>
  <c r="D117" i="1"/>
  <c r="C117" i="1"/>
  <c r="B117" i="1"/>
  <c r="AA116" i="1"/>
  <c r="Z116" i="1"/>
  <c r="Y116" i="1"/>
  <c r="J116" i="1"/>
  <c r="F116" i="1"/>
  <c r="E116" i="1"/>
  <c r="D116" i="1"/>
  <c r="G116" i="1" s="1"/>
  <c r="C116" i="1"/>
  <c r="B116" i="1"/>
  <c r="AA115" i="1"/>
  <c r="Z115" i="1"/>
  <c r="Y115" i="1"/>
  <c r="J115" i="1"/>
  <c r="F115" i="1"/>
  <c r="E115" i="1"/>
  <c r="D115" i="1"/>
  <c r="G115" i="1" s="1"/>
  <c r="C115" i="1"/>
  <c r="B115" i="1"/>
  <c r="AA114" i="1"/>
  <c r="Z114" i="1"/>
  <c r="Y114" i="1"/>
  <c r="J114" i="1"/>
  <c r="F114" i="1"/>
  <c r="E114" i="1"/>
  <c r="D114" i="1"/>
  <c r="C114" i="1"/>
  <c r="B114" i="1"/>
  <c r="AA113" i="1"/>
  <c r="Z113" i="1"/>
  <c r="Y113" i="1"/>
  <c r="J113" i="1"/>
  <c r="F113" i="1"/>
  <c r="E113" i="1"/>
  <c r="D113" i="1"/>
  <c r="C113" i="1"/>
  <c r="G113" i="1" s="1"/>
  <c r="AB113" i="1" s="1"/>
  <c r="B113" i="1"/>
  <c r="AA112" i="1"/>
  <c r="Z112" i="1"/>
  <c r="Y112" i="1"/>
  <c r="J112" i="1"/>
  <c r="G112" i="1"/>
  <c r="AB112" i="1" s="1"/>
  <c r="F112" i="1"/>
  <c r="E112" i="1"/>
  <c r="D112" i="1"/>
  <c r="C112" i="1"/>
  <c r="B112" i="1"/>
  <c r="AA111" i="1"/>
  <c r="Z111" i="1"/>
  <c r="Y111" i="1"/>
  <c r="J111" i="1"/>
  <c r="F111" i="1"/>
  <c r="E111" i="1"/>
  <c r="D111" i="1"/>
  <c r="G111" i="1" s="1"/>
  <c r="C111" i="1"/>
  <c r="B111" i="1"/>
  <c r="AA110" i="1"/>
  <c r="Z110" i="1"/>
  <c r="Y110" i="1"/>
  <c r="J110" i="1"/>
  <c r="F110" i="1"/>
  <c r="E110" i="1"/>
  <c r="D110" i="1"/>
  <c r="C110" i="1"/>
  <c r="B110" i="1"/>
  <c r="AA109" i="1"/>
  <c r="Z109" i="1"/>
  <c r="Y109" i="1"/>
  <c r="J109" i="1"/>
  <c r="F109" i="1"/>
  <c r="E109" i="1"/>
  <c r="D109" i="1"/>
  <c r="C109" i="1"/>
  <c r="B109" i="1"/>
  <c r="AA108" i="1"/>
  <c r="Z108" i="1"/>
  <c r="Y108" i="1"/>
  <c r="J108" i="1"/>
  <c r="F108" i="1"/>
  <c r="E108" i="1"/>
  <c r="D108" i="1"/>
  <c r="G108" i="1" s="1"/>
  <c r="C108" i="1"/>
  <c r="B108" i="1"/>
  <c r="AA107" i="1"/>
  <c r="Z107" i="1"/>
  <c r="Y107" i="1"/>
  <c r="J107" i="1"/>
  <c r="F107" i="1"/>
  <c r="E107" i="1"/>
  <c r="D107" i="1"/>
  <c r="G107" i="1" s="1"/>
  <c r="C107" i="1"/>
  <c r="B107" i="1"/>
  <c r="AA106" i="1"/>
  <c r="Z106" i="1"/>
  <c r="Y106" i="1"/>
  <c r="J106" i="1"/>
  <c r="F106" i="1"/>
  <c r="E106" i="1"/>
  <c r="D106" i="1"/>
  <c r="C106" i="1"/>
  <c r="G106" i="1" s="1"/>
  <c r="B106" i="1"/>
  <c r="AA105" i="1"/>
  <c r="Z105" i="1"/>
  <c r="Y105" i="1"/>
  <c r="J105" i="1"/>
  <c r="F105" i="1"/>
  <c r="E105" i="1"/>
  <c r="D105" i="1"/>
  <c r="C105" i="1"/>
  <c r="B105" i="1"/>
  <c r="AA104" i="1"/>
  <c r="Z104" i="1"/>
  <c r="Y104" i="1"/>
  <c r="J104" i="1"/>
  <c r="F104" i="1"/>
  <c r="E104" i="1"/>
  <c r="D104" i="1"/>
  <c r="G104" i="1" s="1"/>
  <c r="C104" i="1"/>
  <c r="B104" i="1"/>
  <c r="AA103" i="1"/>
  <c r="Z103" i="1"/>
  <c r="Y103" i="1"/>
  <c r="J103" i="1"/>
  <c r="F103" i="1"/>
  <c r="E103" i="1"/>
  <c r="D103" i="1"/>
  <c r="G103" i="1" s="1"/>
  <c r="C103" i="1"/>
  <c r="B103" i="1"/>
  <c r="AA102" i="1"/>
  <c r="Z102" i="1"/>
  <c r="Y102" i="1"/>
  <c r="J102" i="1"/>
  <c r="F102" i="1"/>
  <c r="E102" i="1"/>
  <c r="D102" i="1"/>
  <c r="C102" i="1"/>
  <c r="B102" i="1"/>
  <c r="AA101" i="1"/>
  <c r="Z101" i="1"/>
  <c r="Y101" i="1"/>
  <c r="J101" i="1"/>
  <c r="F101" i="1"/>
  <c r="E101" i="1"/>
  <c r="D101" i="1"/>
  <c r="C101" i="1"/>
  <c r="B101" i="1"/>
  <c r="AA100" i="1"/>
  <c r="Z100" i="1"/>
  <c r="Y100" i="1"/>
  <c r="J100" i="1"/>
  <c r="H100" i="1"/>
  <c r="X100" i="1" s="1"/>
  <c r="F100" i="1"/>
  <c r="E100" i="1"/>
  <c r="D100" i="1"/>
  <c r="C100" i="1"/>
  <c r="G100" i="1" s="1"/>
  <c r="AB100" i="1" s="1"/>
  <c r="B100" i="1"/>
  <c r="AA99" i="1"/>
  <c r="AB99" i="1" s="1"/>
  <c r="Z99" i="1"/>
  <c r="Y99" i="1"/>
  <c r="J99" i="1"/>
  <c r="G99" i="1"/>
  <c r="F99" i="1"/>
  <c r="E99" i="1"/>
  <c r="D99" i="1"/>
  <c r="C99" i="1"/>
  <c r="B99" i="1"/>
  <c r="AA98" i="1"/>
  <c r="Z98" i="1"/>
  <c r="Y98" i="1"/>
  <c r="J98" i="1"/>
  <c r="F98" i="1"/>
  <c r="E98" i="1"/>
  <c r="D98" i="1"/>
  <c r="C98" i="1"/>
  <c r="G98" i="1" s="1"/>
  <c r="B98" i="1"/>
  <c r="AA97" i="1"/>
  <c r="Z97" i="1"/>
  <c r="Y97" i="1"/>
  <c r="J97" i="1"/>
  <c r="F97" i="1"/>
  <c r="E97" i="1"/>
  <c r="D97" i="1"/>
  <c r="C97" i="1"/>
  <c r="B97" i="1"/>
  <c r="AA96" i="1"/>
  <c r="Z96" i="1"/>
  <c r="Y96" i="1"/>
  <c r="J96" i="1"/>
  <c r="H96" i="1"/>
  <c r="X96" i="1" s="1"/>
  <c r="F96" i="1"/>
  <c r="E96" i="1"/>
  <c r="D96" i="1"/>
  <c r="G96" i="1" s="1"/>
  <c r="AB96" i="1" s="1"/>
  <c r="C96" i="1"/>
  <c r="B96" i="1"/>
  <c r="AA95" i="1"/>
  <c r="AB95" i="1" s="1"/>
  <c r="Z95" i="1"/>
  <c r="Y95" i="1"/>
  <c r="J95" i="1"/>
  <c r="G95" i="1"/>
  <c r="F95" i="1"/>
  <c r="E95" i="1"/>
  <c r="D95" i="1"/>
  <c r="C95" i="1"/>
  <c r="B95" i="1"/>
  <c r="AA94" i="1"/>
  <c r="Z94" i="1"/>
  <c r="Y94" i="1"/>
  <c r="J94" i="1"/>
  <c r="F94" i="1"/>
  <c r="E94" i="1"/>
  <c r="D94" i="1"/>
  <c r="C94" i="1"/>
  <c r="G94" i="1" s="1"/>
  <c r="B94" i="1"/>
  <c r="AA93" i="1"/>
  <c r="Z93" i="1"/>
  <c r="Y93" i="1"/>
  <c r="J93" i="1"/>
  <c r="F93" i="1"/>
  <c r="E93" i="1"/>
  <c r="D93" i="1"/>
  <c r="C93" i="1"/>
  <c r="B93" i="1"/>
  <c r="AA92" i="1"/>
  <c r="Z92" i="1"/>
  <c r="Y92" i="1"/>
  <c r="J92" i="1"/>
  <c r="F92" i="1"/>
  <c r="E92" i="1"/>
  <c r="D92" i="1"/>
  <c r="C92" i="1"/>
  <c r="B92" i="1"/>
  <c r="AA91" i="1"/>
  <c r="AB91" i="1" s="1"/>
  <c r="Z91" i="1"/>
  <c r="Y91" i="1"/>
  <c r="J91" i="1"/>
  <c r="G91" i="1"/>
  <c r="H91" i="1" s="1"/>
  <c r="F91" i="1"/>
  <c r="E91" i="1"/>
  <c r="D91" i="1"/>
  <c r="C91" i="1"/>
  <c r="B91" i="1"/>
  <c r="AA90" i="1"/>
  <c r="Z90" i="1"/>
  <c r="Y90" i="1"/>
  <c r="J90" i="1"/>
  <c r="F90" i="1"/>
  <c r="E90" i="1"/>
  <c r="D90" i="1"/>
  <c r="C90" i="1"/>
  <c r="G90" i="1" s="1"/>
  <c r="B90" i="1"/>
  <c r="AA89" i="1"/>
  <c r="Z89" i="1"/>
  <c r="Y89" i="1"/>
  <c r="J89" i="1"/>
  <c r="F89" i="1"/>
  <c r="E89" i="1"/>
  <c r="D89" i="1"/>
  <c r="C89" i="1"/>
  <c r="B89" i="1"/>
  <c r="AA88" i="1"/>
  <c r="Z88" i="1"/>
  <c r="Y88" i="1"/>
  <c r="J88" i="1"/>
  <c r="F88" i="1"/>
  <c r="E88" i="1"/>
  <c r="D88" i="1"/>
  <c r="G88" i="1" s="1"/>
  <c r="C88" i="1"/>
  <c r="B88" i="1"/>
  <c r="AA87" i="1"/>
  <c r="Z87" i="1"/>
  <c r="Y87" i="1"/>
  <c r="J87" i="1"/>
  <c r="G87" i="1"/>
  <c r="H87" i="1" s="1"/>
  <c r="X87" i="1" s="1"/>
  <c r="F87" i="1"/>
  <c r="E87" i="1"/>
  <c r="D87" i="1"/>
  <c r="C87" i="1"/>
  <c r="B87" i="1"/>
  <c r="AA86" i="1"/>
  <c r="Z86" i="1"/>
  <c r="Y86" i="1"/>
  <c r="J86" i="1"/>
  <c r="F86" i="1"/>
  <c r="E86" i="1"/>
  <c r="D86" i="1"/>
  <c r="G86" i="1" s="1"/>
  <c r="C86" i="1"/>
  <c r="B86" i="1"/>
  <c r="AA85" i="1"/>
  <c r="Z85" i="1"/>
  <c r="Y85" i="1"/>
  <c r="J85" i="1"/>
  <c r="F85" i="1"/>
  <c r="E85" i="1"/>
  <c r="D85" i="1"/>
  <c r="C85" i="1"/>
  <c r="G85" i="1" s="1"/>
  <c r="AB85" i="1" s="1"/>
  <c r="B85" i="1"/>
  <c r="AA84" i="1"/>
  <c r="Z84" i="1"/>
  <c r="Y84" i="1"/>
  <c r="J84" i="1"/>
  <c r="F84" i="1"/>
  <c r="E84" i="1"/>
  <c r="D84" i="1"/>
  <c r="C84" i="1"/>
  <c r="B84" i="1"/>
  <c r="AA83" i="1"/>
  <c r="Z83" i="1"/>
  <c r="Y83" i="1"/>
  <c r="J83" i="1"/>
  <c r="G83" i="1"/>
  <c r="AB83" i="1" s="1"/>
  <c r="F83" i="1"/>
  <c r="E83" i="1"/>
  <c r="D83" i="1"/>
  <c r="C83" i="1"/>
  <c r="B83" i="1"/>
  <c r="AA82" i="1"/>
  <c r="Z82" i="1"/>
  <c r="Y82" i="1"/>
  <c r="J82" i="1"/>
  <c r="F82" i="1"/>
  <c r="E82" i="1"/>
  <c r="D82" i="1"/>
  <c r="G82" i="1" s="1"/>
  <c r="C82" i="1"/>
  <c r="B82" i="1"/>
  <c r="AA81" i="1"/>
  <c r="Z81" i="1"/>
  <c r="Y81" i="1"/>
  <c r="J81" i="1"/>
  <c r="F81" i="1"/>
  <c r="E81" i="1"/>
  <c r="D81" i="1"/>
  <c r="C81" i="1"/>
  <c r="G81" i="1" s="1"/>
  <c r="AB81" i="1" s="1"/>
  <c r="B81" i="1"/>
  <c r="AA80" i="1"/>
  <c r="Z80" i="1"/>
  <c r="Y80" i="1"/>
  <c r="J80" i="1"/>
  <c r="G80" i="1"/>
  <c r="H80" i="1" s="1"/>
  <c r="F80" i="1"/>
  <c r="E80" i="1"/>
  <c r="D80" i="1"/>
  <c r="C80" i="1"/>
  <c r="B80" i="1"/>
  <c r="AA79" i="1"/>
  <c r="Z79" i="1"/>
  <c r="Y79" i="1"/>
  <c r="J79" i="1"/>
  <c r="F79" i="1"/>
  <c r="E79" i="1"/>
  <c r="D79" i="1"/>
  <c r="G79" i="1" s="1"/>
  <c r="C79" i="1"/>
  <c r="B79" i="1"/>
  <c r="AA78" i="1"/>
  <c r="Z78" i="1"/>
  <c r="Y78" i="1"/>
  <c r="J78" i="1"/>
  <c r="G78" i="1"/>
  <c r="H78" i="1" s="1"/>
  <c r="F78" i="1"/>
  <c r="E78" i="1"/>
  <c r="D78" i="1"/>
  <c r="C78" i="1"/>
  <c r="B78" i="1"/>
  <c r="AA77" i="1"/>
  <c r="Z77" i="1"/>
  <c r="Y77" i="1"/>
  <c r="J77" i="1"/>
  <c r="G77" i="1"/>
  <c r="H77" i="1" s="1"/>
  <c r="F77" i="1"/>
  <c r="E77" i="1"/>
  <c r="D77" i="1"/>
  <c r="C77" i="1"/>
  <c r="B77" i="1"/>
  <c r="AA73" i="1"/>
  <c r="AB73" i="1" s="1"/>
  <c r="Z73" i="1"/>
  <c r="Y73" i="1"/>
  <c r="J73" i="1"/>
  <c r="G73" i="1"/>
  <c r="H73" i="1" s="1"/>
  <c r="F73" i="1"/>
  <c r="E73" i="1"/>
  <c r="D73" i="1"/>
  <c r="C73" i="1"/>
  <c r="B73" i="1"/>
  <c r="AA72" i="1"/>
  <c r="Z72" i="1"/>
  <c r="Y72" i="1"/>
  <c r="J72" i="1"/>
  <c r="F72" i="1"/>
  <c r="E72" i="1"/>
  <c r="D72" i="1"/>
  <c r="C72" i="1"/>
  <c r="G72" i="1" s="1"/>
  <c r="B72" i="1"/>
  <c r="AA71" i="1"/>
  <c r="Z71" i="1"/>
  <c r="Y71" i="1"/>
  <c r="J71" i="1"/>
  <c r="F71" i="1"/>
  <c r="E71" i="1"/>
  <c r="D71" i="1"/>
  <c r="C71" i="1"/>
  <c r="B71" i="1"/>
  <c r="AA70" i="1"/>
  <c r="Z70" i="1"/>
  <c r="Y70" i="1"/>
  <c r="J70" i="1"/>
  <c r="F70" i="1"/>
  <c r="E70" i="1"/>
  <c r="D70" i="1"/>
  <c r="G70" i="1" s="1"/>
  <c r="C70" i="1"/>
  <c r="B70" i="1"/>
  <c r="AA69" i="1"/>
  <c r="Z69" i="1"/>
  <c r="Y69" i="1"/>
  <c r="J69" i="1"/>
  <c r="G69" i="1"/>
  <c r="AB69" i="1" s="1"/>
  <c r="F69" i="1"/>
  <c r="E69" i="1"/>
  <c r="D69" i="1"/>
  <c r="C69" i="1"/>
  <c r="B69" i="1"/>
  <c r="AA68" i="1"/>
  <c r="Z68" i="1"/>
  <c r="Y68" i="1"/>
  <c r="J68" i="1"/>
  <c r="F68" i="1"/>
  <c r="E68" i="1"/>
  <c r="D68" i="1"/>
  <c r="G68" i="1" s="1"/>
  <c r="C68" i="1"/>
  <c r="B68" i="1"/>
  <c r="AA67" i="1"/>
  <c r="Z67" i="1"/>
  <c r="Y67" i="1"/>
  <c r="J67" i="1"/>
  <c r="F67" i="1"/>
  <c r="E67" i="1"/>
  <c r="D67" i="1"/>
  <c r="C67" i="1"/>
  <c r="G67" i="1" s="1"/>
  <c r="AB67" i="1" s="1"/>
  <c r="B67" i="1"/>
  <c r="AA66" i="1"/>
  <c r="Z66" i="1"/>
  <c r="Y66" i="1"/>
  <c r="J66" i="1"/>
  <c r="F66" i="1"/>
  <c r="E66" i="1"/>
  <c r="D66" i="1"/>
  <c r="C66" i="1"/>
  <c r="G66" i="1" s="1"/>
  <c r="B66" i="1"/>
  <c r="AA65" i="1"/>
  <c r="Z65" i="1"/>
  <c r="Y65" i="1"/>
  <c r="J65" i="1"/>
  <c r="F65" i="1"/>
  <c r="E65" i="1"/>
  <c r="D65" i="1"/>
  <c r="C65" i="1"/>
  <c r="G65" i="1" s="1"/>
  <c r="B65" i="1"/>
  <c r="AA64" i="1"/>
  <c r="Z64" i="1"/>
  <c r="Y64" i="1"/>
  <c r="J64" i="1"/>
  <c r="F64" i="1"/>
  <c r="E64" i="1"/>
  <c r="D64" i="1"/>
  <c r="C64" i="1"/>
  <c r="G64" i="1" s="1"/>
  <c r="B64" i="1"/>
  <c r="AA63" i="1"/>
  <c r="Z63" i="1"/>
  <c r="Y63" i="1"/>
  <c r="J63" i="1"/>
  <c r="G63" i="1"/>
  <c r="H63" i="1" s="1"/>
  <c r="F63" i="1"/>
  <c r="E63" i="1"/>
  <c r="D63" i="1"/>
  <c r="C63" i="1"/>
  <c r="B63" i="1"/>
  <c r="AA62" i="1"/>
  <c r="Z62" i="1"/>
  <c r="Y62" i="1"/>
  <c r="J62" i="1"/>
  <c r="G62" i="1"/>
  <c r="H62" i="1" s="1"/>
  <c r="F62" i="1"/>
  <c r="E62" i="1"/>
  <c r="D62" i="1"/>
  <c r="C62" i="1"/>
  <c r="B62" i="1"/>
  <c r="AA61" i="1"/>
  <c r="Z61" i="1"/>
  <c r="Y61" i="1"/>
  <c r="J61" i="1"/>
  <c r="F61" i="1"/>
  <c r="E61" i="1"/>
  <c r="D61" i="1"/>
  <c r="C61" i="1"/>
  <c r="G61" i="1" s="1"/>
  <c r="B61" i="1"/>
  <c r="AA60" i="1"/>
  <c r="Z60" i="1"/>
  <c r="Y60" i="1"/>
  <c r="J60" i="1"/>
  <c r="F60" i="1"/>
  <c r="E60" i="1"/>
  <c r="D60" i="1"/>
  <c r="C60" i="1"/>
  <c r="G60" i="1" s="1"/>
  <c r="B60" i="1"/>
  <c r="AA59" i="1"/>
  <c r="Z59" i="1"/>
  <c r="Y59" i="1"/>
  <c r="J59" i="1"/>
  <c r="G59" i="1"/>
  <c r="H59" i="1" s="1"/>
  <c r="F59" i="1"/>
  <c r="E59" i="1"/>
  <c r="D59" i="1"/>
  <c r="C59" i="1"/>
  <c r="B59" i="1"/>
  <c r="AA58" i="1"/>
  <c r="Z58" i="1"/>
  <c r="Y58" i="1"/>
  <c r="J58" i="1"/>
  <c r="G58" i="1"/>
  <c r="AB58" i="1" s="1"/>
  <c r="F58" i="1"/>
  <c r="E58" i="1"/>
  <c r="D58" i="1"/>
  <c r="C58" i="1"/>
  <c r="B58" i="1"/>
  <c r="AA57" i="1"/>
  <c r="Z57" i="1"/>
  <c r="Y57" i="1"/>
  <c r="J57" i="1"/>
  <c r="F57" i="1"/>
  <c r="E57" i="1"/>
  <c r="D57" i="1"/>
  <c r="C57" i="1"/>
  <c r="G57" i="1" s="1"/>
  <c r="B57" i="1"/>
  <c r="AA56" i="1"/>
  <c r="Z56" i="1"/>
  <c r="Y56" i="1"/>
  <c r="J56" i="1"/>
  <c r="F56" i="1"/>
  <c r="E56" i="1"/>
  <c r="D56" i="1"/>
  <c r="C56" i="1"/>
  <c r="G56" i="1" s="1"/>
  <c r="B56" i="1"/>
  <c r="AA55" i="1"/>
  <c r="Z55" i="1"/>
  <c r="Y55" i="1"/>
  <c r="J55" i="1"/>
  <c r="G55" i="1"/>
  <c r="H55" i="1" s="1"/>
  <c r="F55" i="1"/>
  <c r="E55" i="1"/>
  <c r="D55" i="1"/>
  <c r="C55" i="1"/>
  <c r="B55" i="1"/>
  <c r="AA54" i="1"/>
  <c r="Z54" i="1"/>
  <c r="Y54" i="1"/>
  <c r="J54" i="1"/>
  <c r="G54" i="1"/>
  <c r="H54" i="1" s="1"/>
  <c r="F54" i="1"/>
  <c r="E54" i="1"/>
  <c r="D54" i="1"/>
  <c r="C54" i="1"/>
  <c r="B54" i="1"/>
  <c r="AA53" i="1"/>
  <c r="Z53" i="1"/>
  <c r="Y53" i="1"/>
  <c r="J53" i="1"/>
  <c r="F53" i="1"/>
  <c r="E53" i="1"/>
  <c r="D53" i="1"/>
  <c r="C53" i="1"/>
  <c r="G53" i="1" s="1"/>
  <c r="B53" i="1"/>
  <c r="AA52" i="1"/>
  <c r="Z52" i="1"/>
  <c r="Y52" i="1"/>
  <c r="J52" i="1"/>
  <c r="F52" i="1"/>
  <c r="E52" i="1"/>
  <c r="D52" i="1"/>
  <c r="C52" i="1"/>
  <c r="G52" i="1" s="1"/>
  <c r="B52" i="1"/>
  <c r="AA51" i="1"/>
  <c r="Z51" i="1"/>
  <c r="Y51" i="1"/>
  <c r="J51" i="1"/>
  <c r="G51" i="1"/>
  <c r="H51" i="1" s="1"/>
  <c r="F51" i="1"/>
  <c r="E51" i="1"/>
  <c r="D51" i="1"/>
  <c r="C51" i="1"/>
  <c r="B51" i="1"/>
  <c r="AA50" i="1"/>
  <c r="Z50" i="1"/>
  <c r="Y50" i="1"/>
  <c r="J50" i="1"/>
  <c r="G50" i="1"/>
  <c r="AB50" i="1" s="1"/>
  <c r="F50" i="1"/>
  <c r="E50" i="1"/>
  <c r="D50" i="1"/>
  <c r="C50" i="1"/>
  <c r="B50" i="1"/>
  <c r="AA49" i="1"/>
  <c r="Z49" i="1"/>
  <c r="Y49" i="1"/>
  <c r="J49" i="1"/>
  <c r="F49" i="1"/>
  <c r="E49" i="1"/>
  <c r="D49" i="1"/>
  <c r="C49" i="1"/>
  <c r="G49" i="1" s="1"/>
  <c r="B49" i="1"/>
  <c r="AA48" i="1"/>
  <c r="Z48" i="1"/>
  <c r="Y48" i="1"/>
  <c r="J48" i="1"/>
  <c r="F48" i="1"/>
  <c r="E48" i="1"/>
  <c r="D48" i="1"/>
  <c r="C48" i="1"/>
  <c r="G48" i="1" s="1"/>
  <c r="B48" i="1"/>
  <c r="AA47" i="1"/>
  <c r="Z47" i="1"/>
  <c r="Y47" i="1"/>
  <c r="J47" i="1"/>
  <c r="G47" i="1"/>
  <c r="H47" i="1" s="1"/>
  <c r="F47" i="1"/>
  <c r="E47" i="1"/>
  <c r="D47" i="1"/>
  <c r="C47" i="1"/>
  <c r="B47" i="1"/>
  <c r="AA46" i="1"/>
  <c r="Z46" i="1"/>
  <c r="Y46" i="1"/>
  <c r="J46" i="1"/>
  <c r="G46" i="1"/>
  <c r="AB46" i="1" s="1"/>
  <c r="F46" i="1"/>
  <c r="E46" i="1"/>
  <c r="D46" i="1"/>
  <c r="C46" i="1"/>
  <c r="B46" i="1"/>
  <c r="AA45" i="1"/>
  <c r="Z45" i="1"/>
  <c r="Y45" i="1"/>
  <c r="J45" i="1"/>
  <c r="F45" i="1"/>
  <c r="E45" i="1"/>
  <c r="D45" i="1"/>
  <c r="C45" i="1"/>
  <c r="G45" i="1" s="1"/>
  <c r="B45" i="1"/>
  <c r="AA44" i="1"/>
  <c r="Z44" i="1"/>
  <c r="Y44" i="1"/>
  <c r="J44" i="1"/>
  <c r="F44" i="1"/>
  <c r="E44" i="1"/>
  <c r="D44" i="1"/>
  <c r="C44" i="1"/>
  <c r="G44" i="1" s="1"/>
  <c r="B44" i="1"/>
  <c r="AA43" i="1"/>
  <c r="Z43" i="1"/>
  <c r="Y43" i="1"/>
  <c r="J43" i="1"/>
  <c r="G43" i="1"/>
  <c r="H43" i="1" s="1"/>
  <c r="F43" i="1"/>
  <c r="E43" i="1"/>
  <c r="D43" i="1"/>
  <c r="C43" i="1"/>
  <c r="B43" i="1"/>
  <c r="AA42" i="1"/>
  <c r="Z42" i="1"/>
  <c r="Y42" i="1"/>
  <c r="J42" i="1"/>
  <c r="G42" i="1"/>
  <c r="AB42" i="1" s="1"/>
  <c r="F42" i="1"/>
  <c r="E42" i="1"/>
  <c r="D42" i="1"/>
  <c r="C42" i="1"/>
  <c r="B42" i="1"/>
  <c r="AA41" i="1"/>
  <c r="Z41" i="1"/>
  <c r="Y41" i="1"/>
  <c r="J41" i="1"/>
  <c r="F41" i="1"/>
  <c r="E41" i="1"/>
  <c r="D41" i="1"/>
  <c r="C41" i="1"/>
  <c r="G41" i="1" s="1"/>
  <c r="B41" i="1"/>
  <c r="AA40" i="1"/>
  <c r="Z40" i="1"/>
  <c r="Y40" i="1"/>
  <c r="J40" i="1"/>
  <c r="F40" i="1"/>
  <c r="E40" i="1"/>
  <c r="D40" i="1"/>
  <c r="C40" i="1"/>
  <c r="G40" i="1" s="1"/>
  <c r="B40" i="1"/>
  <c r="AA39" i="1"/>
  <c r="Z39" i="1"/>
  <c r="Y39" i="1"/>
  <c r="J39" i="1"/>
  <c r="G39" i="1"/>
  <c r="H39" i="1" s="1"/>
  <c r="F39" i="1"/>
  <c r="E39" i="1"/>
  <c r="D39" i="1"/>
  <c r="C39" i="1"/>
  <c r="B39" i="1"/>
  <c r="AA38" i="1"/>
  <c r="Z38" i="1"/>
  <c r="Y38" i="1"/>
  <c r="J38" i="1"/>
  <c r="G38" i="1"/>
  <c r="H38" i="1" s="1"/>
  <c r="F38" i="1"/>
  <c r="E38" i="1"/>
  <c r="D38" i="1"/>
  <c r="C38" i="1"/>
  <c r="B38" i="1"/>
  <c r="AA37" i="1"/>
  <c r="Z37" i="1"/>
  <c r="Y37" i="1"/>
  <c r="J37" i="1"/>
  <c r="F37" i="1"/>
  <c r="E37" i="1"/>
  <c r="D37" i="1"/>
  <c r="C37" i="1"/>
  <c r="G37" i="1" s="1"/>
  <c r="B37" i="1"/>
  <c r="AA36" i="1"/>
  <c r="Z36" i="1"/>
  <c r="Y36" i="1"/>
  <c r="J36" i="1"/>
  <c r="F36" i="1"/>
  <c r="E36" i="1"/>
  <c r="D36" i="1"/>
  <c r="C36" i="1"/>
  <c r="G36" i="1" s="1"/>
  <c r="B36" i="1"/>
  <c r="AA32" i="1"/>
  <c r="Z32" i="1"/>
  <c r="Y32" i="1"/>
  <c r="J32" i="1"/>
  <c r="F32" i="1"/>
  <c r="E32" i="1"/>
  <c r="D32" i="1"/>
  <c r="C32" i="1"/>
  <c r="G32" i="1" s="1"/>
  <c r="B32" i="1"/>
  <c r="AA31" i="1"/>
  <c r="Z31" i="1"/>
  <c r="Y31" i="1"/>
  <c r="J31" i="1"/>
  <c r="H31" i="1"/>
  <c r="X31" i="1" s="1"/>
  <c r="G31" i="1"/>
  <c r="AB31" i="1" s="1"/>
  <c r="F31" i="1"/>
  <c r="E31" i="1"/>
  <c r="D31" i="1"/>
  <c r="C31" i="1"/>
  <c r="B31" i="1"/>
  <c r="AA30" i="1"/>
  <c r="Z30" i="1"/>
  <c r="Y30" i="1"/>
  <c r="J30" i="1"/>
  <c r="F30" i="1"/>
  <c r="E30" i="1"/>
  <c r="D30" i="1"/>
  <c r="G30" i="1" s="1"/>
  <c r="C30" i="1"/>
  <c r="B30" i="1"/>
  <c r="AA29" i="1"/>
  <c r="Z29" i="1"/>
  <c r="Y29" i="1"/>
  <c r="J29" i="1"/>
  <c r="F29" i="1"/>
  <c r="E29" i="1"/>
  <c r="D29" i="1"/>
  <c r="C29" i="1"/>
  <c r="G29" i="1" s="1"/>
  <c r="B29" i="1"/>
  <c r="AA28" i="1"/>
  <c r="Z28" i="1"/>
  <c r="Y28" i="1"/>
  <c r="J28" i="1"/>
  <c r="F28" i="1"/>
  <c r="E28" i="1"/>
  <c r="D28" i="1"/>
  <c r="C28" i="1"/>
  <c r="G28" i="1" s="1"/>
  <c r="B28" i="1"/>
  <c r="AA27" i="1"/>
  <c r="Z27" i="1"/>
  <c r="Y27" i="1"/>
  <c r="J27" i="1"/>
  <c r="H27" i="1"/>
  <c r="X27" i="1" s="1"/>
  <c r="G27" i="1"/>
  <c r="AB27" i="1" s="1"/>
  <c r="F27" i="1"/>
  <c r="E27" i="1"/>
  <c r="D27" i="1"/>
  <c r="C27" i="1"/>
  <c r="B27" i="1"/>
  <c r="AA26" i="1"/>
  <c r="Z26" i="1"/>
  <c r="Y26" i="1"/>
  <c r="J26" i="1"/>
  <c r="F26" i="1"/>
  <c r="E26" i="1"/>
  <c r="D26" i="1"/>
  <c r="G26" i="1" s="1"/>
  <c r="C26" i="1"/>
  <c r="B26" i="1"/>
  <c r="AA25" i="1"/>
  <c r="Z25" i="1"/>
  <c r="Y25" i="1"/>
  <c r="J25" i="1"/>
  <c r="F25" i="1"/>
  <c r="E25" i="1"/>
  <c r="D25" i="1"/>
  <c r="C25" i="1"/>
  <c r="G25" i="1" s="1"/>
  <c r="B25" i="1"/>
  <c r="AA24" i="1"/>
  <c r="Z24" i="1"/>
  <c r="Y24" i="1"/>
  <c r="J24" i="1"/>
  <c r="F24" i="1"/>
  <c r="E24" i="1"/>
  <c r="D24" i="1"/>
  <c r="C24" i="1"/>
  <c r="G24" i="1" s="1"/>
  <c r="B24" i="1"/>
  <c r="AA23" i="1"/>
  <c r="Z23" i="1"/>
  <c r="Y23" i="1"/>
  <c r="J23" i="1"/>
  <c r="H23" i="1"/>
  <c r="X23" i="1" s="1"/>
  <c r="G23" i="1"/>
  <c r="AB23" i="1" s="1"/>
  <c r="F23" i="1"/>
  <c r="E23" i="1"/>
  <c r="D23" i="1"/>
  <c r="C23" i="1"/>
  <c r="B23" i="1"/>
  <c r="AA22" i="1"/>
  <c r="Z22" i="1"/>
  <c r="Y22" i="1"/>
  <c r="J22" i="1"/>
  <c r="F22" i="1"/>
  <c r="E22" i="1"/>
  <c r="D22" i="1"/>
  <c r="G22" i="1" s="1"/>
  <c r="C22" i="1"/>
  <c r="B22" i="1"/>
  <c r="AA21" i="1"/>
  <c r="Z21" i="1"/>
  <c r="Y21" i="1"/>
  <c r="J21" i="1"/>
  <c r="F21" i="1"/>
  <c r="E21" i="1"/>
  <c r="D21" i="1"/>
  <c r="C21" i="1"/>
  <c r="G21" i="1" s="1"/>
  <c r="B21" i="1"/>
  <c r="AA20" i="1"/>
  <c r="Z20" i="1"/>
  <c r="Y20" i="1"/>
  <c r="J20" i="1"/>
  <c r="F20" i="1"/>
  <c r="E20" i="1"/>
  <c r="D20" i="1"/>
  <c r="C20" i="1"/>
  <c r="G20" i="1" s="1"/>
  <c r="B20" i="1"/>
  <c r="AA19" i="1"/>
  <c r="Z19" i="1"/>
  <c r="Y19" i="1"/>
  <c r="J19" i="1"/>
  <c r="H19" i="1"/>
  <c r="X19" i="1" s="1"/>
  <c r="G19" i="1"/>
  <c r="AB19" i="1" s="1"/>
  <c r="F19" i="1"/>
  <c r="E19" i="1"/>
  <c r="D19" i="1"/>
  <c r="C19" i="1"/>
  <c r="B19" i="1"/>
  <c r="AA18" i="1"/>
  <c r="Z18" i="1"/>
  <c r="Y18" i="1"/>
  <c r="J18" i="1"/>
  <c r="F18" i="1"/>
  <c r="E18" i="1"/>
  <c r="D18" i="1"/>
  <c r="G18" i="1" s="1"/>
  <c r="C18" i="1"/>
  <c r="B18" i="1"/>
  <c r="AA17" i="1"/>
  <c r="Z17" i="1"/>
  <c r="Y17" i="1"/>
  <c r="J17" i="1"/>
  <c r="F17" i="1"/>
  <c r="E17" i="1"/>
  <c r="D17" i="1"/>
  <c r="C17" i="1"/>
  <c r="G17" i="1" s="1"/>
  <c r="B17" i="1"/>
  <c r="AA16" i="1"/>
  <c r="Z16" i="1"/>
  <c r="Y16" i="1"/>
  <c r="J16" i="1"/>
  <c r="F16" i="1"/>
  <c r="E16" i="1"/>
  <c r="D16" i="1"/>
  <c r="C16" i="1"/>
  <c r="G16" i="1" s="1"/>
  <c r="B16" i="1"/>
  <c r="AA15" i="1"/>
  <c r="Z15" i="1"/>
  <c r="Y15" i="1"/>
  <c r="J15" i="1"/>
  <c r="H15" i="1"/>
  <c r="I15" i="1" s="1"/>
  <c r="G15" i="1"/>
  <c r="AB15" i="1" s="1"/>
  <c r="F15" i="1"/>
  <c r="E15" i="1"/>
  <c r="D15" i="1"/>
  <c r="C15" i="1"/>
  <c r="B15" i="1"/>
  <c r="AA14" i="1"/>
  <c r="Z14" i="1"/>
  <c r="Y14" i="1"/>
  <c r="J14" i="1"/>
  <c r="F14" i="1"/>
  <c r="E14" i="1"/>
  <c r="D14" i="1"/>
  <c r="G14" i="1" s="1"/>
  <c r="C14" i="1"/>
  <c r="B14" i="1"/>
  <c r="AA13" i="1"/>
  <c r="Z13" i="1"/>
  <c r="Y13" i="1"/>
  <c r="J13" i="1"/>
  <c r="F13" i="1"/>
  <c r="E13" i="1"/>
  <c r="D13" i="1"/>
  <c r="C13" i="1"/>
  <c r="G13" i="1" s="1"/>
  <c r="B13" i="1"/>
  <c r="AA12" i="1"/>
  <c r="Z12" i="1"/>
  <c r="Y12" i="1"/>
  <c r="J12" i="1"/>
  <c r="F12" i="1"/>
  <c r="E12" i="1"/>
  <c r="D12" i="1"/>
  <c r="C12" i="1"/>
  <c r="G12" i="1" s="1"/>
  <c r="B12" i="1"/>
  <c r="AA11" i="1"/>
  <c r="Z11" i="1"/>
  <c r="Y11" i="1"/>
  <c r="J11" i="1"/>
  <c r="H11" i="1"/>
  <c r="I11" i="1" s="1"/>
  <c r="G11" i="1"/>
  <c r="AB11" i="1" s="1"/>
  <c r="F11" i="1"/>
  <c r="E11" i="1"/>
  <c r="D11" i="1"/>
  <c r="C11" i="1"/>
  <c r="B11" i="1"/>
  <c r="AA10" i="1"/>
  <c r="Z10" i="1"/>
  <c r="Y10" i="1"/>
  <c r="J10" i="1"/>
  <c r="F10" i="1"/>
  <c r="E10" i="1"/>
  <c r="D10" i="1"/>
  <c r="G10" i="1" s="1"/>
  <c r="C10" i="1"/>
  <c r="B10" i="1"/>
  <c r="A503" i="1"/>
  <c r="A458" i="1"/>
  <c r="A404" i="1"/>
  <c r="A389" i="1"/>
  <c r="A486" i="1"/>
  <c r="A428" i="1"/>
  <c r="A467" i="1"/>
  <c r="A413" i="1"/>
  <c r="A372" i="1"/>
  <c r="A254" i="1"/>
  <c r="A282" i="1"/>
  <c r="A326" i="1"/>
  <c r="A142" i="1"/>
  <c r="A182" i="1"/>
  <c r="A161" i="1"/>
  <c r="A121" i="1"/>
  <c r="A7" i="1"/>
  <c r="A363" i="1"/>
  <c r="A345" i="1"/>
  <c r="A74" i="1"/>
  <c r="A33" i="1"/>
  <c r="H14" i="1" l="1"/>
  <c r="AB14" i="1"/>
  <c r="X47" i="1"/>
  <c r="I47" i="1"/>
  <c r="AB12" i="1"/>
  <c r="H12" i="1"/>
  <c r="AB28" i="1"/>
  <c r="H28" i="1"/>
  <c r="AB37" i="1"/>
  <c r="H37" i="1"/>
  <c r="AB53" i="1"/>
  <c r="H53" i="1"/>
  <c r="AB116" i="1"/>
  <c r="H116" i="1"/>
  <c r="X194" i="1"/>
  <c r="I194" i="1"/>
  <c r="H13" i="1"/>
  <c r="AB13" i="1"/>
  <c r="H18" i="1"/>
  <c r="AB18" i="1"/>
  <c r="AB29" i="1"/>
  <c r="H29" i="1"/>
  <c r="H48" i="1"/>
  <c r="AB48" i="1"/>
  <c r="I51" i="1"/>
  <c r="X51" i="1"/>
  <c r="X62" i="1"/>
  <c r="I62" i="1"/>
  <c r="H64" i="1"/>
  <c r="AB64" i="1"/>
  <c r="H70" i="1"/>
  <c r="AB70" i="1"/>
  <c r="X77" i="1"/>
  <c r="I77" i="1"/>
  <c r="AB24" i="1"/>
  <c r="H24" i="1"/>
  <c r="AB49" i="1"/>
  <c r="H49" i="1"/>
  <c r="AB65" i="1"/>
  <c r="H65" i="1"/>
  <c r="AB72" i="1"/>
  <c r="H72" i="1"/>
  <c r="H79" i="1"/>
  <c r="AB79" i="1"/>
  <c r="H98" i="1"/>
  <c r="AB98" i="1"/>
  <c r="H103" i="1"/>
  <c r="AB103" i="1"/>
  <c r="AB111" i="1"/>
  <c r="H111" i="1"/>
  <c r="AB128" i="1"/>
  <c r="H128" i="1"/>
  <c r="X63" i="1"/>
  <c r="I63" i="1"/>
  <c r="H66" i="1"/>
  <c r="AB66" i="1"/>
  <c r="X78" i="1"/>
  <c r="I78" i="1"/>
  <c r="H86" i="1"/>
  <c r="AB86" i="1"/>
  <c r="X135" i="1"/>
  <c r="I135" i="1"/>
  <c r="AB150" i="1"/>
  <c r="H150" i="1"/>
  <c r="X190" i="1"/>
  <c r="I190" i="1"/>
  <c r="AB20" i="1"/>
  <c r="H20" i="1"/>
  <c r="AB45" i="1"/>
  <c r="H45" i="1"/>
  <c r="AB61" i="1"/>
  <c r="H61" i="1"/>
  <c r="X91" i="1"/>
  <c r="I91" i="1"/>
  <c r="AB94" i="1"/>
  <c r="H94" i="1"/>
  <c r="H138" i="1"/>
  <c r="AB138" i="1"/>
  <c r="AB10" i="1"/>
  <c r="H10" i="1"/>
  <c r="AB21" i="1"/>
  <c r="H21" i="1"/>
  <c r="H26" i="1"/>
  <c r="AB26" i="1"/>
  <c r="X38" i="1"/>
  <c r="I38" i="1"/>
  <c r="H40" i="1"/>
  <c r="AB40" i="1"/>
  <c r="I43" i="1"/>
  <c r="X43" i="1"/>
  <c r="X54" i="1"/>
  <c r="I54" i="1"/>
  <c r="H56" i="1"/>
  <c r="AB56" i="1"/>
  <c r="I59" i="1"/>
  <c r="X59" i="1"/>
  <c r="AB120" i="1"/>
  <c r="H120" i="1"/>
  <c r="H124" i="1"/>
  <c r="AB124" i="1"/>
  <c r="X166" i="1"/>
  <c r="I166" i="1"/>
  <c r="X222" i="1"/>
  <c r="I222" i="1"/>
  <c r="X226" i="1"/>
  <c r="I226" i="1"/>
  <c r="H30" i="1"/>
  <c r="AB30" i="1"/>
  <c r="H44" i="1"/>
  <c r="AB44" i="1"/>
  <c r="AB104" i="1"/>
  <c r="H104" i="1"/>
  <c r="AB41" i="1"/>
  <c r="H41" i="1"/>
  <c r="X80" i="1"/>
  <c r="I80" i="1"/>
  <c r="H82" i="1"/>
  <c r="AB82" i="1"/>
  <c r="H88" i="1"/>
  <c r="AB88" i="1"/>
  <c r="AB107" i="1"/>
  <c r="H107" i="1"/>
  <c r="X119" i="1"/>
  <c r="I119" i="1"/>
  <c r="H125" i="1"/>
  <c r="AB125" i="1"/>
  <c r="AB25" i="1"/>
  <c r="H25" i="1"/>
  <c r="H60" i="1"/>
  <c r="AB60" i="1"/>
  <c r="AB16" i="1"/>
  <c r="H16" i="1"/>
  <c r="AB32" i="1"/>
  <c r="H32" i="1"/>
  <c r="AB57" i="1"/>
  <c r="H57" i="1"/>
  <c r="H68" i="1"/>
  <c r="AB68" i="1"/>
  <c r="H17" i="1"/>
  <c r="AB17" i="1"/>
  <c r="AB22" i="1"/>
  <c r="H22" i="1"/>
  <c r="H36" i="1"/>
  <c r="AB36" i="1"/>
  <c r="X39" i="1"/>
  <c r="I39" i="1"/>
  <c r="H52" i="1"/>
  <c r="AB52" i="1"/>
  <c r="X55" i="1"/>
  <c r="I55" i="1"/>
  <c r="X73" i="1"/>
  <c r="I73" i="1"/>
  <c r="AB90" i="1"/>
  <c r="H90" i="1"/>
  <c r="AB108" i="1"/>
  <c r="H108" i="1"/>
  <c r="H115" i="1"/>
  <c r="AB115" i="1"/>
  <c r="H126" i="1"/>
  <c r="AB126" i="1"/>
  <c r="AB62" i="1"/>
  <c r="X139" i="1"/>
  <c r="I139" i="1"/>
  <c r="AB39" i="1"/>
  <c r="AB43" i="1"/>
  <c r="AB47" i="1"/>
  <c r="AB51" i="1"/>
  <c r="AB55" i="1"/>
  <c r="AB59" i="1"/>
  <c r="AB63" i="1"/>
  <c r="AB78" i="1"/>
  <c r="AB87" i="1"/>
  <c r="AB166" i="1"/>
  <c r="H169" i="1"/>
  <c r="AB169" i="1"/>
  <c r="H173" i="1"/>
  <c r="AB173" i="1"/>
  <c r="H176" i="1"/>
  <c r="AB176" i="1"/>
  <c r="X186" i="1"/>
  <c r="I186" i="1"/>
  <c r="H189" i="1"/>
  <c r="AB189" i="1"/>
  <c r="AB190" i="1"/>
  <c r="H204" i="1"/>
  <c r="AB204" i="1"/>
  <c r="X206" i="1"/>
  <c r="I206" i="1"/>
  <c r="X270" i="1"/>
  <c r="I270" i="1"/>
  <c r="X316" i="1"/>
  <c r="I316" i="1"/>
  <c r="AB329" i="1"/>
  <c r="H329" i="1"/>
  <c r="I370" i="1"/>
  <c r="X370" i="1"/>
  <c r="H69" i="1"/>
  <c r="AB80" i="1"/>
  <c r="H83" i="1"/>
  <c r="G84" i="1"/>
  <c r="H85" i="1"/>
  <c r="G93" i="1"/>
  <c r="G97" i="1"/>
  <c r="G101" i="1"/>
  <c r="G110" i="1"/>
  <c r="G117" i="1"/>
  <c r="AB119" i="1"/>
  <c r="H127" i="1"/>
  <c r="H136" i="1"/>
  <c r="X151" i="1"/>
  <c r="I151" i="1"/>
  <c r="H153" i="1"/>
  <c r="AB153" i="1"/>
  <c r="H175" i="1"/>
  <c r="H199" i="1"/>
  <c r="H213" i="1"/>
  <c r="AB213" i="1"/>
  <c r="H217" i="1"/>
  <c r="AB217" i="1"/>
  <c r="H225" i="1"/>
  <c r="X230" i="1"/>
  <c r="I230" i="1"/>
  <c r="G232" i="1"/>
  <c r="X243" i="1"/>
  <c r="I243" i="1"/>
  <c r="X262" i="1"/>
  <c r="I262" i="1"/>
  <c r="H325" i="1"/>
  <c r="H421" i="1"/>
  <c r="AB421" i="1"/>
  <c r="AB38" i="1"/>
  <c r="AB54" i="1"/>
  <c r="H181" i="1"/>
  <c r="AB181" i="1"/>
  <c r="AB315" i="1"/>
  <c r="H337" i="1"/>
  <c r="AB337" i="1"/>
  <c r="X512" i="1"/>
  <c r="I512" i="1"/>
  <c r="H46" i="1"/>
  <c r="H50" i="1"/>
  <c r="I87" i="1"/>
  <c r="AB106" i="1"/>
  <c r="X152" i="1"/>
  <c r="I152" i="1"/>
  <c r="H188" i="1"/>
  <c r="AB188" i="1"/>
  <c r="X265" i="1"/>
  <c r="I265" i="1"/>
  <c r="X271" i="1"/>
  <c r="I271" i="1"/>
  <c r="H498" i="1"/>
  <c r="AB498" i="1"/>
  <c r="I521" i="1"/>
  <c r="X521" i="1"/>
  <c r="H112" i="1"/>
  <c r="H141" i="1"/>
  <c r="AB141" i="1"/>
  <c r="H197" i="1"/>
  <c r="AB197" i="1"/>
  <c r="X239" i="1"/>
  <c r="I239" i="1"/>
  <c r="H261" i="1"/>
  <c r="AB261" i="1"/>
  <c r="H269" i="1"/>
  <c r="AB269" i="1"/>
  <c r="H291" i="1"/>
  <c r="AB291" i="1"/>
  <c r="AB302" i="1"/>
  <c r="H302" i="1"/>
  <c r="X344" i="1"/>
  <c r="I344" i="1"/>
  <c r="H431" i="1"/>
  <c r="AB431" i="1"/>
  <c r="X15" i="1"/>
  <c r="G92" i="1"/>
  <c r="G102" i="1"/>
  <c r="G109" i="1"/>
  <c r="G118" i="1"/>
  <c r="G134" i="1"/>
  <c r="H165" i="1"/>
  <c r="AB165" i="1"/>
  <c r="AB170" i="1"/>
  <c r="H170" i="1"/>
  <c r="I187" i="1"/>
  <c r="H192" i="1"/>
  <c r="AB192" i="1"/>
  <c r="AB195" i="1"/>
  <c r="H195" i="1"/>
  <c r="X202" i="1"/>
  <c r="I202" i="1"/>
  <c r="H205" i="1"/>
  <c r="AB205" i="1"/>
  <c r="X207" i="1"/>
  <c r="G220" i="1"/>
  <c r="H234" i="1"/>
  <c r="AB234" i="1"/>
  <c r="G237" i="1"/>
  <c r="H277" i="1"/>
  <c r="AB277" i="1"/>
  <c r="AB281" i="1"/>
  <c r="X286" i="1"/>
  <c r="I286" i="1"/>
  <c r="X290" i="1"/>
  <c r="I290" i="1"/>
  <c r="AB310" i="1"/>
  <c r="H310" i="1"/>
  <c r="H311" i="1"/>
  <c r="AB311" i="1"/>
  <c r="AB77" i="1"/>
  <c r="H221" i="1"/>
  <c r="AB221" i="1"/>
  <c r="X240" i="1"/>
  <c r="I240" i="1"/>
  <c r="I315" i="1"/>
  <c r="X315" i="1"/>
  <c r="AB356" i="1"/>
  <c r="H356" i="1"/>
  <c r="I402" i="1"/>
  <c r="X402" i="1"/>
  <c r="I19" i="1"/>
  <c r="I23" i="1"/>
  <c r="I27" i="1"/>
  <c r="I31" i="1"/>
  <c r="H42" i="1"/>
  <c r="H58" i="1"/>
  <c r="I96" i="1"/>
  <c r="I100" i="1"/>
  <c r="H133" i="1"/>
  <c r="AB133" i="1"/>
  <c r="AB285" i="1"/>
  <c r="H285" i="1"/>
  <c r="X289" i="1"/>
  <c r="I289" i="1"/>
  <c r="H293" i="1"/>
  <c r="X314" i="1"/>
  <c r="I314" i="1"/>
  <c r="AB357" i="1"/>
  <c r="H357" i="1"/>
  <c r="X362" i="1"/>
  <c r="I362" i="1"/>
  <c r="AB443" i="1"/>
  <c r="H443" i="1"/>
  <c r="H506" i="1"/>
  <c r="AB506" i="1"/>
  <c r="X547" i="1"/>
  <c r="I547" i="1"/>
  <c r="I549" i="1"/>
  <c r="H216" i="1"/>
  <c r="AB216" i="1"/>
  <c r="H250" i="1"/>
  <c r="AB250" i="1"/>
  <c r="I259" i="1"/>
  <c r="H355" i="1"/>
  <c r="AB355" i="1"/>
  <c r="X11" i="1"/>
  <c r="H95" i="1"/>
  <c r="H99" i="1"/>
  <c r="AB147" i="1"/>
  <c r="H147" i="1"/>
  <c r="H154" i="1"/>
  <c r="AB154" i="1"/>
  <c r="H191" i="1"/>
  <c r="H215" i="1"/>
  <c r="H229" i="1"/>
  <c r="AB229" i="1"/>
  <c r="H242" i="1"/>
  <c r="AB242" i="1"/>
  <c r="H248" i="1"/>
  <c r="AB248" i="1"/>
  <c r="X281" i="1"/>
  <c r="I281" i="1"/>
  <c r="X294" i="1"/>
  <c r="I294" i="1"/>
  <c r="I301" i="1"/>
  <c r="X301" i="1"/>
  <c r="AB301" i="1"/>
  <c r="H332" i="1"/>
  <c r="AB332" i="1"/>
  <c r="I371" i="1"/>
  <c r="X371" i="1"/>
  <c r="AB371" i="1"/>
  <c r="I425" i="1"/>
  <c r="X425" i="1"/>
  <c r="AB425" i="1"/>
  <c r="H157" i="1"/>
  <c r="AB157" i="1"/>
  <c r="X159" i="1"/>
  <c r="I159" i="1"/>
  <c r="AB179" i="1"/>
  <c r="H179" i="1"/>
  <c r="H208" i="1"/>
  <c r="AB208" i="1"/>
  <c r="AB211" i="1"/>
  <c r="H211" i="1"/>
  <c r="X218" i="1"/>
  <c r="I218" i="1"/>
  <c r="AB238" i="1"/>
  <c r="H238" i="1"/>
  <c r="AB240" i="1"/>
  <c r="I367" i="1"/>
  <c r="X367" i="1"/>
  <c r="X508" i="1"/>
  <c r="I508" i="1"/>
  <c r="H518" i="1"/>
  <c r="AB518" i="1"/>
  <c r="H130" i="1"/>
  <c r="H146" i="1"/>
  <c r="X174" i="1"/>
  <c r="I174" i="1"/>
  <c r="I210" i="1"/>
  <c r="X231" i="1"/>
  <c r="I231" i="1"/>
  <c r="H276" i="1"/>
  <c r="AB276" i="1"/>
  <c r="H303" i="1"/>
  <c r="AB303" i="1"/>
  <c r="X515" i="1"/>
  <c r="I515" i="1"/>
  <c r="AB135" i="1"/>
  <c r="I156" i="1"/>
  <c r="H201" i="1"/>
  <c r="AB201" i="1"/>
  <c r="X209" i="1"/>
  <c r="I209" i="1"/>
  <c r="X214" i="1"/>
  <c r="I214" i="1"/>
  <c r="I343" i="1"/>
  <c r="X343" i="1"/>
  <c r="H466" i="1"/>
  <c r="AB466" i="1"/>
  <c r="H67" i="1"/>
  <c r="G71" i="1"/>
  <c r="H81" i="1"/>
  <c r="G89" i="1"/>
  <c r="G105" i="1"/>
  <c r="H106" i="1"/>
  <c r="H113" i="1"/>
  <c r="G114" i="1"/>
  <c r="H131" i="1"/>
  <c r="AB139" i="1"/>
  <c r="X155" i="1"/>
  <c r="I155" i="1"/>
  <c r="H158" i="1"/>
  <c r="AB158" i="1"/>
  <c r="X160" i="1"/>
  <c r="X171" i="1"/>
  <c r="I171" i="1"/>
  <c r="H178" i="1"/>
  <c r="H185" i="1"/>
  <c r="AB185" i="1"/>
  <c r="H193" i="1"/>
  <c r="X198" i="1"/>
  <c r="I198" i="1"/>
  <c r="H200" i="1"/>
  <c r="AB200" i="1"/>
  <c r="I219" i="1"/>
  <c r="H224" i="1"/>
  <c r="AB224" i="1"/>
  <c r="AB227" i="1"/>
  <c r="H227" i="1"/>
  <c r="H235" i="1"/>
  <c r="I247" i="1"/>
  <c r="H273" i="1"/>
  <c r="AB273" i="1"/>
  <c r="G137" i="1"/>
  <c r="G148" i="1"/>
  <c r="G164" i="1"/>
  <c r="G180" i="1"/>
  <c r="G260" i="1"/>
  <c r="AB267" i="1"/>
  <c r="H267" i="1"/>
  <c r="X299" i="1"/>
  <c r="I299" i="1"/>
  <c r="I312" i="1"/>
  <c r="H333" i="1"/>
  <c r="AB333" i="1"/>
  <c r="X383" i="1"/>
  <c r="I383" i="1"/>
  <c r="H427" i="1"/>
  <c r="AB427" i="1"/>
  <c r="H520" i="1"/>
  <c r="AB520" i="1"/>
  <c r="G129" i="1"/>
  <c r="G149" i="1"/>
  <c r="G172" i="1"/>
  <c r="H257" i="1"/>
  <c r="AB257" i="1"/>
  <c r="X274" i="1"/>
  <c r="I274" i="1"/>
  <c r="H288" i="1"/>
  <c r="AB288" i="1"/>
  <c r="H298" i="1"/>
  <c r="AB298" i="1"/>
  <c r="I323" i="1"/>
  <c r="X323" i="1"/>
  <c r="I361" i="1"/>
  <c r="X361" i="1"/>
  <c r="X410" i="1"/>
  <c r="I410" i="1"/>
  <c r="X412" i="1"/>
  <c r="I412" i="1"/>
  <c r="X420" i="1"/>
  <c r="I420" i="1"/>
  <c r="AB453" i="1"/>
  <c r="H453" i="1"/>
  <c r="H480" i="1"/>
  <c r="AB480" i="1"/>
  <c r="G145" i="1"/>
  <c r="G177" i="1"/>
  <c r="G196" i="1"/>
  <c r="G212" i="1"/>
  <c r="G228" i="1"/>
  <c r="H244" i="1"/>
  <c r="AB244" i="1"/>
  <c r="H246" i="1"/>
  <c r="G252" i="1"/>
  <c r="X258" i="1"/>
  <c r="I258" i="1"/>
  <c r="H272" i="1"/>
  <c r="AB272" i="1"/>
  <c r="AB279" i="1"/>
  <c r="H279" i="1"/>
  <c r="H297" i="1"/>
  <c r="AB306" i="1"/>
  <c r="H306" i="1"/>
  <c r="H307" i="1"/>
  <c r="AB307" i="1"/>
  <c r="I322" i="1"/>
  <c r="H324" i="1"/>
  <c r="AB324" i="1"/>
  <c r="H342" i="1"/>
  <c r="AB342" i="1"/>
  <c r="AB401" i="1"/>
  <c r="H401" i="1"/>
  <c r="AB444" i="1"/>
  <c r="H444" i="1"/>
  <c r="G168" i="1"/>
  <c r="H253" i="1"/>
  <c r="AB253" i="1"/>
  <c r="AB263" i="1"/>
  <c r="H263" i="1"/>
  <c r="X278" i="1"/>
  <c r="I278" i="1"/>
  <c r="G295" i="1"/>
  <c r="H317" i="1"/>
  <c r="AB317" i="1"/>
  <c r="H336" i="1"/>
  <c r="AB336" i="1"/>
  <c r="I376" i="1"/>
  <c r="X376" i="1"/>
  <c r="H382" i="1"/>
  <c r="AB382" i="1"/>
  <c r="H384" i="1"/>
  <c r="AB384" i="1"/>
  <c r="H435" i="1"/>
  <c r="AB435" i="1"/>
  <c r="AB296" i="1"/>
  <c r="H296" i="1"/>
  <c r="AB304" i="1"/>
  <c r="H304" i="1"/>
  <c r="H330" i="1"/>
  <c r="AB330" i="1"/>
  <c r="AB335" i="1"/>
  <c r="H335" i="1"/>
  <c r="X351" i="1"/>
  <c r="I351" i="1"/>
  <c r="H369" i="1"/>
  <c r="AB369" i="1"/>
  <c r="X385" i="1"/>
  <c r="I385" i="1"/>
  <c r="H400" i="1"/>
  <c r="AB400" i="1"/>
  <c r="AB445" i="1"/>
  <c r="AB446" i="1"/>
  <c r="H446" i="1"/>
  <c r="H476" i="1"/>
  <c r="AB476" i="1"/>
  <c r="H249" i="1"/>
  <c r="AB249" i="1"/>
  <c r="H268" i="1"/>
  <c r="AB268" i="1"/>
  <c r="H287" i="1"/>
  <c r="AB287" i="1"/>
  <c r="H309" i="1"/>
  <c r="AB309" i="1"/>
  <c r="H319" i="1"/>
  <c r="AB319" i="1"/>
  <c r="AB331" i="1"/>
  <c r="H331" i="1"/>
  <c r="H392" i="1"/>
  <c r="AB392" i="1"/>
  <c r="H436" i="1"/>
  <c r="AB436" i="1"/>
  <c r="AB456" i="1"/>
  <c r="H456" i="1"/>
  <c r="X496" i="1"/>
  <c r="I496" i="1"/>
  <c r="AB529" i="1"/>
  <c r="H529" i="1"/>
  <c r="H536" i="1"/>
  <c r="AB536" i="1"/>
  <c r="G233" i="1"/>
  <c r="G245" i="1"/>
  <c r="H292" i="1"/>
  <c r="AB292" i="1"/>
  <c r="H313" i="1"/>
  <c r="AB313" i="1"/>
  <c r="H321" i="1"/>
  <c r="H354" i="1"/>
  <c r="AB354" i="1"/>
  <c r="H359" i="1"/>
  <c r="AB359" i="1"/>
  <c r="AB360" i="1"/>
  <c r="H360" i="1"/>
  <c r="AB394" i="1"/>
  <c r="H394" i="1"/>
  <c r="AB482" i="1"/>
  <c r="H482" i="1"/>
  <c r="G534" i="1"/>
  <c r="G264" i="1"/>
  <c r="G280" i="1"/>
  <c r="I318" i="1"/>
  <c r="H340" i="1"/>
  <c r="AB340" i="1"/>
  <c r="H350" i="1"/>
  <c r="AB350" i="1"/>
  <c r="X358" i="1"/>
  <c r="I358" i="1"/>
  <c r="H377" i="1"/>
  <c r="H409" i="1"/>
  <c r="AB409" i="1"/>
  <c r="H411" i="1"/>
  <c r="AB411" i="1"/>
  <c r="H457" i="1"/>
  <c r="AB457" i="1"/>
  <c r="H472" i="1"/>
  <c r="AB472" i="1"/>
  <c r="H539" i="1"/>
  <c r="AB539" i="1"/>
  <c r="G300" i="1"/>
  <c r="G320" i="1"/>
  <c r="AB344" i="1"/>
  <c r="H368" i="1"/>
  <c r="AB368" i="1"/>
  <c r="G375" i="1"/>
  <c r="AB378" i="1"/>
  <c r="AB412" i="1"/>
  <c r="H442" i="1"/>
  <c r="AB442" i="1"/>
  <c r="AB450" i="1"/>
  <c r="X461" i="1"/>
  <c r="I461" i="1"/>
  <c r="H485" i="1"/>
  <c r="H531" i="1"/>
  <c r="X533" i="1"/>
  <c r="I533" i="1"/>
  <c r="AB552" i="1"/>
  <c r="AB348" i="1"/>
  <c r="H348" i="1"/>
  <c r="AB381" i="1"/>
  <c r="H418" i="1"/>
  <c r="AB418" i="1"/>
  <c r="H419" i="1"/>
  <c r="AB419" i="1"/>
  <c r="I424" i="1"/>
  <c r="AB447" i="1"/>
  <c r="H447" i="1"/>
  <c r="X449" i="1"/>
  <c r="I449" i="1"/>
  <c r="X473" i="1"/>
  <c r="I473" i="1"/>
  <c r="X481" i="1"/>
  <c r="I481" i="1"/>
  <c r="X548" i="1"/>
  <c r="I548" i="1"/>
  <c r="AB318" i="1"/>
  <c r="H334" i="1"/>
  <c r="AB334" i="1"/>
  <c r="AB367" i="1"/>
  <c r="H381" i="1"/>
  <c r="H396" i="1"/>
  <c r="AB396" i="1"/>
  <c r="AB408" i="1"/>
  <c r="AB416" i="1"/>
  <c r="H416" i="1"/>
  <c r="I423" i="1"/>
  <c r="X423" i="1"/>
  <c r="AB423" i="1"/>
  <c r="H426" i="1"/>
  <c r="AB426" i="1"/>
  <c r="AB433" i="1"/>
  <c r="H433" i="1"/>
  <c r="AB511" i="1"/>
  <c r="X540" i="1"/>
  <c r="I540" i="1"/>
  <c r="G308" i="1"/>
  <c r="AB314" i="1"/>
  <c r="H339" i="1"/>
  <c r="AB339" i="1"/>
  <c r="H341" i="1"/>
  <c r="AB341" i="1"/>
  <c r="AB352" i="1"/>
  <c r="H352" i="1"/>
  <c r="I378" i="1"/>
  <c r="H403" i="1"/>
  <c r="AB403" i="1"/>
  <c r="H408" i="1"/>
  <c r="X417" i="1"/>
  <c r="H432" i="1"/>
  <c r="G437" i="1"/>
  <c r="H439" i="1"/>
  <c r="H450" i="1"/>
  <c r="H454" i="1"/>
  <c r="AB489" i="1"/>
  <c r="H489" i="1"/>
  <c r="AB500" i="1"/>
  <c r="H500" i="1"/>
  <c r="AB509" i="1"/>
  <c r="H509" i="1"/>
  <c r="H519" i="1"/>
  <c r="AB519" i="1"/>
  <c r="AB544" i="1"/>
  <c r="H544" i="1"/>
  <c r="G550" i="1"/>
  <c r="X552" i="1"/>
  <c r="I552" i="1"/>
  <c r="H380" i="1"/>
  <c r="AB380" i="1"/>
  <c r="H386" i="1"/>
  <c r="G387" i="1"/>
  <c r="AB397" i="1"/>
  <c r="H407" i="1"/>
  <c r="AB407" i="1"/>
  <c r="H483" i="1"/>
  <c r="AB483" i="1"/>
  <c r="H538" i="1"/>
  <c r="AB538" i="1"/>
  <c r="AB541" i="1"/>
  <c r="H541" i="1"/>
  <c r="AB543" i="1"/>
  <c r="AB361" i="1"/>
  <c r="AB366" i="1"/>
  <c r="AB376" i="1"/>
  <c r="H399" i="1"/>
  <c r="AB399" i="1"/>
  <c r="AB424" i="1"/>
  <c r="H438" i="1"/>
  <c r="AB438" i="1"/>
  <c r="H445" i="1"/>
  <c r="G448" i="1"/>
  <c r="AB473" i="1"/>
  <c r="H490" i="1"/>
  <c r="AB490" i="1"/>
  <c r="H492" i="1"/>
  <c r="G499" i="1"/>
  <c r="X501" i="1"/>
  <c r="I501" i="1"/>
  <c r="H522" i="1"/>
  <c r="AB522" i="1"/>
  <c r="AB525" i="1"/>
  <c r="H525" i="1"/>
  <c r="AB527" i="1"/>
  <c r="AB545" i="1"/>
  <c r="H545" i="1"/>
  <c r="G349" i="1"/>
  <c r="G353" i="1"/>
  <c r="AB370" i="1"/>
  <c r="H395" i="1"/>
  <c r="AB395" i="1"/>
  <c r="AB420" i="1"/>
  <c r="H434" i="1"/>
  <c r="AB434" i="1"/>
  <c r="H440" i="1"/>
  <c r="G441" i="1"/>
  <c r="AB465" i="1"/>
  <c r="H477" i="1"/>
  <c r="H484" i="1"/>
  <c r="AB484" i="1"/>
  <c r="AB507" i="1"/>
  <c r="AB513" i="1"/>
  <c r="H513" i="1"/>
  <c r="X523" i="1"/>
  <c r="I523" i="1"/>
  <c r="X537" i="1"/>
  <c r="H551" i="1"/>
  <c r="AB551" i="1"/>
  <c r="G379" i="1"/>
  <c r="H388" i="1"/>
  <c r="AB388" i="1"/>
  <c r="H397" i="1"/>
  <c r="H422" i="1"/>
  <c r="AB422" i="1"/>
  <c r="AB449" i="1"/>
  <c r="H451" i="1"/>
  <c r="G452" i="1"/>
  <c r="X465" i="1"/>
  <c r="I465" i="1"/>
  <c r="H474" i="1"/>
  <c r="G475" i="1"/>
  <c r="X507" i="1"/>
  <c r="I507" i="1"/>
  <c r="X528" i="1"/>
  <c r="I528" i="1"/>
  <c r="H535" i="1"/>
  <c r="AB535" i="1"/>
  <c r="G464" i="1"/>
  <c r="G471" i="1"/>
  <c r="G494" i="1"/>
  <c r="H495" i="1"/>
  <c r="AB495" i="1"/>
  <c r="H511" i="1"/>
  <c r="H514" i="1"/>
  <c r="AB514" i="1"/>
  <c r="H527" i="1"/>
  <c r="H530" i="1"/>
  <c r="AB530" i="1"/>
  <c r="H543" i="1"/>
  <c r="H546" i="1"/>
  <c r="AB546" i="1"/>
  <c r="H478" i="1"/>
  <c r="G479" i="1"/>
  <c r="G502" i="1"/>
  <c r="G463" i="1"/>
  <c r="G491" i="1"/>
  <c r="G510" i="1"/>
  <c r="G526" i="1"/>
  <c r="G542" i="1"/>
  <c r="A1" i="1"/>
  <c r="X439" i="1" l="1"/>
  <c r="I439" i="1"/>
  <c r="I340" i="1"/>
  <c r="X340" i="1"/>
  <c r="X382" i="1"/>
  <c r="I382" i="1"/>
  <c r="I272" i="1"/>
  <c r="X272" i="1"/>
  <c r="I67" i="1"/>
  <c r="X67" i="1"/>
  <c r="X146" i="1"/>
  <c r="I146" i="1"/>
  <c r="AB84" i="1"/>
  <c r="H84" i="1"/>
  <c r="I57" i="1"/>
  <c r="X57" i="1"/>
  <c r="I25" i="1"/>
  <c r="X25" i="1"/>
  <c r="I61" i="1"/>
  <c r="X61" i="1"/>
  <c r="X150" i="1"/>
  <c r="I150" i="1"/>
  <c r="X65" i="1"/>
  <c r="I65" i="1"/>
  <c r="X28" i="1"/>
  <c r="I28" i="1"/>
  <c r="H502" i="1"/>
  <c r="AB502" i="1"/>
  <c r="X527" i="1"/>
  <c r="I527" i="1"/>
  <c r="H464" i="1"/>
  <c r="AB464" i="1"/>
  <c r="I474" i="1"/>
  <c r="X474" i="1"/>
  <c r="X397" i="1"/>
  <c r="I397" i="1"/>
  <c r="AB441" i="1"/>
  <c r="H441" i="1"/>
  <c r="AB353" i="1"/>
  <c r="H353" i="1"/>
  <c r="I522" i="1"/>
  <c r="X522" i="1"/>
  <c r="AB448" i="1"/>
  <c r="H448" i="1"/>
  <c r="I483" i="1"/>
  <c r="X483" i="1"/>
  <c r="AB437" i="1"/>
  <c r="H437" i="1"/>
  <c r="X531" i="1"/>
  <c r="I531" i="1"/>
  <c r="X539" i="1"/>
  <c r="I539" i="1"/>
  <c r="X409" i="1"/>
  <c r="I409" i="1"/>
  <c r="X360" i="1"/>
  <c r="I360" i="1"/>
  <c r="I313" i="1"/>
  <c r="X313" i="1"/>
  <c r="I392" i="1"/>
  <c r="X392" i="1"/>
  <c r="I287" i="1"/>
  <c r="X287" i="1"/>
  <c r="X296" i="1"/>
  <c r="I296" i="1"/>
  <c r="X401" i="1"/>
  <c r="I401" i="1"/>
  <c r="I307" i="1"/>
  <c r="X307" i="1"/>
  <c r="H196" i="1"/>
  <c r="AB196" i="1"/>
  <c r="X257" i="1"/>
  <c r="I257" i="1"/>
  <c r="I200" i="1"/>
  <c r="X200" i="1"/>
  <c r="AB114" i="1"/>
  <c r="H114" i="1"/>
  <c r="I130" i="1"/>
  <c r="X130" i="1"/>
  <c r="I238" i="1"/>
  <c r="X238" i="1"/>
  <c r="X179" i="1"/>
  <c r="I179" i="1"/>
  <c r="I242" i="1"/>
  <c r="X242" i="1"/>
  <c r="X250" i="1"/>
  <c r="I250" i="1"/>
  <c r="X443" i="1"/>
  <c r="I443" i="1"/>
  <c r="X293" i="1"/>
  <c r="I293" i="1"/>
  <c r="X221" i="1"/>
  <c r="I221" i="1"/>
  <c r="H220" i="1"/>
  <c r="AB220" i="1"/>
  <c r="AB118" i="1"/>
  <c r="H118" i="1"/>
  <c r="X261" i="1"/>
  <c r="I261" i="1"/>
  <c r="H232" i="1"/>
  <c r="AB232" i="1"/>
  <c r="X199" i="1"/>
  <c r="I199" i="1"/>
  <c r="X83" i="1"/>
  <c r="I83" i="1"/>
  <c r="I126" i="1"/>
  <c r="X126" i="1"/>
  <c r="X36" i="1"/>
  <c r="I36" i="1"/>
  <c r="X88" i="1"/>
  <c r="I88" i="1"/>
  <c r="X40" i="1"/>
  <c r="I40" i="1"/>
  <c r="I66" i="1"/>
  <c r="X66" i="1"/>
  <c r="X103" i="1"/>
  <c r="I103" i="1"/>
  <c r="I70" i="1"/>
  <c r="X70" i="1"/>
  <c r="X48" i="1"/>
  <c r="I48" i="1"/>
  <c r="H479" i="1"/>
  <c r="AB479" i="1"/>
  <c r="I513" i="1"/>
  <c r="X513" i="1"/>
  <c r="X440" i="1"/>
  <c r="I440" i="1"/>
  <c r="AB349" i="1"/>
  <c r="H349" i="1"/>
  <c r="X445" i="1"/>
  <c r="I445" i="1"/>
  <c r="X500" i="1"/>
  <c r="I500" i="1"/>
  <c r="X432" i="1"/>
  <c r="I432" i="1"/>
  <c r="X416" i="1"/>
  <c r="I416" i="1"/>
  <c r="X334" i="1"/>
  <c r="I334" i="1"/>
  <c r="X418" i="1"/>
  <c r="I418" i="1"/>
  <c r="X485" i="1"/>
  <c r="I485" i="1"/>
  <c r="AB375" i="1"/>
  <c r="H375" i="1"/>
  <c r="X377" i="1"/>
  <c r="I377" i="1"/>
  <c r="H280" i="1"/>
  <c r="AB280" i="1"/>
  <c r="I331" i="1"/>
  <c r="X331" i="1"/>
  <c r="X263" i="1"/>
  <c r="I263" i="1"/>
  <c r="X306" i="1"/>
  <c r="I306" i="1"/>
  <c r="H177" i="1"/>
  <c r="AB177" i="1"/>
  <c r="H172" i="1"/>
  <c r="AB172" i="1"/>
  <c r="H260" i="1"/>
  <c r="AB260" i="1"/>
  <c r="X235" i="1"/>
  <c r="I235" i="1"/>
  <c r="X113" i="1"/>
  <c r="I113" i="1"/>
  <c r="X466" i="1"/>
  <c r="I466" i="1"/>
  <c r="X201" i="1"/>
  <c r="I201" i="1"/>
  <c r="I276" i="1"/>
  <c r="X276" i="1"/>
  <c r="X99" i="1"/>
  <c r="I99" i="1"/>
  <c r="X58" i="1"/>
  <c r="I58" i="1"/>
  <c r="I356" i="1"/>
  <c r="X356" i="1"/>
  <c r="I192" i="1"/>
  <c r="X192" i="1"/>
  <c r="AB109" i="1"/>
  <c r="H109" i="1"/>
  <c r="X302" i="1"/>
  <c r="I302" i="1"/>
  <c r="I188" i="1"/>
  <c r="X188" i="1"/>
  <c r="X175" i="1"/>
  <c r="I175" i="1"/>
  <c r="AB117" i="1"/>
  <c r="H117" i="1"/>
  <c r="X189" i="1"/>
  <c r="I189" i="1"/>
  <c r="I169" i="1"/>
  <c r="X169" i="1"/>
  <c r="X22" i="1"/>
  <c r="I22" i="1"/>
  <c r="X32" i="1"/>
  <c r="I32" i="1"/>
  <c r="I45" i="1"/>
  <c r="X45" i="1"/>
  <c r="I49" i="1"/>
  <c r="X49" i="1"/>
  <c r="I29" i="1"/>
  <c r="X29" i="1"/>
  <c r="X116" i="1"/>
  <c r="I116" i="1"/>
  <c r="X12" i="1"/>
  <c r="I12" i="1"/>
  <c r="H463" i="1"/>
  <c r="AB463" i="1"/>
  <c r="H475" i="1"/>
  <c r="AB475" i="1"/>
  <c r="I419" i="1"/>
  <c r="X419" i="1"/>
  <c r="I529" i="1"/>
  <c r="X529" i="1"/>
  <c r="X273" i="1"/>
  <c r="I273" i="1"/>
  <c r="I506" i="1"/>
  <c r="X506" i="1"/>
  <c r="H134" i="1"/>
  <c r="AB134" i="1"/>
  <c r="X112" i="1"/>
  <c r="I112" i="1"/>
  <c r="I478" i="1"/>
  <c r="X478" i="1"/>
  <c r="X535" i="1"/>
  <c r="I535" i="1"/>
  <c r="I433" i="1"/>
  <c r="X433" i="1"/>
  <c r="H264" i="1"/>
  <c r="AB264" i="1"/>
  <c r="I335" i="1"/>
  <c r="X335" i="1"/>
  <c r="H145" i="1"/>
  <c r="AB145" i="1"/>
  <c r="I227" i="1"/>
  <c r="X227" i="1"/>
  <c r="X42" i="1"/>
  <c r="I42" i="1"/>
  <c r="X69" i="1"/>
  <c r="I69" i="1"/>
  <c r="X125" i="1"/>
  <c r="I125" i="1"/>
  <c r="I138" i="1"/>
  <c r="X138" i="1"/>
  <c r="I98" i="1"/>
  <c r="X98" i="1"/>
  <c r="X64" i="1"/>
  <c r="I64" i="1"/>
  <c r="I434" i="1"/>
  <c r="X434" i="1"/>
  <c r="H499" i="1"/>
  <c r="AB499" i="1"/>
  <c r="X408" i="1"/>
  <c r="I408" i="1"/>
  <c r="X447" i="1"/>
  <c r="I447" i="1"/>
  <c r="X368" i="1"/>
  <c r="I368" i="1"/>
  <c r="X359" i="1"/>
  <c r="I359" i="1"/>
  <c r="X246" i="1"/>
  <c r="I246" i="1"/>
  <c r="X205" i="1"/>
  <c r="I205" i="1"/>
  <c r="X498" i="1"/>
  <c r="I498" i="1"/>
  <c r="X337" i="1"/>
  <c r="I337" i="1"/>
  <c r="I325" i="1"/>
  <c r="X325" i="1"/>
  <c r="X225" i="1"/>
  <c r="I225" i="1"/>
  <c r="X108" i="1"/>
  <c r="I108" i="1"/>
  <c r="X16" i="1"/>
  <c r="I16" i="1"/>
  <c r="I94" i="1"/>
  <c r="X94" i="1"/>
  <c r="X20" i="1"/>
  <c r="I20" i="1"/>
  <c r="I128" i="1"/>
  <c r="X128" i="1"/>
  <c r="X24" i="1"/>
  <c r="I24" i="1"/>
  <c r="I53" i="1"/>
  <c r="X53" i="1"/>
  <c r="H526" i="1"/>
  <c r="AB526" i="1"/>
  <c r="I546" i="1"/>
  <c r="X546" i="1"/>
  <c r="X451" i="1"/>
  <c r="I451" i="1"/>
  <c r="X492" i="1"/>
  <c r="I492" i="1"/>
  <c r="AB387" i="1"/>
  <c r="H387" i="1"/>
  <c r="X339" i="1"/>
  <c r="I339" i="1"/>
  <c r="X457" i="1"/>
  <c r="I457" i="1"/>
  <c r="X482" i="1"/>
  <c r="I482" i="1"/>
  <c r="AB233" i="1"/>
  <c r="H233" i="1"/>
  <c r="I319" i="1"/>
  <c r="X319" i="1"/>
  <c r="I249" i="1"/>
  <c r="X249" i="1"/>
  <c r="I253" i="1"/>
  <c r="X253" i="1"/>
  <c r="X279" i="1"/>
  <c r="I279" i="1"/>
  <c r="X480" i="1"/>
  <c r="I480" i="1"/>
  <c r="I288" i="1"/>
  <c r="X288" i="1"/>
  <c r="AB148" i="1"/>
  <c r="H148" i="1"/>
  <c r="AB89" i="1"/>
  <c r="H89" i="1"/>
  <c r="I211" i="1"/>
  <c r="X211" i="1"/>
  <c r="I191" i="1"/>
  <c r="X191" i="1"/>
  <c r="I357" i="1"/>
  <c r="X357" i="1"/>
  <c r="X310" i="1"/>
  <c r="I310" i="1"/>
  <c r="X277" i="1"/>
  <c r="I277" i="1"/>
  <c r="I291" i="1"/>
  <c r="X291" i="1"/>
  <c r="X197" i="1"/>
  <c r="I197" i="1"/>
  <c r="AB97" i="1"/>
  <c r="H97" i="1"/>
  <c r="I52" i="1"/>
  <c r="X52" i="1"/>
  <c r="I17" i="1"/>
  <c r="X17" i="1"/>
  <c r="X30" i="1"/>
  <c r="I30" i="1"/>
  <c r="X124" i="1"/>
  <c r="I124" i="1"/>
  <c r="X26" i="1"/>
  <c r="I26" i="1"/>
  <c r="I86" i="1"/>
  <c r="X86" i="1"/>
  <c r="X79" i="1"/>
  <c r="I79" i="1"/>
  <c r="X18" i="1"/>
  <c r="I18" i="1"/>
  <c r="I530" i="1"/>
  <c r="X530" i="1"/>
  <c r="X422" i="1"/>
  <c r="I422" i="1"/>
  <c r="I380" i="1"/>
  <c r="X380" i="1"/>
  <c r="I352" i="1"/>
  <c r="X352" i="1"/>
  <c r="X446" i="1"/>
  <c r="I446" i="1"/>
  <c r="H212" i="1"/>
  <c r="AB212" i="1"/>
  <c r="I267" i="1"/>
  <c r="X267" i="1"/>
  <c r="X131" i="1"/>
  <c r="I131" i="1"/>
  <c r="X46" i="1"/>
  <c r="I46" i="1"/>
  <c r="X213" i="1"/>
  <c r="I213" i="1"/>
  <c r="I173" i="1"/>
  <c r="X173" i="1"/>
  <c r="X10" i="1"/>
  <c r="I10" i="1"/>
  <c r="I514" i="1"/>
  <c r="X514" i="1"/>
  <c r="I388" i="1"/>
  <c r="X388" i="1"/>
  <c r="I545" i="1"/>
  <c r="X545" i="1"/>
  <c r="X472" i="1"/>
  <c r="I472" i="1"/>
  <c r="I292" i="1"/>
  <c r="X292" i="1"/>
  <c r="I268" i="1"/>
  <c r="X268" i="1"/>
  <c r="H252" i="1"/>
  <c r="AB252" i="1"/>
  <c r="X298" i="1"/>
  <c r="I298" i="1"/>
  <c r="H149" i="1"/>
  <c r="AB149" i="1"/>
  <c r="H180" i="1"/>
  <c r="AB180" i="1"/>
  <c r="I518" i="1"/>
  <c r="X518" i="1"/>
  <c r="X229" i="1"/>
  <c r="I229" i="1"/>
  <c r="I216" i="1"/>
  <c r="X216" i="1"/>
  <c r="I421" i="1"/>
  <c r="X421" i="1"/>
  <c r="I82" i="1"/>
  <c r="X82" i="1"/>
  <c r="AB452" i="1"/>
  <c r="H452" i="1"/>
  <c r="X541" i="1"/>
  <c r="I541" i="1"/>
  <c r="X489" i="1"/>
  <c r="I489" i="1"/>
  <c r="I348" i="1"/>
  <c r="X348" i="1"/>
  <c r="I456" i="1"/>
  <c r="X456" i="1"/>
  <c r="I400" i="1"/>
  <c r="X400" i="1"/>
  <c r="X336" i="1"/>
  <c r="I336" i="1"/>
  <c r="I297" i="1"/>
  <c r="X297" i="1"/>
  <c r="H129" i="1"/>
  <c r="AB129" i="1"/>
  <c r="H164" i="1"/>
  <c r="AB164" i="1"/>
  <c r="X158" i="1"/>
  <c r="I158" i="1"/>
  <c r="AB92" i="1"/>
  <c r="H92" i="1"/>
  <c r="I153" i="1"/>
  <c r="X153" i="1"/>
  <c r="H510" i="1"/>
  <c r="AB510" i="1"/>
  <c r="X484" i="1"/>
  <c r="I484" i="1"/>
  <c r="X386" i="1"/>
  <c r="I386" i="1"/>
  <c r="X454" i="1"/>
  <c r="I454" i="1"/>
  <c r="X426" i="1"/>
  <c r="I426" i="1"/>
  <c r="I396" i="1"/>
  <c r="X396" i="1"/>
  <c r="AB320" i="1"/>
  <c r="H320" i="1"/>
  <c r="X350" i="1"/>
  <c r="I350" i="1"/>
  <c r="X354" i="1"/>
  <c r="I354" i="1"/>
  <c r="X330" i="1"/>
  <c r="I330" i="1"/>
  <c r="I384" i="1"/>
  <c r="X384" i="1"/>
  <c r="I317" i="1"/>
  <c r="X317" i="1"/>
  <c r="H168" i="1"/>
  <c r="AB168" i="1"/>
  <c r="X324" i="1"/>
  <c r="I324" i="1"/>
  <c r="I244" i="1"/>
  <c r="X244" i="1"/>
  <c r="X453" i="1"/>
  <c r="I453" i="1"/>
  <c r="X520" i="1"/>
  <c r="I520" i="1"/>
  <c r="H137" i="1"/>
  <c r="AB137" i="1"/>
  <c r="I224" i="1"/>
  <c r="X224" i="1"/>
  <c r="X185" i="1"/>
  <c r="I185" i="1"/>
  <c r="X81" i="1"/>
  <c r="I81" i="1"/>
  <c r="I157" i="1"/>
  <c r="X157" i="1"/>
  <c r="X332" i="1"/>
  <c r="I332" i="1"/>
  <c r="X355" i="1"/>
  <c r="I355" i="1"/>
  <c r="AB237" i="1"/>
  <c r="H237" i="1"/>
  <c r="X217" i="1"/>
  <c r="I217" i="1"/>
  <c r="AB93" i="1"/>
  <c r="H93" i="1"/>
  <c r="X329" i="1"/>
  <c r="I329" i="1"/>
  <c r="I176" i="1"/>
  <c r="X176" i="1"/>
  <c r="I90" i="1"/>
  <c r="X90" i="1"/>
  <c r="X107" i="1"/>
  <c r="I107" i="1"/>
  <c r="I41" i="1"/>
  <c r="X41" i="1"/>
  <c r="X120" i="1"/>
  <c r="I120" i="1"/>
  <c r="I21" i="1"/>
  <c r="X21" i="1"/>
  <c r="X111" i="1"/>
  <c r="I111" i="1"/>
  <c r="I72" i="1"/>
  <c r="X72" i="1"/>
  <c r="I37" i="1"/>
  <c r="X37" i="1"/>
  <c r="H471" i="1"/>
  <c r="AB471" i="1"/>
  <c r="X509" i="1"/>
  <c r="I509" i="1"/>
  <c r="I369" i="1"/>
  <c r="X369" i="1"/>
  <c r="I427" i="1"/>
  <c r="X427" i="1"/>
  <c r="X303" i="1"/>
  <c r="I303" i="1"/>
  <c r="I208" i="1"/>
  <c r="X208" i="1"/>
  <c r="X147" i="1"/>
  <c r="I147" i="1"/>
  <c r="I234" i="1"/>
  <c r="X234" i="1"/>
  <c r="X127" i="1"/>
  <c r="I127" i="1"/>
  <c r="X104" i="1"/>
  <c r="I104" i="1"/>
  <c r="I407" i="1"/>
  <c r="X407" i="1"/>
  <c r="H550" i="1"/>
  <c r="AB550" i="1"/>
  <c r="X341" i="1"/>
  <c r="I341" i="1"/>
  <c r="I106" i="1"/>
  <c r="X106" i="1"/>
  <c r="X95" i="1"/>
  <c r="I95" i="1"/>
  <c r="AB102" i="1"/>
  <c r="H102" i="1"/>
  <c r="AB110" i="1"/>
  <c r="H110" i="1"/>
  <c r="X115" i="1"/>
  <c r="I115" i="1"/>
  <c r="X44" i="1"/>
  <c r="I44" i="1"/>
  <c r="X56" i="1"/>
  <c r="I56" i="1"/>
  <c r="H542" i="1"/>
  <c r="AB542" i="1"/>
  <c r="X511" i="1"/>
  <c r="I511" i="1"/>
  <c r="AB379" i="1"/>
  <c r="H379" i="1"/>
  <c r="I438" i="1"/>
  <c r="X438" i="1"/>
  <c r="X544" i="1"/>
  <c r="I544" i="1"/>
  <c r="H534" i="1"/>
  <c r="AB534" i="1"/>
  <c r="AB245" i="1"/>
  <c r="H245" i="1"/>
  <c r="X435" i="1"/>
  <c r="I435" i="1"/>
  <c r="X342" i="1"/>
  <c r="I342" i="1"/>
  <c r="X333" i="1"/>
  <c r="I333" i="1"/>
  <c r="X193" i="1"/>
  <c r="I193" i="1"/>
  <c r="AB105" i="1"/>
  <c r="H105" i="1"/>
  <c r="X215" i="1"/>
  <c r="I215" i="1"/>
  <c r="X285" i="1"/>
  <c r="I285" i="1"/>
  <c r="I311" i="1"/>
  <c r="X311" i="1"/>
  <c r="X170" i="1"/>
  <c r="I170" i="1"/>
  <c r="AB101" i="1"/>
  <c r="H101" i="1"/>
  <c r="X543" i="1"/>
  <c r="I543" i="1"/>
  <c r="I495" i="1"/>
  <c r="X495" i="1"/>
  <c r="X551" i="1"/>
  <c r="I551" i="1"/>
  <c r="X525" i="1"/>
  <c r="I525" i="1"/>
  <c r="X403" i="1"/>
  <c r="I403" i="1"/>
  <c r="H491" i="1"/>
  <c r="AB491" i="1"/>
  <c r="H494" i="1"/>
  <c r="AB494" i="1"/>
  <c r="X477" i="1"/>
  <c r="I477" i="1"/>
  <c r="X395" i="1"/>
  <c r="I395" i="1"/>
  <c r="X490" i="1"/>
  <c r="I490" i="1"/>
  <c r="X399" i="1"/>
  <c r="I399" i="1"/>
  <c r="I538" i="1"/>
  <c r="X538" i="1"/>
  <c r="X519" i="1"/>
  <c r="I519" i="1"/>
  <c r="X450" i="1"/>
  <c r="I450" i="1"/>
  <c r="AB308" i="1"/>
  <c r="H308" i="1"/>
  <c r="X381" i="1"/>
  <c r="I381" i="1"/>
  <c r="I442" i="1"/>
  <c r="X442" i="1"/>
  <c r="AB300" i="1"/>
  <c r="H300" i="1"/>
  <c r="I411" i="1"/>
  <c r="X411" i="1"/>
  <c r="I394" i="1"/>
  <c r="X394" i="1"/>
  <c r="I321" i="1"/>
  <c r="X321" i="1"/>
  <c r="X536" i="1"/>
  <c r="I536" i="1"/>
  <c r="X436" i="1"/>
  <c r="I436" i="1"/>
  <c r="I309" i="1"/>
  <c r="X309" i="1"/>
  <c r="X476" i="1"/>
  <c r="I476" i="1"/>
  <c r="X304" i="1"/>
  <c r="I304" i="1"/>
  <c r="H295" i="1"/>
  <c r="AB295" i="1"/>
  <c r="I444" i="1"/>
  <c r="X444" i="1"/>
  <c r="H228" i="1"/>
  <c r="AB228" i="1"/>
  <c r="X178" i="1"/>
  <c r="I178" i="1"/>
  <c r="AB71" i="1"/>
  <c r="H71" i="1"/>
  <c r="I248" i="1"/>
  <c r="X248" i="1"/>
  <c r="X154" i="1"/>
  <c r="I154" i="1"/>
  <c r="X133" i="1"/>
  <c r="I133" i="1"/>
  <c r="I195" i="1"/>
  <c r="X195" i="1"/>
  <c r="I165" i="1"/>
  <c r="X165" i="1"/>
  <c r="X431" i="1"/>
  <c r="I431" i="1"/>
  <c r="X269" i="1"/>
  <c r="I269" i="1"/>
  <c r="I141" i="1"/>
  <c r="X141" i="1"/>
  <c r="I50" i="1"/>
  <c r="X50" i="1"/>
  <c r="I181" i="1"/>
  <c r="X181" i="1"/>
  <c r="I136" i="1"/>
  <c r="X136" i="1"/>
  <c r="X85" i="1"/>
  <c r="I85" i="1"/>
  <c r="I204" i="1"/>
  <c r="X204" i="1"/>
  <c r="I68" i="1"/>
  <c r="X68" i="1"/>
  <c r="X60" i="1"/>
  <c r="I60" i="1"/>
  <c r="I13" i="1"/>
  <c r="X13" i="1"/>
  <c r="X14" i="1"/>
  <c r="I14" i="1"/>
  <c r="L3" i="1"/>
  <c r="I3" i="1"/>
  <c r="E3" i="1"/>
  <c r="C3" i="1"/>
  <c r="X379" i="1" l="1"/>
  <c r="I379" i="1"/>
  <c r="I97" i="1"/>
  <c r="X97" i="1"/>
  <c r="X387" i="1"/>
  <c r="I387" i="1"/>
  <c r="I349" i="1"/>
  <c r="X349" i="1"/>
  <c r="I118" i="1"/>
  <c r="X118" i="1"/>
  <c r="I260" i="1"/>
  <c r="X260" i="1"/>
  <c r="I148" i="1"/>
  <c r="X148" i="1"/>
  <c r="I441" i="1"/>
  <c r="X441" i="1"/>
  <c r="I84" i="1"/>
  <c r="X84" i="1"/>
  <c r="I264" i="1"/>
  <c r="X264" i="1"/>
  <c r="I172" i="1"/>
  <c r="X172" i="1"/>
  <c r="I220" i="1"/>
  <c r="X220" i="1"/>
  <c r="I196" i="1"/>
  <c r="X196" i="1"/>
  <c r="I101" i="1"/>
  <c r="X101" i="1"/>
  <c r="I110" i="1"/>
  <c r="X110" i="1"/>
  <c r="I117" i="1"/>
  <c r="X117" i="1"/>
  <c r="X109" i="1"/>
  <c r="I109" i="1"/>
  <c r="I114" i="1"/>
  <c r="X114" i="1"/>
  <c r="I448" i="1"/>
  <c r="X448" i="1"/>
  <c r="X300" i="1"/>
  <c r="I300" i="1"/>
  <c r="I245" i="1"/>
  <c r="X245" i="1"/>
  <c r="X233" i="1"/>
  <c r="I233" i="1"/>
  <c r="X375" i="1"/>
  <c r="I375" i="1"/>
  <c r="I353" i="1"/>
  <c r="X353" i="1"/>
  <c r="I464" i="1"/>
  <c r="X464" i="1"/>
  <c r="I93" i="1"/>
  <c r="X93" i="1"/>
  <c r="X320" i="1"/>
  <c r="I320" i="1"/>
  <c r="X92" i="1"/>
  <c r="I92" i="1"/>
  <c r="I534" i="1"/>
  <c r="X534" i="1"/>
  <c r="I542" i="1"/>
  <c r="X542" i="1"/>
  <c r="I471" i="1"/>
  <c r="X471" i="1"/>
  <c r="I137" i="1"/>
  <c r="X137" i="1"/>
  <c r="X180" i="1"/>
  <c r="I180" i="1"/>
  <c r="I212" i="1"/>
  <c r="X212" i="1"/>
  <c r="I499" i="1"/>
  <c r="X499" i="1"/>
  <c r="I134" i="1"/>
  <c r="X134" i="1"/>
  <c r="I177" i="1"/>
  <c r="X177" i="1"/>
  <c r="I280" i="1"/>
  <c r="X280" i="1"/>
  <c r="I232" i="1"/>
  <c r="X232" i="1"/>
  <c r="I502" i="1"/>
  <c r="X502" i="1"/>
  <c r="I452" i="1"/>
  <c r="X452" i="1"/>
  <c r="I89" i="1"/>
  <c r="X89" i="1"/>
  <c r="X437" i="1"/>
  <c r="I437" i="1"/>
  <c r="I129" i="1"/>
  <c r="X129" i="1"/>
  <c r="I526" i="1"/>
  <c r="X526" i="1"/>
  <c r="I228" i="1"/>
  <c r="X228" i="1"/>
  <c r="X252" i="1"/>
  <c r="I252" i="1"/>
  <c r="X71" i="1"/>
  <c r="I71" i="1"/>
  <c r="X308" i="1"/>
  <c r="I308" i="1"/>
  <c r="I105" i="1"/>
  <c r="X105" i="1"/>
  <c r="I102" i="1"/>
  <c r="X102" i="1"/>
  <c r="I237" i="1"/>
  <c r="X237" i="1"/>
  <c r="I491" i="1"/>
  <c r="X491" i="1"/>
  <c r="X463" i="1"/>
  <c r="I463" i="1"/>
  <c r="X295" i="1"/>
  <c r="I295" i="1"/>
  <c r="I494" i="1"/>
  <c r="X494" i="1"/>
  <c r="I550" i="1"/>
  <c r="X550" i="1"/>
  <c r="X168" i="1"/>
  <c r="I168" i="1"/>
  <c r="I510" i="1"/>
  <c r="X510" i="1"/>
  <c r="X164" i="1"/>
  <c r="I164" i="1"/>
  <c r="I149" i="1"/>
  <c r="X149" i="1"/>
  <c r="I145" i="1"/>
  <c r="X145" i="1"/>
  <c r="I475" i="1"/>
  <c r="X475" i="1"/>
  <c r="I479" i="1"/>
  <c r="X479" i="1"/>
  <c r="L5" i="1"/>
  <c r="C5" i="1" l="1"/>
</calcChain>
</file>

<file path=xl/sharedStrings.xml><?xml version="1.0" encoding="utf-8"?>
<sst xmlns="http://schemas.openxmlformats.org/spreadsheetml/2006/main" count="7140" uniqueCount="1008">
  <si>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</si>
  <si>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</si>
  <si>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</si>
  <si>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</si>
  <si>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</si>
  <si>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</si>
  <si>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</si>
  <si>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</si>
  <si>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</si>
  <si>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</si>
  <si>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</si>
  <si>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</si>
  <si>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</si>
  <si>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</si>
  <si>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Front Bumper</t>
  </si>
  <si>
    <t>FA01_01R_X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</si>
  <si>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</si>
  <si>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</si>
  <si>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</si>
  <si>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</si>
  <si>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</si>
  <si>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</si>
  <si>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</si>
  <si>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</si>
  <si>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</si>
  <si>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</si>
  <si>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</si>
  <si>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</si>
  <si>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</si>
  <si>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</si>
  <si>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</si>
  <si>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</si>
  <si>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</si>
  <si>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</si>
  <si>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</si>
  <si>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</si>
  <si>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</si>
  <si>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</si>
  <si>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</si>
  <si>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</si>
  <si>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</si>
  <si>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</si>
  <si>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</si>
  <si>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</si>
  <si>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</si>
  <si>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</si>
  <si>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FRAME_MODEL_A</t>
  </si>
  <si>
    <t>Frame Model A Report</t>
  </si>
  <si>
    <t>FA01</t>
  </si>
  <si>
    <t>01/06/2026</t>
  </si>
  <si>
    <t>05:21:33</t>
  </si>
  <si>
    <t>11460</t>
  </si>
  <si>
    <t>000001</t>
  </si>
  <si>
    <t>Pos X</t>
  </si>
  <si>
    <t>Inboard Nut RH - Pos X</t>
  </si>
  <si>
    <t>TRUE</t>
  </si>
  <si>
    <t>DEA_TORO</t>
  </si>
  <si>
    <t>FA01_01R_Y</t>
  </si>
  <si>
    <t>Pos Y</t>
  </si>
  <si>
    <t>Inboard Nut RH - Pos Y</t>
  </si>
  <si>
    <t>FA01_01R_Z</t>
  </si>
  <si>
    <t>Pos Z</t>
  </si>
  <si>
    <t>Inboard Nut RH - Pos Z</t>
  </si>
  <si>
    <t>FA01_02R_X</t>
  </si>
  <si>
    <t>Outboard Nut RH - Pos X</t>
  </si>
  <si>
    <t>FA01_02R_Y</t>
  </si>
  <si>
    <t>Outboard Nut RH - Pos Y</t>
  </si>
  <si>
    <t>FA01_02R_Z</t>
  </si>
  <si>
    <t>Outboard Nut RH - Pos Z</t>
  </si>
  <si>
    <t>FA01_01L_X</t>
  </si>
  <si>
    <t>Inboard Nut LH - Pos X</t>
  </si>
  <si>
    <t>FA01_01L_Y</t>
  </si>
  <si>
    <t>Inboard Nut LH - Pos Y</t>
  </si>
  <si>
    <t>FA01_01L_Z</t>
  </si>
  <si>
    <t>Inboard Nut LH - Pos Z</t>
  </si>
  <si>
    <t>FA01_02L_X</t>
  </si>
  <si>
    <t>Outboard Nut LH - Pos X</t>
  </si>
  <si>
    <t>FA01_02L_Y</t>
  </si>
  <si>
    <t>Outboard Nut LH - Pos Y</t>
  </si>
  <si>
    <t>FA01_02L_Z</t>
  </si>
  <si>
    <t>Outboard Nut LH - Pos Z</t>
  </si>
  <si>
    <t>FA01_P1_Y</t>
  </si>
  <si>
    <t>Dist Y</t>
  </si>
  <si>
    <t>Inboard Nut RH vs Inboard Nut LH  - W-Pitch</t>
  </si>
  <si>
    <t>FA01_P5R_X</t>
  </si>
  <si>
    <t>Dist X</t>
  </si>
  <si>
    <t>Inboard Nut vs Outboard Nut RH - L-Pitch</t>
  </si>
  <si>
    <t>FA01_P5R_Y</t>
  </si>
  <si>
    <t>Inboard Nut vs Outboard Nut RH - W-Pitch</t>
  </si>
  <si>
    <t>FA01_P5R_Z</t>
  </si>
  <si>
    <t>Dist Z</t>
  </si>
  <si>
    <t>Inboard Nut vs Outboard Nut RH - H-Pitch</t>
  </si>
  <si>
    <t>FA01_P5L_X</t>
  </si>
  <si>
    <t>Inboard Nut vs Outboard Nut LH - L-Pitch</t>
  </si>
  <si>
    <t>FA01_P5L_Y</t>
  </si>
  <si>
    <t>Inboard Nut vs Outboard Nut LH - W-Pitch</t>
  </si>
  <si>
    <t>FA01_P5L_Z</t>
  </si>
  <si>
    <t>Inboard Nut vs Outboard Nut LH - H-Pitch</t>
  </si>
  <si>
    <t>FA01_P3R_X</t>
  </si>
  <si>
    <t>Inboard Nut vs Cab # 1 RH - L-Pitch</t>
  </si>
  <si>
    <t>FA01_P3R_Z</t>
  </si>
  <si>
    <t>Inboard Nut vs Cab # 1 RH - H-Pitch</t>
  </si>
  <si>
    <t>FA01_P3L_X</t>
  </si>
  <si>
    <t>Inboard Nut vs Cab # 1 LH - L-Pitch</t>
  </si>
  <si>
    <t>FA01_P3L_Z</t>
  </si>
  <si>
    <t>Inboard Nut vs Cab # 1 LH - H-Pitch</t>
  </si>
  <si>
    <t>FA02_D-CAB_EPS</t>
  </si>
  <si>
    <t>Cabs Mount (D-Cab - Cab#2 EPS)</t>
  </si>
  <si>
    <t>FA02_01L_X</t>
  </si>
  <si>
    <t>Cab # 1 LH - Pos X</t>
  </si>
  <si>
    <t>FA02_01L_Y</t>
  </si>
  <si>
    <t>Cab # 1 LH - Pos Y</t>
  </si>
  <si>
    <t>FA02_01L_Z</t>
  </si>
  <si>
    <t>Cab # 1 LH - Pos Z</t>
  </si>
  <si>
    <t>FA02_01R_X</t>
  </si>
  <si>
    <t>Cab # 1 RH - Pos X</t>
  </si>
  <si>
    <t>FA02_01R_Y</t>
  </si>
  <si>
    <t>Cab # 1 RH - Pos Y</t>
  </si>
  <si>
    <t>FA02_01R_Z</t>
  </si>
  <si>
    <t>Cab # 1 RH - Pos Z</t>
  </si>
  <si>
    <t>FA02_05L_X</t>
  </si>
  <si>
    <t>Cab # 2 LH - Pos X</t>
  </si>
  <si>
    <t>FA02_05L_Y</t>
  </si>
  <si>
    <t>Cab # 2 LH - Pos Y</t>
  </si>
  <si>
    <t>FA02_05L_Z</t>
  </si>
  <si>
    <t>Cab # 2 LH - Pos Z</t>
  </si>
  <si>
    <t>FA02_05R_X</t>
  </si>
  <si>
    <t>Cab # 2 RH - Pos X</t>
  </si>
  <si>
    <t>FA02_05R_Y</t>
  </si>
  <si>
    <t>Cab # 2 RH - Pos Y</t>
  </si>
  <si>
    <t>FA02_05R_Z</t>
  </si>
  <si>
    <t>Cab # 2 RH - Pos Z</t>
  </si>
  <si>
    <t>FA02_P1_X</t>
  </si>
  <si>
    <t>Cab # 1 RH vs Cab # 1 LH - L-Pitch</t>
  </si>
  <si>
    <t>FA02_P1_Y</t>
  </si>
  <si>
    <t>Cab # 1 RH vs Cab # 1 LH - W-Pitch</t>
  </si>
  <si>
    <t>FA02_04R_X</t>
  </si>
  <si>
    <t>Cab # 3 RH - Pos X</t>
  </si>
  <si>
    <t>FA02_04R_Y</t>
  </si>
  <si>
    <t>Cab # 3 RH - Pos Y</t>
  </si>
  <si>
    <t>FA02_04R_Z</t>
  </si>
  <si>
    <t>Cab # 3 RH - Pos Z</t>
  </si>
  <si>
    <t>FA02_04L_X</t>
  </si>
  <si>
    <t>Cab # 3 LH - Pos X</t>
  </si>
  <si>
    <t>FA02_04L_Y</t>
  </si>
  <si>
    <t>Cab # 3 LH - Pos Y</t>
  </si>
  <si>
    <t>FA02_04L_Z</t>
  </si>
  <si>
    <t>Cab # 3 LH - Pos Z</t>
  </si>
  <si>
    <t>FA02_P6_X</t>
  </si>
  <si>
    <t>Cab # 1 RH vs Cab # 3 RH - L-Pitch</t>
  </si>
  <si>
    <t>FA02_P6_Y</t>
  </si>
  <si>
    <t>Cab # 1 RH vs Cab # 3 RH - W-Pitch</t>
  </si>
  <si>
    <t>FA02_P7_X</t>
  </si>
  <si>
    <t>Cab # 1 RH vs Cab # 3 LH - L-Pitch</t>
  </si>
  <si>
    <t>FA02_P7_Y</t>
  </si>
  <si>
    <t>Cab # 1 RH vs Cab # 3 LH - W-Pitch</t>
  </si>
  <si>
    <t>FA02_P16_Z</t>
  </si>
  <si>
    <t>Cab # 3 RH vs Cab # 3 LH - H-Pitch</t>
  </si>
  <si>
    <t>FA02_P20_Z</t>
  </si>
  <si>
    <t>B+C (P10_Z + P16_Z)</t>
  </si>
  <si>
    <t>FA02_P21_X</t>
  </si>
  <si>
    <t>Cab # 1 RH vs Cab # 2 RH - Dist X</t>
  </si>
  <si>
    <t>FA02_P21_Y</t>
  </si>
  <si>
    <t>Cab # 1 RH vs Cab # 2 RH - Dist Y</t>
  </si>
  <si>
    <t>FA02_P21_Z</t>
  </si>
  <si>
    <t>Cab # 1 RH vs Cab # 2 RH - Dist Z</t>
  </si>
  <si>
    <t>FA02_P22_X</t>
  </si>
  <si>
    <t>Cab # 1 RH vs Cab # 2 LH - Dist X</t>
  </si>
  <si>
    <t>FA02_P22_Y</t>
  </si>
  <si>
    <t>Cab # 1 RH vs Cab # 2 LH - Dist Y</t>
  </si>
  <si>
    <t>FA02_P23_Y</t>
  </si>
  <si>
    <t>Cab # 2 RH vs Cab # 2 LH - Dist X</t>
  </si>
  <si>
    <t>FA02_P23_Z</t>
  </si>
  <si>
    <t>Cab # 2 RH vs Cab # 2 LH - Dist Z</t>
  </si>
  <si>
    <t>FA02_P24_Z</t>
  </si>
  <si>
    <t>Cab # 1 LH vs Cab # 2 LH - Dist Z</t>
  </si>
  <si>
    <t>FA02_P27_Z</t>
  </si>
  <si>
    <t>Cab # 2 RH vs Cab # 3 RH - Dist Z</t>
  </si>
  <si>
    <t>True</t>
  </si>
  <si>
    <t>FA02_P28_Z</t>
  </si>
  <si>
    <t>Cab # 2 LH vs Cab # 3 LH - Dist Z</t>
  </si>
  <si>
    <t>FA02_P25_Z</t>
  </si>
  <si>
    <t>A+B (P1_Z + P23_Z)</t>
  </si>
  <si>
    <t>FA02_P26_Z</t>
  </si>
  <si>
    <t>B+C (P23_Z + P16_Z)</t>
  </si>
  <si>
    <t>FA03_D-CAB</t>
  </si>
  <si>
    <t>Decks Mount (D-Cab)</t>
  </si>
  <si>
    <t>FA03_02R_X</t>
  </si>
  <si>
    <t>Deck # 3 RH - Pos X</t>
  </si>
  <si>
    <t>FA03_02R_Y</t>
  </si>
  <si>
    <t>Deck # 3 RH - Pos Y</t>
  </si>
  <si>
    <t>FA03_02R_Z</t>
  </si>
  <si>
    <t>Deck # 3 RH - Pos Z</t>
  </si>
  <si>
    <t>FA03_02L_X</t>
  </si>
  <si>
    <t>Deck # 3 LH - Pos X</t>
  </si>
  <si>
    <t>FA03_02L_Y</t>
  </si>
  <si>
    <t>Deck # 3 LH - Pos Y</t>
  </si>
  <si>
    <t>FA03_02L_Z</t>
  </si>
  <si>
    <t>Deck # 3 LH - Pos Z</t>
  </si>
  <si>
    <t>FA03_03R_X</t>
  </si>
  <si>
    <t>Deck # 4 RH - Pos X</t>
  </si>
  <si>
    <t>FA03_03R_Y</t>
  </si>
  <si>
    <t>Deck # 4 RH - Pos Y</t>
  </si>
  <si>
    <t>FA03_03R_Z</t>
  </si>
  <si>
    <t>Deck # 4 RH - Pos Z</t>
  </si>
  <si>
    <t>FA03_03L_X</t>
  </si>
  <si>
    <t>Deck # 4 LH - Pos X</t>
  </si>
  <si>
    <t>FA03_03L_Y</t>
  </si>
  <si>
    <t>Deck # 4 LH - Pos Y</t>
  </si>
  <si>
    <t>FA03_03L_Z</t>
  </si>
  <si>
    <t>Deck # 4 LH - Pos Z</t>
  </si>
  <si>
    <t>FA03_P20_Z</t>
  </si>
  <si>
    <t>Deck # 3 RH vs Deck # 4 RH - H-Pitch</t>
  </si>
  <si>
    <t>FA03_P22_Z</t>
  </si>
  <si>
    <t>Deck # 3 LH vs Deck # 4 LH - H-Pitch</t>
  </si>
  <si>
    <t>FA03_01R_X</t>
  </si>
  <si>
    <t>Deck # 1 RH - Pos X</t>
  </si>
  <si>
    <t>FA03_01R_Y</t>
  </si>
  <si>
    <t>Deck # 1 RH - Pos Y</t>
  </si>
  <si>
    <t>FA03_01R_Z</t>
  </si>
  <si>
    <t>Deck # 1 RH - Pos Z</t>
  </si>
  <si>
    <t>FA03_01L_X</t>
  </si>
  <si>
    <t>Deck # 1 LH - Pos X</t>
  </si>
  <si>
    <t>FA03_01L_Y</t>
  </si>
  <si>
    <t>Deck # 1 LH - Pos Y</t>
  </si>
  <si>
    <t>FA03_01L_Z</t>
  </si>
  <si>
    <t>Deck # 1 LH - Pos Z</t>
  </si>
  <si>
    <t>FA03_P9_X</t>
  </si>
  <si>
    <t>Deck # 1 RH vs Deck # 1 LH - L-Pitch</t>
  </si>
  <si>
    <t>FA03_P9_Y</t>
  </si>
  <si>
    <t>Deck # 1 RH vs Deck # 1 LH - W-Pitch</t>
  </si>
  <si>
    <t>FALSE</t>
  </si>
  <si>
    <t>FA03_P9_Z</t>
  </si>
  <si>
    <t>Deck # 1 RH vs Deck # 1 LH - H-Pitch</t>
  </si>
  <si>
    <t>FA03_P10_X</t>
  </si>
  <si>
    <t>Deck # 1 RH vs Deck # 3 RH - L-Pitch</t>
  </si>
  <si>
    <t>FA03_P10_Y</t>
  </si>
  <si>
    <t>Deck # 1 RH vs Deck # 3 RH - W-Pitch</t>
  </si>
  <si>
    <t>FA03_P10_Z</t>
  </si>
  <si>
    <t>Deck # 1 RH vs Deck # 3 RH - H-Pitch</t>
  </si>
  <si>
    <t>FA03_P11_X</t>
  </si>
  <si>
    <t>Deck # 1 RH vs Deck # 3 LH - L-Pitch</t>
  </si>
  <si>
    <t>FA03_P11_Y</t>
  </si>
  <si>
    <t>Deck # 1 RH vs Deck # 3 LH - W-Pitch</t>
  </si>
  <si>
    <t>FA03_P11_Z</t>
  </si>
  <si>
    <t>Deck # 1 RH vs Deck # 3 LH - H-Pitch</t>
  </si>
  <si>
    <t>FA03_P12_X</t>
  </si>
  <si>
    <t>Deck # 1 RH vs Deck # 4 RH - L-Pitch</t>
  </si>
  <si>
    <t>FA03_P12_Y</t>
  </si>
  <si>
    <t>Deck # 1 RH vs Deck # 4 RH - W-Pitch</t>
  </si>
  <si>
    <t>FA03_P12_Z</t>
  </si>
  <si>
    <t>Deck # 1 RH vs Deck # 4 RH - H-Pitch</t>
  </si>
  <si>
    <t>FA03_P13_X</t>
  </si>
  <si>
    <t>Deck # 1 RH vs Deck # 4 LH - L-Pitch</t>
  </si>
  <si>
    <t>FA03_P13_Y</t>
  </si>
  <si>
    <t>Deck # 1 RH vs Deck # 4 LH - W-Pitch</t>
  </si>
  <si>
    <t>FA03_P13_Z</t>
  </si>
  <si>
    <t>Deck # 1 RH vs Deck # 4 LH - H-Pitch</t>
  </si>
  <si>
    <t>FA03_P14_X</t>
  </si>
  <si>
    <t>Deck # 1 RH vs Cab # 1 RH - L-Pitch</t>
  </si>
  <si>
    <t>FA03_P14_Y</t>
  </si>
  <si>
    <t>Deck # 1 RH vs Cab # 1 RH - W-Pitch</t>
  </si>
  <si>
    <t>FA03_P14_Z</t>
  </si>
  <si>
    <t>Deck # 1 RH vs Cab # 1 RH - H-Pitch</t>
  </si>
  <si>
    <t>FA03_P15_Y</t>
  </si>
  <si>
    <t>Cab # 1 RH vs Deck # 1 LH - W-Pitch</t>
  </si>
  <si>
    <t>FA03_P16_Y</t>
  </si>
  <si>
    <t>Deck # 1 LH vs Deck # 3 RH - W-Pitch</t>
  </si>
  <si>
    <t>FA03_P17_Y</t>
  </si>
  <si>
    <t>Deck # 1 LH vs Deck # 3 LH - W-Pitch</t>
  </si>
  <si>
    <t>FA03_P18_Y</t>
  </si>
  <si>
    <t>Deck # 1 LH vs Deck # 4 RH - W-Pitch</t>
  </si>
  <si>
    <t>FA03_P19_Y</t>
  </si>
  <si>
    <t>Deck # 1 LH vs Deck # 4 LH - W-Pitch</t>
  </si>
  <si>
    <t>FA03_P21_Z</t>
  </si>
  <si>
    <t>Deck # 1 LH vs Deck # 3 LH - H-Pitch</t>
  </si>
  <si>
    <t>FA04_EPS</t>
  </si>
  <si>
    <t>Front Shock Absorber</t>
  </si>
  <si>
    <t>FA04_05R_X</t>
  </si>
  <si>
    <t>Front Hole RH - Pos X</t>
  </si>
  <si>
    <t>FA04_05R_Y</t>
  </si>
  <si>
    <t>Front Hole RH - Pos Y</t>
  </si>
  <si>
    <t>FA04_05R_Z</t>
  </si>
  <si>
    <t>Front Hole RH - Pos Z</t>
  </si>
  <si>
    <t>FA04_06R_X</t>
  </si>
  <si>
    <t>Rear Hole RH - Pos X</t>
  </si>
  <si>
    <t>FA04_06R_Y</t>
  </si>
  <si>
    <t>Rear Hole RH - Pos Y</t>
  </si>
  <si>
    <t>FA04_06R_Z</t>
  </si>
  <si>
    <t>Rear Hole RH - Pos Z</t>
  </si>
  <si>
    <t>FA04_07R_X</t>
  </si>
  <si>
    <t>Inboard Hole RH - Pos X</t>
  </si>
  <si>
    <t>FA04_07R_Y</t>
  </si>
  <si>
    <t>Inboard Hole RH - Pos Y</t>
  </si>
  <si>
    <t>FA04_07R_Z</t>
  </si>
  <si>
    <t>Inboard Hole RH - Pos Z</t>
  </si>
  <si>
    <t>FA04_05L_X</t>
  </si>
  <si>
    <t>Front Hole LH - Pos X</t>
  </si>
  <si>
    <t>FA04_05L_Y</t>
  </si>
  <si>
    <t>Front Hole LH - Pos Y</t>
  </si>
  <si>
    <t>FA04_05L_Z</t>
  </si>
  <si>
    <t>Front Hole LH - Pos Z</t>
  </si>
  <si>
    <t>FA04_06L_X</t>
  </si>
  <si>
    <t>Rear Hole LH - Pos X</t>
  </si>
  <si>
    <t>FA04_06L_Y</t>
  </si>
  <si>
    <t>Rear Hole LH - Pos Y</t>
  </si>
  <si>
    <t>FA04_06L_Z</t>
  </si>
  <si>
    <t>Rear Hole LH - Pos Z</t>
  </si>
  <si>
    <t>FA04_07L_X</t>
  </si>
  <si>
    <t>Inboard Hole LH - Pos X</t>
  </si>
  <si>
    <t>FA04_07L_Y</t>
  </si>
  <si>
    <t>Inboard Hole LH - Pos Y</t>
  </si>
  <si>
    <t>FA04_07L_Z</t>
  </si>
  <si>
    <t>Inboard Hole LH - Pos Z</t>
  </si>
  <si>
    <t>FA05</t>
  </si>
  <si>
    <t>Upper Control Arm</t>
  </si>
  <si>
    <t>FA05_01R_X</t>
  </si>
  <si>
    <t>FA05_01R_Y</t>
  </si>
  <si>
    <t>FA05_01R_Z</t>
  </si>
  <si>
    <t>FA05_02R_X</t>
  </si>
  <si>
    <t>FA05_02R_Y</t>
  </si>
  <si>
    <t>FA05_02R_Z</t>
  </si>
  <si>
    <t>FA05_01L_X</t>
  </si>
  <si>
    <t>FA05_01L_Y</t>
  </si>
  <si>
    <t>FA05_01L_Z</t>
  </si>
  <si>
    <t>FA05_02L_X</t>
  </si>
  <si>
    <t>FA05_02L_Y</t>
  </si>
  <si>
    <t>FA05_02L_Z</t>
  </si>
  <si>
    <t>FA05_P1R_Y</t>
  </si>
  <si>
    <t>Front Hole RH vs Rear Hole RH - W-Pitch</t>
  </si>
  <si>
    <t>FA05_P1R_Z</t>
  </si>
  <si>
    <t>Front Hole RH vs Rear Hole RH - H-Pitch</t>
  </si>
  <si>
    <t>FA05_P1L_Y</t>
  </si>
  <si>
    <t>Front Hole LH vs Rear Hole LH - W-Pitch</t>
  </si>
  <si>
    <t>FA05_P1L_Z</t>
  </si>
  <si>
    <t>Front Hole LH vs Rear Hole LH - H-Pitch</t>
  </si>
  <si>
    <t>FA06_EPS</t>
  </si>
  <si>
    <t>Front Engine Mount (EPS)</t>
  </si>
  <si>
    <t>FA06_13R_X</t>
  </si>
  <si>
    <t>FA06_13R_Y</t>
  </si>
  <si>
    <t>FA06_13R_Z</t>
  </si>
  <si>
    <t>FA06_14R_X</t>
  </si>
  <si>
    <t>FA06_14R_Y</t>
  </si>
  <si>
    <t>FA06_14R_Z</t>
  </si>
  <si>
    <t>FA06_13L_X</t>
  </si>
  <si>
    <t>FA06_13L_Y</t>
  </si>
  <si>
    <t>FA06_13L_Z</t>
  </si>
  <si>
    <t>FA06_14L_X</t>
  </si>
  <si>
    <t>FA06_14L_Y</t>
  </si>
  <si>
    <t>FA06_14L_Z</t>
  </si>
  <si>
    <t>FA06_P7_X</t>
  </si>
  <si>
    <t>Front Hole RH vs Rear Hole RH - Dist X</t>
  </si>
  <si>
    <t>FA06_P7_Y</t>
  </si>
  <si>
    <t>Front Hole RH vs Rear Hole RH - Dist Y</t>
  </si>
  <si>
    <t>FA06_P7_Z</t>
  </si>
  <si>
    <t>Front Hole RH vs Rear Hole RH - Dist Z</t>
  </si>
  <si>
    <t>FA06_P8_X</t>
  </si>
  <si>
    <t>Front Hole LH vs Rear Hole LH - Dist X</t>
  </si>
  <si>
    <t>FA06_P8_Y</t>
  </si>
  <si>
    <t>Front Hole LH vs Rear Hole LH - Dist Y</t>
  </si>
  <si>
    <t>FA06_P8_Z</t>
  </si>
  <si>
    <t>Front Hole LH vs Rear Hole LH - Dist Z</t>
  </si>
  <si>
    <t>FA07_EPS</t>
  </si>
  <si>
    <t>Lower Control Arm (EPS)</t>
  </si>
  <si>
    <t>FA07_15R_X</t>
  </si>
  <si>
    <t>LCA Front RH - Slot Front - Pos X</t>
  </si>
  <si>
    <t>FA07_15R_Y</t>
  </si>
  <si>
    <t>LCA Front RH - Slot Front - Pos Y</t>
  </si>
  <si>
    <t>FA07_15R_Z</t>
  </si>
  <si>
    <t>LCA Front RH - Slot Front - Pos Z</t>
  </si>
  <si>
    <t>FA07_16R_X</t>
  </si>
  <si>
    <t>LCA Front RH - Slot Rear - Pos X</t>
  </si>
  <si>
    <t>FA07_16R_Y</t>
  </si>
  <si>
    <t>LCA Front RH - Slot Rear - Pos Y</t>
  </si>
  <si>
    <t>FA07_16R_Z</t>
  </si>
  <si>
    <t>LCA Front RH - Slot Rear - Pos Z</t>
  </si>
  <si>
    <t>FA07_17R_X</t>
  </si>
  <si>
    <t>LCA Rear RH - Slot Front - Pos X</t>
  </si>
  <si>
    <t>FA07_17R_Y</t>
  </si>
  <si>
    <t>LCA Rear RH - Slot Front - Pos Y</t>
  </si>
  <si>
    <t>FA07_17R_Z</t>
  </si>
  <si>
    <t>LCA Rear RH - Slot Front - Pos Z</t>
  </si>
  <si>
    <t>FA07_18R_X</t>
  </si>
  <si>
    <t>LCA Rear RH - Slot Rear - Pos X</t>
  </si>
  <si>
    <t>FA07_18R_Y</t>
  </si>
  <si>
    <t>LCA Rear RH - Slot Rear - Pos Y</t>
  </si>
  <si>
    <t>FA07_18R_Z</t>
  </si>
  <si>
    <t>LCA Rear RH - Slot Rear - Pos Z</t>
  </si>
  <si>
    <t>FA07_19L_X</t>
  </si>
  <si>
    <t>LCA Front LH - Slot Front - Pos X</t>
  </si>
  <si>
    <t>FA07_19L_Y</t>
  </si>
  <si>
    <t>LCA Front LH - Slot Front - Pos Y</t>
  </si>
  <si>
    <t>FA07_19L_Z</t>
  </si>
  <si>
    <t>LCA Front LH - Slot Front - Pos Z</t>
  </si>
  <si>
    <t>FA07_20L_X</t>
  </si>
  <si>
    <t>LCA Front LH - Slot Rear - Pos X</t>
  </si>
  <si>
    <t>FA07_20L_Y</t>
  </si>
  <si>
    <t>LCA Front LH - Slot Rear - Pos Y</t>
  </si>
  <si>
    <t>FA07_20L_Z</t>
  </si>
  <si>
    <t>LCA Front LH - Slot Rear - Pos Z</t>
  </si>
  <si>
    <t>FA07_21L_X</t>
  </si>
  <si>
    <t>LCA Rear LH - Slot Front - Pos X</t>
  </si>
  <si>
    <t>FA07_21L_Y</t>
  </si>
  <si>
    <t>LCA Rear LH - Slot Front - Pos Y</t>
  </si>
  <si>
    <t>FA07_21L_Z</t>
  </si>
  <si>
    <t>LCA Rear LH - Slot Front - Pos Z</t>
  </si>
  <si>
    <t>FA07_22L_X</t>
  </si>
  <si>
    <t>LCA Rear LH - Slot Rear - Pos X</t>
  </si>
  <si>
    <t>FA07_22L_Y</t>
  </si>
  <si>
    <t>LCA Rear LH - Slot Rear - Pos Y</t>
  </si>
  <si>
    <t>FA07_22L_Z</t>
  </si>
  <si>
    <t>LCA Rear LH - Slot Rear - Pos Z</t>
  </si>
  <si>
    <t>FA07_23R_X</t>
  </si>
  <si>
    <t>LCA Front RH - Pt-Sim - Pos X</t>
  </si>
  <si>
    <t>FA07_23R_Y</t>
  </si>
  <si>
    <t>LCA Front RH - Pt-Sim - Pos Y</t>
  </si>
  <si>
    <t>FA07_23R_Z</t>
  </si>
  <si>
    <t>LCA Front RH - Pt-Sim - Pos Z</t>
  </si>
  <si>
    <t>FA07_24L_X</t>
  </si>
  <si>
    <t>LCA Front LH - Pt-Sim - Pos X</t>
  </si>
  <si>
    <t>FA07_24L_Y</t>
  </si>
  <si>
    <t>LCA Front LH - Pt-Sim - Pos Y</t>
  </si>
  <si>
    <t>FA07_24L_Z</t>
  </si>
  <si>
    <t>LCA Front LH - Pt-Sim - Pos Z</t>
  </si>
  <si>
    <t>FA07_25R_X</t>
  </si>
  <si>
    <t>LCA Rear RH - Pt-Sim - Pos X</t>
  </si>
  <si>
    <t>FA07_25R_Y</t>
  </si>
  <si>
    <t>LCA Rear RH - Pt-Sim - Pos Y</t>
  </si>
  <si>
    <t>FA07_25R_Z</t>
  </si>
  <si>
    <t>LCA Rear RH - Pt-Sim - Pos Z</t>
  </si>
  <si>
    <t>FA07_26L_X</t>
  </si>
  <si>
    <t>LCA Rear LH - Pt-Sim - Pos X</t>
  </si>
  <si>
    <t>FA07_26L_Y</t>
  </si>
  <si>
    <t>LCA Rear LH - Pt-Sim - Pos Y</t>
  </si>
  <si>
    <t>FA07_26L_Z</t>
  </si>
  <si>
    <t>LCA Rear LH - Pt-Sim - Pos Z</t>
  </si>
  <si>
    <t>FA07_P12_X</t>
  </si>
  <si>
    <t>LCA Front RH - Pocket</t>
  </si>
  <si>
    <t>FA07_P12_Y</t>
  </si>
  <si>
    <t>LCA Front RH - Rel Slots Front vs Rear - Pos Y</t>
  </si>
  <si>
    <t>FA07_P12_Z</t>
  </si>
  <si>
    <t>LCA Front RH - Rel Slots Front vs Rear - Pos Z</t>
  </si>
  <si>
    <t>FA07_P13_X</t>
  </si>
  <si>
    <t>LCA Front LH - Pocket</t>
  </si>
  <si>
    <t>FA07_P13_Y</t>
  </si>
  <si>
    <t>LCA Front LH - Rel Slots Front vs Rear - Pos Y</t>
  </si>
  <si>
    <t>FA07_P13_Z</t>
  </si>
  <si>
    <t>LCA Front LH - Rel Slots Front vs Rear - Pos Z</t>
  </si>
  <si>
    <t>FA07_P14_X</t>
  </si>
  <si>
    <t>LCA Rear RH - Pocket</t>
  </si>
  <si>
    <t>FA07_P14_Y</t>
  </si>
  <si>
    <t>LCA Rear RH - Rel Slots Front vs Rear - Pos Y</t>
  </si>
  <si>
    <t>FA07_P14_Z</t>
  </si>
  <si>
    <t>LCA Rear RH - Rel Slots Front vs Rear - Pos Z</t>
  </si>
  <si>
    <t>FA07_P15_X</t>
  </si>
  <si>
    <t>LCA Rear LH - Pocket</t>
  </si>
  <si>
    <t>FA07_P15_Y</t>
  </si>
  <si>
    <t>LCA Rear LH - Rel Slots Front vs Rear - Pos Y</t>
  </si>
  <si>
    <t>FA07_P15_Z</t>
  </si>
  <si>
    <t>LCA Rear LH - Rel Slots Front vs Rear - Pos Z</t>
  </si>
  <si>
    <t>FA07_P16_X</t>
  </si>
  <si>
    <t>Span RH</t>
  </si>
  <si>
    <t>FA07_P17_X</t>
  </si>
  <si>
    <t>Span LH</t>
  </si>
  <si>
    <t>FA07_P18_X</t>
  </si>
  <si>
    <t>LCA Front Pt-Sim RH vs FSA RH Inboard Rear Hole - Pos X</t>
  </si>
  <si>
    <t>FA07_P19_X</t>
  </si>
  <si>
    <t>LCA Front Pt-Sim LH vs FSA LH Inboard Rear Hole - Pos X</t>
  </si>
  <si>
    <t>FA07_28R_X</t>
  </si>
  <si>
    <t>Hole Buje Upper Rear RH - Pos X</t>
  </si>
  <si>
    <t>FA07_28R_Y</t>
  </si>
  <si>
    <t>Hole Buje Upper Rear RH - Pos Y</t>
  </si>
  <si>
    <t>FA07_28R_Z</t>
  </si>
  <si>
    <t>Hole Buje Upper Rear RH - Pos Z</t>
  </si>
  <si>
    <t>FA07_30R_X</t>
  </si>
  <si>
    <t>Hole Buje Lower Rear RH - Pos X</t>
  </si>
  <si>
    <t>FA07_30R_Y</t>
  </si>
  <si>
    <t>Hole Buje Lower Rear RH - Pos Y</t>
  </si>
  <si>
    <t>FA07_30R_Z</t>
  </si>
  <si>
    <t>Hole Buje Lower Rear RH - Pos Z</t>
  </si>
  <si>
    <t>FA07_32L_X</t>
  </si>
  <si>
    <t>Hole Buje Lower Rear LH - Pos X</t>
  </si>
  <si>
    <t>FA07_32L_Y</t>
  </si>
  <si>
    <t>Hole Buje Lower Rear LH - Pos Y</t>
  </si>
  <si>
    <t>FA07_32L_Z</t>
  </si>
  <si>
    <t>Hole Buje Lower Rear LH - Pos Z</t>
  </si>
  <si>
    <t>FA07_P20_X</t>
  </si>
  <si>
    <t>Buje Lower RH vs LCA RH CM#1 Pt-Sim - Dist X</t>
  </si>
  <si>
    <t>FA07_P20_Y</t>
  </si>
  <si>
    <t>Buje Lower RH vs LCA RH CM#1 Pt-Sim - Dist Y</t>
  </si>
  <si>
    <t>FA07_P20_Z</t>
  </si>
  <si>
    <t>Buje Lower RH vs LCA RH CM#1 Pt-Sim - Dist Z</t>
  </si>
  <si>
    <t>FA07_P21_Z</t>
  </si>
  <si>
    <t>Buje Lower RH vs Buje Upper RH - Dist Z</t>
  </si>
  <si>
    <t>FA07_P22_Y</t>
  </si>
  <si>
    <t>Buje Lower RH vs Buje Lower LH - Dist Y</t>
  </si>
  <si>
    <t>FA07_P23_X</t>
  </si>
  <si>
    <t>Buje Lower LH vs LCA LH CM#1 Pt-Sim - Dist X</t>
  </si>
  <si>
    <t>FA07_P23_Y</t>
  </si>
  <si>
    <t>Buje Lower LH vs LCA LH CM#1 Pt-Sim - Dist Y</t>
  </si>
  <si>
    <t>FA07_P23_Z</t>
  </si>
  <si>
    <t>Buje Lower LH vs LCA LH CM#1 Pt-Sim - Dist Z</t>
  </si>
  <si>
    <t>FA08</t>
  </si>
  <si>
    <t>Spring # 3</t>
  </si>
  <si>
    <t>FA08_01R_X</t>
  </si>
  <si>
    <t>Hole Inboard RH - Pos X</t>
  </si>
  <si>
    <t>FA08_01R_Y</t>
  </si>
  <si>
    <t>Hole Inboard RH - Pos Y</t>
  </si>
  <si>
    <t>FA08_01R_Z</t>
  </si>
  <si>
    <t>Hole Inboard RH - Pos Z</t>
  </si>
  <si>
    <t>FA08_02R_X</t>
  </si>
  <si>
    <t>Hole Outboard RH - Pos X</t>
  </si>
  <si>
    <t>FA08_02R_Y</t>
  </si>
  <si>
    <t>Hole Outboard RH - Pos Y</t>
  </si>
  <si>
    <t>FA08_02R_Z</t>
  </si>
  <si>
    <t>Hole Outboard RH - Pos Z</t>
  </si>
  <si>
    <t>FA08_01R_SIM_02R_X</t>
  </si>
  <si>
    <t>Pt-Sim Hole Inboard RH vs Hole Outboard RH - Pos X</t>
  </si>
  <si>
    <t>FA08_01R_SIM_02R_Y</t>
  </si>
  <si>
    <t>Pt-Sim Hole Inboard RH vs Hole Outboard RH - Pos Y</t>
  </si>
  <si>
    <t>FA08_01R_SIM_02R_Z</t>
  </si>
  <si>
    <t>Pt-Sim Hole Inboard RH vs Hole Outboard RH - Pos Z</t>
  </si>
  <si>
    <t>FA08_01L_X</t>
  </si>
  <si>
    <t>Hole Inboard LH - Pos X</t>
  </si>
  <si>
    <t>FA08_01L_Y</t>
  </si>
  <si>
    <t>Hole Inboard LH - Pos Y</t>
  </si>
  <si>
    <t>FA08_01L_Z</t>
  </si>
  <si>
    <t>Hole Inboard LH - Pos Z</t>
  </si>
  <si>
    <t>FA08_02L_X</t>
  </si>
  <si>
    <t>Hole Outboard LH - Pos X</t>
  </si>
  <si>
    <t>FA08_02L_Y</t>
  </si>
  <si>
    <t>Hole Outboard LH - Pos Y</t>
  </si>
  <si>
    <t>FA08_02L_Z</t>
  </si>
  <si>
    <t>Hole Outboard LH - Pos Z</t>
  </si>
  <si>
    <t>FA08_01L_SIM_02L_X</t>
  </si>
  <si>
    <t>Pt-Sim Hole Inboard LH vs Hole Outboard LH - Pos X</t>
  </si>
  <si>
    <t>FA08_01L_SIM_02L_Y</t>
  </si>
  <si>
    <t>Pt-Sim Hole Inboard LH vs Hole Outboard LH - Pos Y</t>
  </si>
  <si>
    <t>FA08_01L_SIM_02L_Z</t>
  </si>
  <si>
    <t>Pt-Sim Hole Inboard LH vs Hole Outboard LH - Pos Z</t>
  </si>
  <si>
    <t>FA08_P1R_X</t>
  </si>
  <si>
    <t>Deviation Hole Inboard RH vs Hole Outboard RH - L-Pitch</t>
  </si>
  <si>
    <t>FA08_P1R_Y</t>
  </si>
  <si>
    <t>Pocket RH - W-Pitch</t>
  </si>
  <si>
    <t>FA08_P1R_Z</t>
  </si>
  <si>
    <t>Deviation Hole Inboard RH vs Hole Outboard RH - H-Pitch</t>
  </si>
  <si>
    <t>FA08_P1L_X</t>
  </si>
  <si>
    <t>Deviation Hole Inboard RH vs Hole Outboard LH - L-Pitch</t>
  </si>
  <si>
    <t>FA08_P1L_Y</t>
  </si>
  <si>
    <t>Pocket LH - W-Pitch</t>
  </si>
  <si>
    <t>FA08_P1L_Z</t>
  </si>
  <si>
    <t>Deviation Hole Inboard RH vs Hole Outboard LH - H-Pitch</t>
  </si>
  <si>
    <t>FA08_P2_Y</t>
  </si>
  <si>
    <t>Pt-Sim RH vs Pt-Sim LH - W-Pitch</t>
  </si>
  <si>
    <t>FAA1</t>
  </si>
  <si>
    <t>Relativity of Rear Suspension</t>
  </si>
  <si>
    <t>FAA1_01R_X</t>
  </si>
  <si>
    <t>FAA1_01R_Y</t>
  </si>
  <si>
    <t>FAA1_01R_Z</t>
  </si>
  <si>
    <t>FAA1_02R_X</t>
  </si>
  <si>
    <t>FAA1_02R_Y</t>
  </si>
  <si>
    <t>FAA1_02R_Z</t>
  </si>
  <si>
    <t>FAA1_01R_SIM_02R_X</t>
  </si>
  <si>
    <t>FAA1_01R_SIM_02R_Y</t>
  </si>
  <si>
    <t>FAA1_01R_SIM_02R_Z</t>
  </si>
  <si>
    <t>FAA1_01L_X</t>
  </si>
  <si>
    <t>FAA1_01L_Y</t>
  </si>
  <si>
    <t>FAA1_01L_Z</t>
  </si>
  <si>
    <t>FAA1_02L_X</t>
  </si>
  <si>
    <t>FAA1_02L_Y</t>
  </si>
  <si>
    <t>FAA1_02L_Z</t>
  </si>
  <si>
    <t>FAA1_01L_SIM_02L_X</t>
  </si>
  <si>
    <t>FAA1_01L_SIM_02L_Y</t>
  </si>
  <si>
    <t>FAA1_01L_SIM_02L_Z</t>
  </si>
  <si>
    <t>FAA1_P2R_X</t>
  </si>
  <si>
    <t>FAA1_P2R_Z</t>
  </si>
  <si>
    <t>FAA1_P2L_X</t>
  </si>
  <si>
    <t>Deviation Hole Inboard LH vs Hole Outboard LH - L-Pitch</t>
  </si>
  <si>
    <t>FAA1_P2L_Z</t>
  </si>
  <si>
    <t>Deviation Hole Inboard LH vs Hole Outboard LH - H-Pitch</t>
  </si>
  <si>
    <t>FAA1_P1_Y</t>
  </si>
  <si>
    <t>FAA1_P3R_X</t>
  </si>
  <si>
    <t>Center of Spring # 3 RH vs Center of Spring # 4 RH - L-Pitch</t>
  </si>
  <si>
    <t>FAA1_P3R_Y</t>
  </si>
  <si>
    <t>Center of Spring # 3 RH vs Center of Spring # 4 RH - W-Pitch</t>
  </si>
  <si>
    <t>FAA1_P3R_Z</t>
  </si>
  <si>
    <t>Center of Spring # 3 RH vs Center of Spring # 4 RH - H-Pitch</t>
  </si>
  <si>
    <t>FAA1_P4R_X</t>
  </si>
  <si>
    <t>Center of Spring # 3 RH vs Rear Bound Stopper Hole Front RH - L-Pitch</t>
  </si>
  <si>
    <t>FAA1_P4R_Y</t>
  </si>
  <si>
    <t>Center of Spring # 3 RH vs Rear Bound Stopper Hole Front RH - W-Pitch</t>
  </si>
  <si>
    <t>FAA1_P4R_Z</t>
  </si>
  <si>
    <t>Center of Spring # 3 RH vs Rear Bound Stopper Hole Front RH - H-Pitch</t>
  </si>
  <si>
    <t>FAA1_P5R_X</t>
  </si>
  <si>
    <t>Center of Spring # 3 RH vs Rear Shock Absorber RH - L-Pitch</t>
  </si>
  <si>
    <t>FAA1_P5R_Y</t>
  </si>
  <si>
    <t>Center of Spring # 3 RH vs Rear Shock Absorber RH - W-Pitch</t>
  </si>
  <si>
    <t>FAA1_P5R_Z</t>
  </si>
  <si>
    <t>Center of Spring # 3 RH vs Rear Shock Absorber RH - H-Pitch</t>
  </si>
  <si>
    <t>FAA1_P3L_X</t>
  </si>
  <si>
    <t>Center of Spring # 3 LH vs Center of Spring # 4 LH - L-Pitch</t>
  </si>
  <si>
    <t>FAA1_P3L_Y</t>
  </si>
  <si>
    <t>Center of Spring # 3 LH vs Center of Spring # 4 LH - W-Pitch</t>
  </si>
  <si>
    <t>FAA1_P3L_Z</t>
  </si>
  <si>
    <t>Center of Spring # 3 LH vs Center of Spring # 4 LH - H-Pitch</t>
  </si>
  <si>
    <t>FAA1_P4L_X</t>
  </si>
  <si>
    <t>Center of Spring # 3 LH vs Rear Bound Stopper Hole Front LH - L-Pitch</t>
  </si>
  <si>
    <t>FAA1_P4L_Y</t>
  </si>
  <si>
    <t>Center of Spring # 3 LH vs Rear Bound Stopper Hole Front LH - W-Pitch</t>
  </si>
  <si>
    <t>FAA1_P4L_Z</t>
  </si>
  <si>
    <t>Center of Spring # 3 LH vs Rear Bound Stopper Hole Front LH - H-Pitch</t>
  </si>
  <si>
    <t>FAA1_P5L_X</t>
  </si>
  <si>
    <t>Center of Spring # 3 LH vs Rear Shock Absorber LH - L-Pitch</t>
  </si>
  <si>
    <t>FAA1_P5L_Y</t>
  </si>
  <si>
    <t>Center of Spring # 3 LH vs Rear Shock Absorber LH - W-Pitch</t>
  </si>
  <si>
    <t>FAA1_P5L_Z</t>
  </si>
  <si>
    <t>Center of Spring # 3 LH vs Rear Shock Absorber LH - H-Pitch</t>
  </si>
  <si>
    <t>FAA2_EPS</t>
  </si>
  <si>
    <t>Brace (With CM#1 EPS)</t>
  </si>
  <si>
    <t>FAA2_02R_X</t>
  </si>
  <si>
    <t>CM AUX Outboard Nut RH - Pos X</t>
  </si>
  <si>
    <t>FAA2_02R_Y</t>
  </si>
  <si>
    <t>CM AUX Outboard Nut RH - Pos Y</t>
  </si>
  <si>
    <t>FAA2_02R_Z</t>
  </si>
  <si>
    <t>CM AUX Outboard Nut RH - Pos Z</t>
  </si>
  <si>
    <t>FAA2_01R_X</t>
  </si>
  <si>
    <t>CM AUX Inboard Nut RH - Pos X</t>
  </si>
  <si>
    <t>FAA2_01R_Y</t>
  </si>
  <si>
    <t>CM AUX Inboard Nut RH - Pos Y</t>
  </si>
  <si>
    <t>FAA2_01R_Z</t>
  </si>
  <si>
    <t>CM AUX Inboard Nut RH - Pos Z</t>
  </si>
  <si>
    <t>FAA2_05L_X</t>
  </si>
  <si>
    <t>CM AUX Inboard Nut LH - Pos X</t>
  </si>
  <si>
    <t>FAA2_05L_Y</t>
  </si>
  <si>
    <t>CM AUX Inboard Nut LH - Pos Y</t>
  </si>
  <si>
    <t>FAA2_05L_Z</t>
  </si>
  <si>
    <t>CM AUX Inboard Nut LH - Pos Z</t>
  </si>
  <si>
    <t>FAA2_02L_X</t>
  </si>
  <si>
    <t>CM AUX Outboard Nut LH - Pos X</t>
  </si>
  <si>
    <t>FAA2_02L_Y</t>
  </si>
  <si>
    <t>CM AUX Outboard Nut LH - Pos Y</t>
  </si>
  <si>
    <t>FAA2_02L_Z</t>
  </si>
  <si>
    <t>CM AUX Outboard Nut LH - Pos Z</t>
  </si>
  <si>
    <t>FAA2_P5_X</t>
  </si>
  <si>
    <t>Tueca bracket CM1 RH vs Tuerca mas RH CM AUX - Dist X</t>
  </si>
  <si>
    <t>FAA2_P5_Z</t>
  </si>
  <si>
    <t>Tueca bracket CM1 RH vs Tuerca mas RH CM AUX - Dist Z</t>
  </si>
  <si>
    <t>FAA2_P6_X</t>
  </si>
  <si>
    <t>Tueca bracket CM1 LH vs Tuerca mas LH CM AUX - Dist X</t>
  </si>
  <si>
    <t>FAA2_P6_Z</t>
  </si>
  <si>
    <t>Tueca bracket CM1 LH vs Tuerca mas LH CM AUX - Dist Z</t>
  </si>
  <si>
    <t>FAA4_EPS</t>
  </si>
  <si>
    <t>Diferential Mount (EPS)</t>
  </si>
  <si>
    <t>FAA4_05R_X</t>
  </si>
  <si>
    <t>CM#1 - Buje RH Top hole - Pos X</t>
  </si>
  <si>
    <t>False</t>
  </si>
  <si>
    <t>FAA4_05R_Y</t>
  </si>
  <si>
    <t>CM#1 - Buje RH Top hole - Pos Y</t>
  </si>
  <si>
    <t>FAA4_05R_Z</t>
  </si>
  <si>
    <t>CM#1 - Buje RH Top hole - Pos Z</t>
  </si>
  <si>
    <t>FAA4_07L_X</t>
  </si>
  <si>
    <t>CM#1 - Buje LH Top hole - Pos X</t>
  </si>
  <si>
    <t>FAA4_07L_Y</t>
  </si>
  <si>
    <t>CM#1 - Buje LH Top hole - Pos Y</t>
  </si>
  <si>
    <t>FAA4_07L_Z</t>
  </si>
  <si>
    <t>CM#1 - Buje LH Top hole - Pos Z</t>
  </si>
  <si>
    <t>FAA4_08_X</t>
  </si>
  <si>
    <t>CM#2 - Top hole - Pos X</t>
  </si>
  <si>
    <t>FAA4_08_Y</t>
  </si>
  <si>
    <t>CM#2 - Top hole - Pos Y</t>
  </si>
  <si>
    <t>FAA4_08_Z</t>
  </si>
  <si>
    <t>CM#2 - Top hole - Pos Z</t>
  </si>
  <si>
    <t>FAA4_P3_X</t>
  </si>
  <si>
    <t>Top hole CM#2 vs Top Hole buje RH CM#1 - Dist X</t>
  </si>
  <si>
    <t>FAA4_P3_Y</t>
  </si>
  <si>
    <t>Top hole CM#2 vs Top Hole buje RH CM#1 - Dist Y</t>
  </si>
  <si>
    <t>FAA4_P4_X</t>
  </si>
  <si>
    <t>Top hole CM#2 vs Top Hole buje LH CM#1 - Dist X</t>
  </si>
  <si>
    <t>FAA4_P4_Y</t>
  </si>
  <si>
    <t>Top hole CM#2 vs Top Hole buje LH CM#1 - Dist Y</t>
  </si>
  <si>
    <t>FAA4_P5_Z</t>
  </si>
  <si>
    <t>Top hole CM#2 vs Bottom Hole buje RH CM#1 - Dist Z</t>
  </si>
  <si>
    <t>FAA4_P6_Z</t>
  </si>
  <si>
    <t>Top hole CM#2 vs Bottom Hole buje LH CM#1 - Dist Z</t>
  </si>
  <si>
    <t>FAA5_EPS</t>
  </si>
  <si>
    <t>Front Bound Stopper (EPS)</t>
  </si>
  <si>
    <t>FAA5_02R_X</t>
  </si>
  <si>
    <t>Nut RH - Pos X</t>
  </si>
  <si>
    <t>FAA5_02R_Y</t>
  </si>
  <si>
    <t>Nut RH - Pos Y</t>
  </si>
  <si>
    <t>FAA5_02R_Z</t>
  </si>
  <si>
    <t>Nut RH - Pos Z</t>
  </si>
  <si>
    <t>FAA5_02L_X</t>
  </si>
  <si>
    <t>Nut LH - Pos X</t>
  </si>
  <si>
    <t>FAA5_02L_Y</t>
  </si>
  <si>
    <t>Nut LH - Pos Y</t>
  </si>
  <si>
    <t>FAA5_02L_Z</t>
  </si>
  <si>
    <t>Nut LH - Pos Z</t>
  </si>
  <si>
    <t>FAA6_4X4-EPS</t>
  </si>
  <si>
    <t>Rear Engine Mount (4X4-EPS)</t>
  </si>
  <si>
    <t>FAA6_01R_X</t>
  </si>
  <si>
    <t>Hole Front RH - Pos X</t>
  </si>
  <si>
    <t>FAA6_01R_Y</t>
  </si>
  <si>
    <t>Hole Front RH - Pos Y</t>
  </si>
  <si>
    <t>FAA6_01R_Z</t>
  </si>
  <si>
    <t>Hole Front RH - Pos Z</t>
  </si>
  <si>
    <t>FAA6_02R_X</t>
  </si>
  <si>
    <t>Hole Rear RH - Pos X</t>
  </si>
  <si>
    <t>FAA6_02R_Y</t>
  </si>
  <si>
    <t>Hole Rear RH - Pos Y</t>
  </si>
  <si>
    <t>FAA6_02R_Z</t>
  </si>
  <si>
    <t>Hole Rear RH - Pos Z</t>
  </si>
  <si>
    <t>FAA6_03L_X</t>
  </si>
  <si>
    <t>Hole Front LH - Pos X</t>
  </si>
  <si>
    <t>FAA6_03L_Y</t>
  </si>
  <si>
    <t>Hole Front LH - Pos Y</t>
  </si>
  <si>
    <t>FAA6_03L_Z</t>
  </si>
  <si>
    <t>Hole Front LH - Pos Z</t>
  </si>
  <si>
    <t>FAA6_04L_X</t>
  </si>
  <si>
    <t>Hole Rear LH - Pos X</t>
  </si>
  <si>
    <t>FAA6_04L_Y</t>
  </si>
  <si>
    <t>Hole Rear LH - Pos Y</t>
  </si>
  <si>
    <t>FAA6_04L_Z</t>
  </si>
  <si>
    <t>Hole Rear LH - Pos Z</t>
  </si>
  <si>
    <t>FAA6_P7_X</t>
  </si>
  <si>
    <t>CM#3 Hole Front RH vs Front Engine Mount Hole Rear RH - Dist X</t>
  </si>
  <si>
    <t>FAA6_P8_X</t>
  </si>
  <si>
    <t>CM#3 Hole Front RH vs Front Engine Mount Hole Rear LH - Dist X</t>
  </si>
  <si>
    <t>FAA7_4X4</t>
  </si>
  <si>
    <t>Center Bearing (4X4)</t>
  </si>
  <si>
    <t>FAA7_10R_X</t>
  </si>
  <si>
    <t>Nut Front RH - Pos X</t>
  </si>
  <si>
    <t>FAA7_10R_Y</t>
  </si>
  <si>
    <t>Nut Front RH - Pos Y</t>
  </si>
  <si>
    <t>FAA7_10R_Z</t>
  </si>
  <si>
    <t>Nut Front RH - Pos Z</t>
  </si>
  <si>
    <t>FAA7_11R_X</t>
  </si>
  <si>
    <t>Nut Rear RH - Pos X</t>
  </si>
  <si>
    <t>FAA7_11R_Y</t>
  </si>
  <si>
    <t>Nut Rear RH - Pos Y</t>
  </si>
  <si>
    <t>FAA7_11R_Z</t>
  </si>
  <si>
    <t>Nut Rear RH - Pos Z</t>
  </si>
  <si>
    <t>FAA7_13L_X</t>
  </si>
  <si>
    <t>Nut Front LH - Pos X</t>
  </si>
  <si>
    <t>FAA7_13L_Y</t>
  </si>
  <si>
    <t>Nut Front LH - Pos Y</t>
  </si>
  <si>
    <t>FAA7_13L_Z</t>
  </si>
  <si>
    <t>Nut Front LH - Pos Z</t>
  </si>
  <si>
    <t>FAA7_14L_X</t>
  </si>
  <si>
    <t>Nut Rear LH - Pos X</t>
  </si>
  <si>
    <t>FAA7_14L_Y</t>
  </si>
  <si>
    <t>Nut Rear LH - Pos Y</t>
  </si>
  <si>
    <t>FAA7_14L_Z</t>
  </si>
  <si>
    <t>Nut Rear LH - Pos Z</t>
  </si>
  <si>
    <t>FAA8</t>
  </si>
  <si>
    <t>Spare Tire</t>
  </si>
  <si>
    <t>FAA8_01R_X</t>
  </si>
  <si>
    <t>Hole RH - Pos X</t>
  </si>
  <si>
    <t>FAA8_01R_Y</t>
  </si>
  <si>
    <t>Hole RH - Pos Y</t>
  </si>
  <si>
    <t>FAA8_01R_Z</t>
  </si>
  <si>
    <t>Hole RH - Pos Z</t>
  </si>
  <si>
    <t>FAA8_02L_X</t>
  </si>
  <si>
    <t>Hole LH - Pos X</t>
  </si>
  <si>
    <t>FAA8_02L_Y</t>
  </si>
  <si>
    <t>Hole LH - Pos Y</t>
  </si>
  <si>
    <t>FAA8_02L_Z</t>
  </si>
  <si>
    <t>Hole LH - Pos Z</t>
  </si>
  <si>
    <t>FAA9_KD</t>
  </si>
  <si>
    <t>Pipes (KD)</t>
  </si>
  <si>
    <t>FAA9_03R_X</t>
  </si>
  <si>
    <t>Pipe # 6 (Inboard) - Pos X</t>
  </si>
  <si>
    <t>FAA9_03R_Y</t>
  </si>
  <si>
    <t>Pipe # 6 (Inboard) - Pos Y</t>
  </si>
  <si>
    <t>FAA9_03R_Z</t>
  </si>
  <si>
    <t>Pipe # 6 (Inboard) - Pos Z</t>
  </si>
  <si>
    <t>FAA9_04R_X</t>
  </si>
  <si>
    <t>Pipe # 7 (Outboard) - Pos X</t>
  </si>
  <si>
    <t>FAA9_04R_Y</t>
  </si>
  <si>
    <t>Pipe # 7 (Outboard) - Pos Y</t>
  </si>
  <si>
    <t>FAA9_04R_Z</t>
  </si>
  <si>
    <t>Pipe # 7 (Outboard) - Pos Z</t>
  </si>
  <si>
    <t>FAA9_09R_X</t>
  </si>
  <si>
    <t>Pipe # 8 (Inboard) - Pos X</t>
  </si>
  <si>
    <t>FAA9_09R_Y</t>
  </si>
  <si>
    <t>Pipe # 8 (Inboard) - Pos Y</t>
  </si>
  <si>
    <t>FAA9_09R_Z</t>
  </si>
  <si>
    <t>Pipe # 8 (Inboard) - Pos Z</t>
  </si>
  <si>
    <t>FAA9_10R_X</t>
  </si>
  <si>
    <t>Pipe # 8 (Outboard) - Pos X</t>
  </si>
  <si>
    <t>FAA9_10R_Y</t>
  </si>
  <si>
    <t>Pipe # 8 (Outboard) - Pos Y</t>
  </si>
  <si>
    <t>FAA9_10R_Z</t>
  </si>
  <si>
    <t>Pipe # 8 (Outboard) - Pos Z</t>
  </si>
  <si>
    <t>FAB0</t>
  </si>
  <si>
    <t>Fuel Tank</t>
  </si>
  <si>
    <t>FAB0_01L_X</t>
  </si>
  <si>
    <t>Front Band Hole Front - Pos X</t>
  </si>
  <si>
    <t>FAB0_01L_Y</t>
  </si>
  <si>
    <t>Front Band Hole Front - Pos Y</t>
  </si>
  <si>
    <t>FAB0_01L_Z</t>
  </si>
  <si>
    <t>Front Band Hole Front - Pos Z</t>
  </si>
  <si>
    <t>FAB0_02L_X</t>
  </si>
  <si>
    <t>Front Band Hole Rear - Pos X</t>
  </si>
  <si>
    <t>FAB0_02L_Y</t>
  </si>
  <si>
    <t>Front Band Hole Rear - Pos Y</t>
  </si>
  <si>
    <t>FAB0_02L_Z</t>
  </si>
  <si>
    <t>Front Band Hole Rear - Pos Z</t>
  </si>
  <si>
    <t>FAB0_03L_X</t>
  </si>
  <si>
    <t>Front Band Nut - Pos X</t>
  </si>
  <si>
    <t>FAB0_03L_Y</t>
  </si>
  <si>
    <t>Front Band Nut - Pos Y</t>
  </si>
  <si>
    <t>FAB0_03L_Z</t>
  </si>
  <si>
    <t>Front Band Nut - Pos Z</t>
  </si>
  <si>
    <t>FAB0_04L_X</t>
  </si>
  <si>
    <t>Rear Band Hole Front - Pos X</t>
  </si>
  <si>
    <t>FAB0_04L_Y</t>
  </si>
  <si>
    <t>Rear Band Hole Front - Pos Y</t>
  </si>
  <si>
    <t>FAB0_04L_Z</t>
  </si>
  <si>
    <t>Rear Band Hole Front - Pos Z</t>
  </si>
  <si>
    <t>FAB0_05L_X</t>
  </si>
  <si>
    <t>Rear Band Hole Rear - Pos X</t>
  </si>
  <si>
    <t>FAB0_05L_Y</t>
  </si>
  <si>
    <t>Rear Band Hole Rear - Pos Y</t>
  </si>
  <si>
    <t>FAB0_05L_Z</t>
  </si>
  <si>
    <t>Rear Band Hole Rear - Pos Z</t>
  </si>
  <si>
    <t>FAB0_06L_X</t>
  </si>
  <si>
    <t>Rear Band Nut - Pos X</t>
  </si>
  <si>
    <t>FAB0_06L_Y</t>
  </si>
  <si>
    <t>Rear Band Nut - Pos Y</t>
  </si>
  <si>
    <t>FAB0_06L_Z</t>
  </si>
  <si>
    <t>Rear Band Nut - Pos Z</t>
  </si>
  <si>
    <t>FAB0_P1_X</t>
  </si>
  <si>
    <t>Front Band Hole Rear vs Rear Band Hole Rear - L-Pitch</t>
  </si>
  <si>
    <t>FAB0_P1_Y</t>
  </si>
  <si>
    <t>Front Band Hole Rear vs Rear Band Hole Rear - W-Pitch</t>
  </si>
  <si>
    <t>FAB0_P1_Z</t>
  </si>
  <si>
    <t>Front Band Hole Rear vs Rear Band Hole Rear - Z-Pitch</t>
  </si>
  <si>
    <t>FAB0_P2_X</t>
  </si>
  <si>
    <t>Front Band Holes Pt-Sim vs Front Band Nut - L-Pitch</t>
  </si>
  <si>
    <t>FAB0_P2_Y</t>
  </si>
  <si>
    <t>Front Band Holes Pt-Sim vs Front Band Nut - W-Pitch</t>
  </si>
  <si>
    <t>FAB0_P2_Z</t>
  </si>
  <si>
    <t>Front Band Holes Pt-Sim vs Front Band Nut - H-Pitch</t>
  </si>
  <si>
    <t>FAB0_P3_X</t>
  </si>
  <si>
    <t>Rear Band Holes Pt-Sim vs Rear Band Nut - L-Pitch</t>
  </si>
  <si>
    <t>FAB0_P3_Y</t>
  </si>
  <si>
    <t>Rear Band Holes Pt-Sim vs Rear Band Nut - W-Pitch</t>
  </si>
  <si>
    <t>FAB0_P3_Z</t>
  </si>
  <si>
    <t>Rear Band Holes Pt-Sim vs Rear Band Nut - H-Pitch</t>
  </si>
  <si>
    <t>FAB1</t>
  </si>
  <si>
    <t>Rear Shock Absorber</t>
  </si>
  <si>
    <t>FAB1_07R_X</t>
  </si>
  <si>
    <t>FAB1_07R_Y</t>
  </si>
  <si>
    <t>FAB1_07R_Z</t>
  </si>
  <si>
    <t>FAB1_08L_X</t>
  </si>
  <si>
    <t>FAB1_08L_Y</t>
  </si>
  <si>
    <t>FAB1_08L_Z</t>
  </si>
  <si>
    <t>FAB3</t>
  </si>
  <si>
    <t>Rear Bound Stopper</t>
  </si>
  <si>
    <t>FAB3_01R_X</t>
  </si>
  <si>
    <t>Front Nut RH - Pos X</t>
  </si>
  <si>
    <t>FAB3_01R_Y</t>
  </si>
  <si>
    <t>Front Nut RH - Pos Y</t>
  </si>
  <si>
    <t>FAB3_01R_Z</t>
  </si>
  <si>
    <t>Front Nut RH - Pos Z</t>
  </si>
  <si>
    <t>FAB3_02R_X</t>
  </si>
  <si>
    <t>Rear Nut RH - Pos X</t>
  </si>
  <si>
    <t>FAB3_02R_Y</t>
  </si>
  <si>
    <t>Rear Nut RH - Pos Y</t>
  </si>
  <si>
    <t>FAB3_02R_Z</t>
  </si>
  <si>
    <t>Rear Nut RH - Pos Z</t>
  </si>
  <si>
    <t>FAB3_01L_X</t>
  </si>
  <si>
    <t>Front Nut LH - Pos X</t>
  </si>
  <si>
    <t>FAB3_01L_Y</t>
  </si>
  <si>
    <t>Front Nut LH - Pos Y</t>
  </si>
  <si>
    <t>FAB3_01L_Z</t>
  </si>
  <si>
    <t>Front Nut LH - Pos Z</t>
  </si>
  <si>
    <t>FAB3_02L_X</t>
  </si>
  <si>
    <t>Rear Nut LH - Pos X</t>
  </si>
  <si>
    <t>FAB3_02L_Y</t>
  </si>
  <si>
    <t>Rear Nut LH - Pos Y</t>
  </si>
  <si>
    <t>FAB3_02L_Z</t>
  </si>
  <si>
    <t>Rear Nut LH - Pos Z</t>
  </si>
  <si>
    <t>FAB3_P1R_X</t>
  </si>
  <si>
    <t>Front Nut vs Rear Nut RH - L-Pitch</t>
  </si>
  <si>
    <t>FAB3_P1R_Y</t>
  </si>
  <si>
    <t>Front Nut vs Rear Nut RH - W-Pitch</t>
  </si>
  <si>
    <t>FAB3_P1L_X</t>
  </si>
  <si>
    <t>Front Nut vs Rear Nut LH - L-Pitch</t>
  </si>
  <si>
    <t>FAB3_P1L_Y</t>
  </si>
  <si>
    <t>Front Nut vs Rear Nut LH - W-Pitch</t>
  </si>
  <si>
    <t>FAB5</t>
  </si>
  <si>
    <t>Rear Bumper</t>
  </si>
  <si>
    <t>FAB5_01R_X</t>
  </si>
  <si>
    <t>FAB5_01R_Y</t>
  </si>
  <si>
    <t>FAB5_01R_Z</t>
  </si>
  <si>
    <t>FAB5_02R_X</t>
  </si>
  <si>
    <t>FAB5_02R_Y</t>
  </si>
  <si>
    <t>FAB5_02R_Z</t>
  </si>
  <si>
    <t>FAB5_01L_X</t>
  </si>
  <si>
    <t>FAB5_01L_Y</t>
  </si>
  <si>
    <t>FAB5_01L_Z</t>
  </si>
  <si>
    <t>FAB5_02L_X</t>
  </si>
  <si>
    <t>FAB5_02L_Y</t>
  </si>
  <si>
    <t>FAB5_02L_Z</t>
  </si>
  <si>
    <t>FAB5_P1_Y</t>
  </si>
  <si>
    <t>Front Nut RH vs Front Nut LH - W-Pitch</t>
  </si>
  <si>
    <t>FAB5_P2_Y</t>
  </si>
  <si>
    <t>Rear Nut RH vs Rear Nut LH - W-Pitch</t>
  </si>
  <si>
    <t>DATUMS_CM_EPS</t>
  </si>
  <si>
    <t>Datums Crossmembers (EPS)</t>
  </si>
  <si>
    <t>FACM0_01L_X</t>
  </si>
  <si>
    <t>CM#0 Datum LH - Pos X</t>
  </si>
  <si>
    <t>FACM0_01L_Y</t>
  </si>
  <si>
    <t>CM#0 Datum LH - Pos Y</t>
  </si>
  <si>
    <t>FACM0_01L_Z</t>
  </si>
  <si>
    <t>CM#0 Datum LH - Pos Z</t>
  </si>
  <si>
    <t>FACM0_01R_X</t>
  </si>
  <si>
    <t>CM#0 Datum RH - Pos X</t>
  </si>
  <si>
    <t>FACM0_01R_Y</t>
  </si>
  <si>
    <t>CM#0 Datum RH - Pos Y</t>
  </si>
  <si>
    <t>FACM0_01R_Z</t>
  </si>
  <si>
    <t>CM#0 Datum RH - Pos Z</t>
  </si>
  <si>
    <t>FACM1X_01L_X</t>
  </si>
  <si>
    <t>CM#1 Datum LH - Pos X</t>
  </si>
  <si>
    <t>FACM1X_01L_Y</t>
  </si>
  <si>
    <t>CM#1 Datum LH - Pos Y</t>
  </si>
  <si>
    <t>FACM1X_01L_Z</t>
  </si>
  <si>
    <t>CM#1 Datum LH - Pos Z</t>
  </si>
  <si>
    <t>FACM1X_01R_X</t>
  </si>
  <si>
    <t>CM#1 Datum RH - Pos X</t>
  </si>
  <si>
    <t>FACM1X_01R_Y</t>
  </si>
  <si>
    <t>CM#1 Datum RH - Pos Y</t>
  </si>
  <si>
    <t>FACM1X_01R_Z</t>
  </si>
  <si>
    <t>CM#1 Datum RH - Pos Z</t>
  </si>
  <si>
    <t>FACM2X_01L_X</t>
  </si>
  <si>
    <t>CM#2 Datum LH - Pos X</t>
  </si>
  <si>
    <t>FACM2X_01L_Y</t>
  </si>
  <si>
    <t>CM#2 Datum LH - Pos Y</t>
  </si>
  <si>
    <t>FACM2X_01L_Z</t>
  </si>
  <si>
    <t>CM#2 Datum LH - Pos Z</t>
  </si>
  <si>
    <t>FACM2X_01R_X</t>
  </si>
  <si>
    <t>CM#2 Datum RH - Pos X</t>
  </si>
  <si>
    <t>FACM2X_01R_Y</t>
  </si>
  <si>
    <t>CM#2 Datum RH - Pos Y</t>
  </si>
  <si>
    <t>FACM2X_01R_Z</t>
  </si>
  <si>
    <t>CM#2 Datum RH - Pos Z</t>
  </si>
  <si>
    <t>FACM3_01L_X</t>
  </si>
  <si>
    <t>CM#3 Datum LH - Pos X</t>
  </si>
  <si>
    <t>FACM3_01L_Y</t>
  </si>
  <si>
    <t>CM#3 Datum LH - Pos Y</t>
  </si>
  <si>
    <t>FACM3_01L_Z</t>
  </si>
  <si>
    <t>CM#3 Datum LH - Pos Z</t>
  </si>
  <si>
    <t>FACM3_01R_X</t>
  </si>
  <si>
    <t>CM#3 Datum RH - Pos X</t>
  </si>
  <si>
    <t>FACM3_01R_Y</t>
  </si>
  <si>
    <t>CM#3 Datum RH - Pos Y</t>
  </si>
  <si>
    <t>FACM3_01R_Z</t>
  </si>
  <si>
    <t>CM#3 Datum RH - Pos Z</t>
  </si>
  <si>
    <t>FACM4_01L_X</t>
  </si>
  <si>
    <t>CM#4 Datum LH - Pos X</t>
  </si>
  <si>
    <t>FACM4_01L_Y</t>
  </si>
  <si>
    <t>CM#4 Datum LH - Pos Y</t>
  </si>
  <si>
    <t>FACM4_01L_Z</t>
  </si>
  <si>
    <t>CM#4 Datum LH - Pos Z</t>
  </si>
  <si>
    <t>FACM4_01R_X</t>
  </si>
  <si>
    <t>CM#4 Datum RH - Pos X</t>
  </si>
  <si>
    <t>FACM4_01R_Y</t>
  </si>
  <si>
    <t>CM#4 Datum RH - Pos Y</t>
  </si>
  <si>
    <t>FACM4_01R_Z</t>
  </si>
  <si>
    <t>CM#4 Datum RH - Pos Z</t>
  </si>
  <si>
    <t>FAFT_01L_X</t>
  </si>
  <si>
    <t>Fuel Tank Datum LH - Pos X</t>
  </si>
  <si>
    <t>FAFT_01L_Y</t>
  </si>
  <si>
    <t>Fuel Tank Datum LH - Pos Y</t>
  </si>
  <si>
    <t>FAFT_01L_Z</t>
  </si>
  <si>
    <t>Fuel Tank Datum LH - Pos Z</t>
  </si>
  <si>
    <t>FAFT_01R_X</t>
  </si>
  <si>
    <t>Fuel Tank Datum RH - Pos X</t>
  </si>
  <si>
    <t>FAFT_01R_Y</t>
  </si>
  <si>
    <t>Fuel Tank Datum RH - Pos Y</t>
  </si>
  <si>
    <t>FAFT_01R_Z</t>
  </si>
  <si>
    <t>Fuel Tank Datum RH - Pos Z</t>
  </si>
  <si>
    <t>FACM5_01L_X</t>
  </si>
  <si>
    <t>CM#5 Datum LH - Pos X</t>
  </si>
  <si>
    <t>FACM5_01L_Y</t>
  </si>
  <si>
    <t>CM#5 Datum LH - Pos Y</t>
  </si>
  <si>
    <t>FACM5_01L_Z</t>
  </si>
  <si>
    <t>CM#5 Datum LH - Pos Z</t>
  </si>
  <si>
    <t>FACM5_01R_X</t>
  </si>
  <si>
    <t>CM#5 Datum RH - Pos X</t>
  </si>
  <si>
    <t>FACM5_01R_Y</t>
  </si>
  <si>
    <t>CM#5 Datum RH - Pos Y</t>
  </si>
  <si>
    <t>FACM5_01R_Z</t>
  </si>
  <si>
    <t>CM#5 Datum RH - Pos Z</t>
  </si>
  <si>
    <t>FACM6_01L_X</t>
  </si>
  <si>
    <t>CM#6 Datum LH - Pos X</t>
  </si>
  <si>
    <t>FACM6_01L_Y</t>
  </si>
  <si>
    <t>CM#6 Datum LH - Pos Y</t>
  </si>
  <si>
    <t>FACM6_01L_Z</t>
  </si>
  <si>
    <t>CM#6 Datum LH - Pos Z</t>
  </si>
  <si>
    <t>FACM6_01R_X</t>
  </si>
  <si>
    <t>CM#6 Datum RH - Pos X</t>
  </si>
  <si>
    <t>FACM6_01R_Y</t>
  </si>
  <si>
    <t>CM#6 Datum RH - Pos Y</t>
  </si>
  <si>
    <t>FACM6_01R_Z</t>
  </si>
  <si>
    <t>CM#6 Datum RH - Pos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</si>
</sst>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48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85725</xdr:rowOff>
    </xdr:from>
    <xdr:to>
      <xdr:col>1</xdr:col>
      <xdr:colOff>762001</xdr:colOff>
      <xdr:row>0</xdr:row>
      <xdr:rowOff>509964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66676" y="85725"/>
          <a:ext cx="1600200" cy="424239"/>
        </a:xfrm>
        <a:prstGeom prst="rect">
          <a:avLst/>
        </a:prstGeom>
      </xdr:spPr>
    </xdr:pic>
    <xdr:clientData/>
  </xdr:twoCellAnchor>
  <xdr:twoCellAnchor>
    <xdr:from>
      <xdr:col>2</xdr:col>
      <xdr:colOff>111301</xdr:colOff>
      <xdr:row>3</xdr:row>
      <xdr:rowOff>25400</xdr:rowOff>
    </xdr:from>
    <xdr:to>
      <xdr:col>10</xdr:col>
      <xdr:colOff>545923</xdr:colOff>
      <xdr:row>3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226" y="1073150"/>
          <a:ext cx="6683022" cy="3759200"/>
        </a:xfrm>
        <a:prstGeom prst="rect">
          <a:avLst/>
        </a:prstGeom>
      </xdr:spPr>
    </xdr:pic>
    <xdr:clientData/>
  </xdr:twoCellAnchor>
  <xdr:twoCellAnchor>
    <xdr:from>
      <xdr:col>0</xdr:col>
      <xdr:colOff>674476</xdr:colOff>
      <xdr:row>7</xdr:row>
      <xdr:rowOff>25400</xdr:rowOff>
    </xdr:from>
    <xdr:to>
      <xdr:col>12</xdr:col>
      <xdr:colOff>106574</xdr:colOff>
      <xdr:row>7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76" y="8940800"/>
          <a:ext cx="8928523" cy="2482850"/>
        </a:xfrm>
        <a:prstGeom prst="rect">
          <a:avLst/>
        </a:prstGeom>
      </xdr:spPr>
    </xdr:pic>
    <xdr:clientData/>
  </xdr:twoCellAnchor>
  <xdr:twoCellAnchor>
    <xdr:from>
      <xdr:col>1</xdr:col>
      <xdr:colOff>701657</xdr:colOff>
      <xdr:row>33</xdr:row>
      <xdr:rowOff>25400</xdr:rowOff>
    </xdr:from>
    <xdr:to>
      <xdr:col>10</xdr:col>
      <xdr:colOff>736618</xdr:colOff>
      <xdr:row>33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532" y="16427450"/>
          <a:ext cx="7064411" cy="2482850"/>
        </a:xfrm>
        <a:prstGeom prst="rect">
          <a:avLst/>
        </a:prstGeom>
      </xdr:spPr>
    </xdr:pic>
    <xdr:clientData/>
  </xdr:twoCellAnchor>
  <xdr:twoCellAnchor>
    <xdr:from>
      <xdr:col>3</xdr:col>
      <xdr:colOff>462374</xdr:colOff>
      <xdr:row>74</xdr:row>
      <xdr:rowOff>25400</xdr:rowOff>
    </xdr:from>
    <xdr:to>
      <xdr:col>9</xdr:col>
      <xdr:colOff>194852</xdr:colOff>
      <xdr:row>74</xdr:row>
      <xdr:rowOff>2508250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9349" y="26771600"/>
          <a:ext cx="4418778" cy="2482850"/>
        </a:xfrm>
        <a:prstGeom prst="rect">
          <a:avLst/>
        </a:prstGeom>
      </xdr:spPr>
    </xdr:pic>
    <xdr:clientData/>
  </xdr:twoCellAnchor>
  <xdr:twoCellAnchor>
    <xdr:from>
      <xdr:col>4</xdr:col>
      <xdr:colOff>173645</xdr:colOff>
      <xdr:row>121</xdr:row>
      <xdr:rowOff>25400</xdr:rowOff>
    </xdr:from>
    <xdr:to>
      <xdr:col>8</xdr:col>
      <xdr:colOff>483579</xdr:colOff>
      <xdr:row>121</xdr:row>
      <xdr:rowOff>2508250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1670" y="38258750"/>
          <a:ext cx="3434134" cy="2482850"/>
        </a:xfrm>
        <a:prstGeom prst="rect">
          <a:avLst/>
        </a:prstGeom>
      </xdr:spPr>
    </xdr:pic>
    <xdr:clientData/>
  </xdr:twoCellAnchor>
  <xdr:twoCellAnchor>
    <xdr:from>
      <xdr:col>3</xdr:col>
      <xdr:colOff>483089</xdr:colOff>
      <xdr:row>142</xdr:row>
      <xdr:rowOff>25400</xdr:rowOff>
    </xdr:from>
    <xdr:to>
      <xdr:col>9</xdr:col>
      <xdr:colOff>174136</xdr:colOff>
      <xdr:row>142</xdr:row>
      <xdr:rowOff>2508250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064" y="44792900"/>
          <a:ext cx="4377347" cy="2482850"/>
        </a:xfrm>
        <a:prstGeom prst="rect">
          <a:avLst/>
        </a:prstGeom>
      </xdr:spPr>
    </xdr:pic>
    <xdr:clientData/>
  </xdr:twoCellAnchor>
  <xdr:twoCellAnchor>
    <xdr:from>
      <xdr:col>2</xdr:col>
      <xdr:colOff>259223</xdr:colOff>
      <xdr:row>161</xdr:row>
      <xdr:rowOff>25400</xdr:rowOff>
    </xdr:from>
    <xdr:to>
      <xdr:col>10</xdr:col>
      <xdr:colOff>398002</xdr:colOff>
      <xdr:row>161</xdr:row>
      <xdr:rowOff>2508250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148" y="50946050"/>
          <a:ext cx="6387179" cy="2482850"/>
        </a:xfrm>
        <a:prstGeom prst="rect">
          <a:avLst/>
        </a:prstGeom>
      </xdr:spPr>
    </xdr:pic>
    <xdr:clientData/>
  </xdr:twoCellAnchor>
  <xdr:twoCellAnchor>
    <xdr:from>
      <xdr:col>0</xdr:col>
      <xdr:colOff>404330</xdr:colOff>
      <xdr:row>182</xdr:row>
      <xdr:rowOff>25400</xdr:rowOff>
    </xdr:from>
    <xdr:to>
      <xdr:col>12</xdr:col>
      <xdr:colOff>376721</xdr:colOff>
      <xdr:row>182</xdr:row>
      <xdr:rowOff>2508250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330" y="57480200"/>
          <a:ext cx="9468816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254</xdr:row>
      <xdr:rowOff>56648</xdr:rowOff>
    </xdr:from>
    <xdr:to>
      <xdr:col>12</xdr:col>
      <xdr:colOff>755650</xdr:colOff>
      <xdr:row>254</xdr:row>
      <xdr:rowOff>2477005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3761098"/>
          <a:ext cx="10226675" cy="2420357"/>
        </a:xfrm>
        <a:prstGeom prst="rect">
          <a:avLst/>
        </a:prstGeom>
      </xdr:spPr>
    </xdr:pic>
    <xdr:clientData/>
  </xdr:twoCellAnchor>
  <xdr:twoCellAnchor>
    <xdr:from>
      <xdr:col>1</xdr:col>
      <xdr:colOff>546756</xdr:colOff>
      <xdr:row>282</xdr:row>
      <xdr:rowOff>25400</xdr:rowOff>
    </xdr:from>
    <xdr:to>
      <xdr:col>11</xdr:col>
      <xdr:colOff>110469</xdr:colOff>
      <xdr:row>282</xdr:row>
      <xdr:rowOff>2508250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31" y="81597500"/>
          <a:ext cx="7374213" cy="2482850"/>
        </a:xfrm>
        <a:prstGeom prst="rect">
          <a:avLst/>
        </a:prstGeom>
      </xdr:spPr>
    </xdr:pic>
    <xdr:clientData/>
  </xdr:twoCellAnchor>
  <xdr:twoCellAnchor>
    <xdr:from>
      <xdr:col>3</xdr:col>
      <xdr:colOff>47305</xdr:colOff>
      <xdr:row>326</xdr:row>
      <xdr:rowOff>25400</xdr:rowOff>
    </xdr:from>
    <xdr:to>
      <xdr:col>9</xdr:col>
      <xdr:colOff>609920</xdr:colOff>
      <xdr:row>326</xdr:row>
      <xdr:rowOff>2508250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280" y="92513150"/>
          <a:ext cx="5248915" cy="2482850"/>
        </a:xfrm>
        <a:prstGeom prst="rect">
          <a:avLst/>
        </a:prstGeom>
      </xdr:spPr>
    </xdr:pic>
    <xdr:clientData/>
  </xdr:twoCellAnchor>
  <xdr:twoCellAnchor>
    <xdr:from>
      <xdr:col>1</xdr:col>
      <xdr:colOff>476419</xdr:colOff>
      <xdr:row>345</xdr:row>
      <xdr:rowOff>25400</xdr:rowOff>
    </xdr:from>
    <xdr:to>
      <xdr:col>11</xdr:col>
      <xdr:colOff>180805</xdr:colOff>
      <xdr:row>345</xdr:row>
      <xdr:rowOff>2508250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294" y="98666300"/>
          <a:ext cx="7514886" cy="2482850"/>
        </a:xfrm>
        <a:prstGeom prst="rect">
          <a:avLst/>
        </a:prstGeom>
      </xdr:spPr>
    </xdr:pic>
    <xdr:clientData/>
  </xdr:twoCellAnchor>
  <xdr:twoCellAnchor>
    <xdr:from>
      <xdr:col>0</xdr:col>
      <xdr:colOff>197620</xdr:colOff>
      <xdr:row>363</xdr:row>
      <xdr:rowOff>25400</xdr:rowOff>
    </xdr:from>
    <xdr:to>
      <xdr:col>12</xdr:col>
      <xdr:colOff>583430</xdr:colOff>
      <xdr:row>363</xdr:row>
      <xdr:rowOff>2508250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20" y="104628950"/>
          <a:ext cx="9882235" cy="2482850"/>
        </a:xfrm>
        <a:prstGeom prst="rect">
          <a:avLst/>
        </a:prstGeom>
      </xdr:spPr>
    </xdr:pic>
    <xdr:clientData/>
  </xdr:twoCellAnchor>
  <xdr:twoCellAnchor>
    <xdr:from>
      <xdr:col>4</xdr:col>
      <xdr:colOff>295269</xdr:colOff>
      <xdr:row>372</xdr:row>
      <xdr:rowOff>25400</xdr:rowOff>
    </xdr:from>
    <xdr:to>
      <xdr:col>8</xdr:col>
      <xdr:colOff>361956</xdr:colOff>
      <xdr:row>372</xdr:row>
      <xdr:rowOff>2508250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294" y="108877100"/>
          <a:ext cx="3190887" cy="2482850"/>
        </a:xfrm>
        <a:prstGeom prst="rect">
          <a:avLst/>
        </a:prstGeom>
      </xdr:spPr>
    </xdr:pic>
    <xdr:clientData/>
  </xdr:twoCellAnchor>
  <xdr:twoCellAnchor>
    <xdr:from>
      <xdr:col>4</xdr:col>
      <xdr:colOff>533267</xdr:colOff>
      <xdr:row>389</xdr:row>
      <xdr:rowOff>25400</xdr:rowOff>
    </xdr:from>
    <xdr:to>
      <xdr:col>8</xdr:col>
      <xdr:colOff>123959</xdr:colOff>
      <xdr:row>389</xdr:row>
      <xdr:rowOff>2508250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292" y="114649250"/>
          <a:ext cx="2714892" cy="2482850"/>
        </a:xfrm>
        <a:prstGeom prst="rect">
          <a:avLst/>
        </a:prstGeom>
      </xdr:spPr>
    </xdr:pic>
    <xdr:clientData/>
  </xdr:twoCellAnchor>
  <xdr:twoCellAnchor>
    <xdr:from>
      <xdr:col>5</xdr:col>
      <xdr:colOff>387252</xdr:colOff>
      <xdr:row>404</xdr:row>
      <xdr:rowOff>25400</xdr:rowOff>
    </xdr:from>
    <xdr:to>
      <xdr:col>7</xdr:col>
      <xdr:colOff>269974</xdr:colOff>
      <xdr:row>404</xdr:row>
      <xdr:rowOff>2508250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6327" y="120040400"/>
          <a:ext cx="1444822" cy="2482850"/>
        </a:xfrm>
        <a:prstGeom prst="rect">
          <a:avLst/>
        </a:prstGeom>
      </xdr:spPr>
    </xdr:pic>
    <xdr:clientData/>
  </xdr:twoCellAnchor>
  <xdr:twoCellAnchor>
    <xdr:from>
      <xdr:col>2</xdr:col>
      <xdr:colOff>738999</xdr:colOff>
      <xdr:row>413</xdr:row>
      <xdr:rowOff>25400</xdr:rowOff>
    </xdr:from>
    <xdr:to>
      <xdr:col>9</xdr:col>
      <xdr:colOff>699275</xdr:colOff>
      <xdr:row>413</xdr:row>
      <xdr:rowOff>2508250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4924" y="124288550"/>
          <a:ext cx="5427626" cy="2482850"/>
        </a:xfrm>
        <a:prstGeom prst="rect">
          <a:avLst/>
        </a:prstGeom>
      </xdr:spPr>
    </xdr:pic>
    <xdr:clientData/>
  </xdr:twoCellAnchor>
  <xdr:twoCellAnchor>
    <xdr:from>
      <xdr:col>4</xdr:col>
      <xdr:colOff>717366</xdr:colOff>
      <xdr:row>428</xdr:row>
      <xdr:rowOff>25400</xdr:rowOff>
    </xdr:from>
    <xdr:to>
      <xdr:col>7</xdr:col>
      <xdr:colOff>720910</xdr:colOff>
      <xdr:row>428</xdr:row>
      <xdr:rowOff>2508250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391" y="129679700"/>
          <a:ext cx="2346694" cy="2482850"/>
        </a:xfrm>
        <a:prstGeom prst="rect">
          <a:avLst/>
        </a:prstGeom>
      </xdr:spPr>
    </xdr:pic>
    <xdr:clientData/>
  </xdr:twoCellAnchor>
  <xdr:twoCellAnchor>
    <xdr:from>
      <xdr:col>4</xdr:col>
      <xdr:colOff>537068</xdr:colOff>
      <xdr:row>458</xdr:row>
      <xdr:rowOff>25400</xdr:rowOff>
    </xdr:from>
    <xdr:to>
      <xdr:col>8</xdr:col>
      <xdr:colOff>120156</xdr:colOff>
      <xdr:row>458</xdr:row>
      <xdr:rowOff>2508250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5093" y="137928350"/>
          <a:ext cx="2707288" cy="2482850"/>
        </a:xfrm>
        <a:prstGeom prst="rect">
          <a:avLst/>
        </a:prstGeom>
      </xdr:spPr>
    </xdr:pic>
    <xdr:clientData/>
  </xdr:twoCellAnchor>
  <xdr:twoCellAnchor>
    <xdr:from>
      <xdr:col>5</xdr:col>
      <xdr:colOff>64252</xdr:colOff>
      <xdr:row>467</xdr:row>
      <xdr:rowOff>25400</xdr:rowOff>
    </xdr:from>
    <xdr:to>
      <xdr:col>7</xdr:col>
      <xdr:colOff>592973</xdr:colOff>
      <xdr:row>467</xdr:row>
      <xdr:rowOff>2508250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3327" y="142176500"/>
          <a:ext cx="2090821" cy="2482850"/>
        </a:xfrm>
        <a:prstGeom prst="rect">
          <a:avLst/>
        </a:prstGeom>
      </xdr:spPr>
    </xdr:pic>
    <xdr:clientData/>
  </xdr:twoCellAnchor>
  <xdr:twoCellAnchor>
    <xdr:from>
      <xdr:col>5</xdr:col>
      <xdr:colOff>20349</xdr:colOff>
      <xdr:row>486</xdr:row>
      <xdr:rowOff>25400</xdr:rowOff>
    </xdr:from>
    <xdr:to>
      <xdr:col>7</xdr:col>
      <xdr:colOff>636876</xdr:colOff>
      <xdr:row>486</xdr:row>
      <xdr:rowOff>2508250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9424" y="148329650"/>
          <a:ext cx="2178627" cy="2482850"/>
        </a:xfrm>
        <a:prstGeom prst="rect">
          <a:avLst/>
        </a:prstGeom>
      </xdr:spPr>
    </xdr:pic>
    <xdr:clientData/>
  </xdr:twoCellAnchor>
  <xdr:twoCellAnchor>
    <xdr:from>
      <xdr:col>1</xdr:col>
      <xdr:colOff>6434</xdr:colOff>
      <xdr:row>503</xdr:row>
      <xdr:rowOff>25400</xdr:rowOff>
    </xdr:from>
    <xdr:to>
      <xdr:col>11</xdr:col>
      <xdr:colOff>650791</xdr:colOff>
      <xdr:row>503</xdr:row>
      <xdr:rowOff>2508250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309" y="154101800"/>
          <a:ext cx="8454857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557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2" customWidth="1"/>
    <col min="2" max="13" width="11.7109375" style="2"/>
    <col min="14" max="14" width="11.7109375" style="4"/>
    <col min="15" max="23" width="11.7109375" style="2"/>
    <col min="24" max="24" width="14.7109375" style="2" bestFit="1" customWidth="1"/>
    <col min="25" max="25" width="11.7109375" style="2"/>
    <col min="26" max="26" width="12.28515625" style="2" bestFit="1" customWidth="1"/>
    <col min="27" max="27" width="12.7109375" style="2" bestFit="1" customWidth="1"/>
    <col min="28" max="16384" width="11.7109375" style="2"/>
  </cols>
  <sheetData>
    <row r="1" spans="1:28" ht="46.5" x14ac:dyDescent="0.25">
      <c r="A1" s="11" t="str">
        <f>data!B2</f>
        <v>Frame Model A Report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28" ht="21" customHeight="1" x14ac:dyDescent="0.25"/>
    <row r="3" spans="1:28" x14ac:dyDescent="0.25">
      <c r="A3" s="1"/>
      <c r="B3" s="5" t="s">
        <v>28</v>
      </c>
      <c r="C3" s="6" t="str">
        <f>data!E2</f>
        <v>01/06/2026</v>
      </c>
      <c r="D3" s="5" t="s">
        <v>29</v>
      </c>
      <c r="E3" s="6" t="str">
        <f>data!F2</f>
        <v>05:21:33</v>
      </c>
      <c r="F3" s="5"/>
      <c r="G3" s="5"/>
      <c r="H3" s="5" t="s">
        <v>30</v>
      </c>
      <c r="I3" s="6" t="str">
        <f>data!G2</f>
        <v>11460</v>
      </c>
      <c r="J3" s="5"/>
      <c r="K3" s="5" t="s">
        <v>31</v>
      </c>
      <c r="L3" s="6" t="str">
        <f>data!H2</f>
        <v>000001</v>
      </c>
      <c r="M3" s="1"/>
    </row>
    <row r="4" spans="1:28" ht="300" customHeight="1" x14ac:dyDescent="0.25">
      <c r="A4" s="10" t="s">
        <v>33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28" x14ac:dyDescent="0.25">
      <c r="B5" s="2" t="s">
        <v>21</v>
      </c>
      <c r="C5" s="3">
        <f>(COUNTIF(Y:Y,"=TRUE*")-COUNTIF(X:X,"=TRUE")) / COUNTIF(Y:Y,"=TRUE*")</f>
        <v>0.91666666666666663</v>
      </c>
      <c r="K5" s="2" t="s">
        <v>22</v>
      </c>
      <c r="L5" s="2">
        <f>IF(COUNTIF(AB:AB,"=TRUE")&gt;0,1,0)</f>
        <v>1</v>
      </c>
    </row>
    <row r="7" spans="1:28" s="8" customFormat="1" ht="30" customHeight="1" x14ac:dyDescent="0.25">
      <c r="A7" s="9" t="str">
        <f ca="1">INDEX(data!D:D,MATCH(OFFSET(INDIRECT("RC",FALSE),3,0),data!I:I,0))</f>
        <v>Front Bumper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4"/>
    </row>
    <row r="8" spans="1:28" s="8" customFormat="1" ht="200.1" customHeight="1" x14ac:dyDescent="0.25">
      <c r="A8" s="10" t="s">
        <v>32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4"/>
    </row>
    <row r="9" spans="1:28" s="8" customFormat="1" x14ac:dyDescent="0.25">
      <c r="A9" s="8" t="s">
        <v>0</v>
      </c>
      <c r="B9" s="8" t="s">
        <v>18</v>
      </c>
      <c r="C9" s="8" t="s">
        <v>19</v>
      </c>
      <c r="D9" s="8" t="s">
        <v>20</v>
      </c>
      <c r="E9" s="8" t="s">
        <v>34</v>
      </c>
      <c r="F9" s="8" t="s">
        <v>35</v>
      </c>
      <c r="G9" s="8" t="s">
        <v>36</v>
      </c>
      <c r="H9" s="8" t="s">
        <v>16</v>
      </c>
      <c r="I9" s="8" t="s">
        <v>17</v>
      </c>
      <c r="J9" s="10" t="s">
        <v>37</v>
      </c>
      <c r="K9" s="10"/>
      <c r="L9" s="10"/>
      <c r="M9" s="10"/>
      <c r="N9" s="4"/>
      <c r="X9" s="8" t="s">
        <v>27</v>
      </c>
      <c r="Y9" s="8" t="s">
        <v>23</v>
      </c>
      <c r="Z9" s="8" t="s">
        <v>24</v>
      </c>
      <c r="AA9" s="8" t="s">
        <v>25</v>
      </c>
      <c r="AB9" s="8" t="s">
        <v>26</v>
      </c>
    </row>
    <row r="10" spans="1:28" s="8" customFormat="1" x14ac:dyDescent="0.25">
      <c r="A10" s="8" t="s">
        <v>15</v>
      </c>
      <c r="B10" s="8" t="str">
        <f>VLOOKUP(A10,data!I:S,2,FALSE)</f>
        <v>Pos X</v>
      </c>
      <c r="C10" s="7">
        <f>TRUNC(VLOOKUP(A10,data!I:S,3,FALSE),1)</f>
        <v>227.1</v>
      </c>
      <c r="D10" s="7">
        <f>TRUNC(VLOOKUP(A10,data!I:S,4,FALSE),1)</f>
        <v>226.2</v>
      </c>
      <c r="E10" s="7">
        <f>VLOOKUP(A10,data!I:S,5,FALSE)</f>
        <v>-3</v>
      </c>
      <c r="F10" s="7">
        <f>VLOOKUP(A10,data!I:S,6,FALSE)</f>
        <v>3</v>
      </c>
      <c r="G10" s="8">
        <f>C10-D10</f>
        <v>0.90000000000000568</v>
      </c>
      <c r="H10" s="8">
        <f>IF(OR(G10&lt;E10,G10&gt;F10),1,0)</f>
        <v>0</v>
      </c>
      <c r="I10" s="7" t="str">
        <f>IF(H10=1,IF(G10&lt;E10,G10-E10,G10-F10),"")</f>
        <v/>
      </c>
      <c r="J10" s="10" t="str">
        <f>VLOOKUP(A10,data!I:S,9,FALSE)</f>
        <v>Inboard Nut RH - Pos X</v>
      </c>
      <c r="K10" s="10"/>
      <c r="L10" s="10"/>
      <c r="M10" s="10"/>
      <c r="N10" s="4"/>
      <c r="X10" s="8" t="str">
        <f>IF(AND(H10=1,Y10="TRUE"),TRUE,"")</f>
        <v/>
      </c>
      <c r="Y10" s="8" t="str">
        <f>VLOOKUP(A10,data!I:S,10,FALSE)</f>
        <v>TRUE</v>
      </c>
      <c r="Z10" s="8">
        <f>VLOOKUP(A10,data!I:S,7,FALSE)</f>
        <v>-4.5</v>
      </c>
      <c r="AA10" s="8">
        <f>VLOOKUP(A10,data!I:S,8,FALSE)</f>
        <v>4.5</v>
      </c>
      <c r="AB10" s="8" t="b">
        <f>IF(OR(G10&lt;Z10,G10&gt;AA10),TRUE,FALSE)</f>
        <v>0</v>
      </c>
    </row>
    <row r="11" spans="1:28" s="8" customFormat="1" x14ac:dyDescent="0.25">
      <c r="A11" s="8" t="s">
        <v>57</v>
      </c>
      <c r="B11" s="8" t="str">
        <f>VLOOKUP(A11,data!I:S,2,FALSE)</f>
        <v>Pos Y</v>
      </c>
      <c r="C11" s="7">
        <f>TRUNC(VLOOKUP(A11,data!I:S,3,FALSE),1)</f>
        <v>328.1</v>
      </c>
      <c r="D11" s="7">
        <f>TRUNC(VLOOKUP(A11,data!I:S,4,FALSE),1)</f>
        <v>326</v>
      </c>
      <c r="E11" s="7">
        <f>VLOOKUP(A11,data!I:S,5,FALSE)</f>
        <v>-3</v>
      </c>
      <c r="F11" s="7">
        <f>VLOOKUP(A11,data!I:S,6,FALSE)</f>
        <v>3</v>
      </c>
      <c r="G11" s="8">
        <f>C11-D11</f>
        <v>2.1000000000000227</v>
      </c>
      <c r="H11" s="8">
        <f>IF(OR(G11&lt;E11,G11&gt;F11),1,0)</f>
        <v>0</v>
      </c>
      <c r="I11" s="7" t="str">
        <f>IF(H11=1,IF(G11&lt;E11,G11-E11,G11-F11),"")</f>
        <v/>
      </c>
      <c r="J11" s="10" t="str">
        <f>VLOOKUP(A11,data!I:S,9,FALSE)</f>
        <v>Inboard Nut RH - Pos Y</v>
      </c>
      <c r="K11" s="10"/>
      <c r="L11" s="10"/>
      <c r="M11" s="10"/>
      <c r="N11" s="4"/>
      <c r="X11" s="8" t="str">
        <f>IF(AND(H11=1,Y11="TRUE"),TRUE,"")</f>
        <v/>
      </c>
      <c r="Y11" s="8" t="str">
        <f>VLOOKUP(A11,data!I:S,10,FALSE)</f>
        <v>TRUE</v>
      </c>
      <c r="Z11" s="8">
        <f>VLOOKUP(A11,data!I:S,7,FALSE)</f>
        <v>-4.5</v>
      </c>
      <c r="AA11" s="8">
        <f>VLOOKUP(A11,data!I:S,8,FALSE)</f>
        <v>4.5</v>
      </c>
      <c r="AB11" s="8" t="b">
        <f>IF(OR(G11&lt;Z11,G11&gt;AA11),TRUE,FALSE)</f>
        <v>0</v>
      </c>
    </row>
    <row r="12" spans="1:28" s="8" customFormat="1" x14ac:dyDescent="0.25">
      <c r="A12" s="8" t="s">
        <v>60</v>
      </c>
      <c r="B12" s="8" t="str">
        <f>VLOOKUP(A12,data!I:S,2,FALSE)</f>
        <v>Pos Z</v>
      </c>
      <c r="C12" s="7">
        <f>TRUNC(VLOOKUP(A12,data!I:S,3,FALSE),1)</f>
        <v>988.8</v>
      </c>
      <c r="D12" s="7">
        <f>TRUNC(VLOOKUP(A12,data!I:S,4,FALSE),1)</f>
        <v>990.2</v>
      </c>
      <c r="E12" s="7">
        <f>VLOOKUP(A12,data!I:S,5,FALSE)</f>
        <v>-3</v>
      </c>
      <c r="F12" s="7">
        <f>VLOOKUP(A12,data!I:S,6,FALSE)</f>
        <v>3</v>
      </c>
      <c r="G12" s="8">
        <f>C12-D12</f>
        <v>-1.4000000000000909</v>
      </c>
      <c r="H12" s="8">
        <f>IF(OR(G12&lt;E12,G12&gt;F12),1,0)</f>
        <v>0</v>
      </c>
      <c r="I12" s="7" t="str">
        <f>IF(H12=1,IF(G12&lt;E12,G12-E12,G12-F12),"")</f>
        <v/>
      </c>
      <c r="J12" s="10" t="str">
        <f>VLOOKUP(A12,data!I:S,9,FALSE)</f>
        <v>Inboard Nut RH - Pos Z</v>
      </c>
      <c r="K12" s="10"/>
      <c r="L12" s="10"/>
      <c r="M12" s="10"/>
      <c r="N12" s="4"/>
      <c r="X12" s="8" t="str">
        <f>IF(AND(H12=1,Y12="TRUE"),TRUE,"")</f>
        <v/>
      </c>
      <c r="Y12" s="8" t="str">
        <f>VLOOKUP(A12,data!I:S,10,FALSE)</f>
        <v>TRUE</v>
      </c>
      <c r="Z12" s="8">
        <f>VLOOKUP(A12,data!I:S,7,FALSE)</f>
        <v>-4.5</v>
      </c>
      <c r="AA12" s="8">
        <f>VLOOKUP(A12,data!I:S,8,FALSE)</f>
        <v>4.5</v>
      </c>
      <c r="AB12" s="8" t="b">
        <f>IF(OR(G12&lt;Z12,G12&gt;AA12),TRUE,FALSE)</f>
        <v>0</v>
      </c>
    </row>
    <row r="13" spans="1:28" s="8" customFormat="1" x14ac:dyDescent="0.25">
      <c r="A13" s="8" t="s">
        <v>63</v>
      </c>
      <c r="B13" s="8" t="str">
        <f>VLOOKUP(A13,data!I:S,2,FALSE)</f>
        <v>Pos X</v>
      </c>
      <c r="C13" s="7">
        <f>TRUNC(VLOOKUP(A13,data!I:S,3,FALSE),1)</f>
        <v>228</v>
      </c>
      <c r="D13" s="7">
        <f>TRUNC(VLOOKUP(A13,data!I:S,4,FALSE),1)</f>
        <v>226.2</v>
      </c>
      <c r="E13" s="7">
        <f>VLOOKUP(A13,data!I:S,5,FALSE)</f>
        <v>-3</v>
      </c>
      <c r="F13" s="7">
        <f>VLOOKUP(A13,data!I:S,6,FALSE)</f>
        <v>3</v>
      </c>
      <c r="G13" s="8">
        <f>C13-D13</f>
        <v>1.8000000000000114</v>
      </c>
      <c r="H13" s="8">
        <f>IF(OR(G13&lt;E13,G13&gt;F13),1,0)</f>
        <v>0</v>
      </c>
      <c r="I13" s="7" t="str">
        <f>IF(H13=1,IF(G13&lt;E13,G13-E13,G13-F13),"")</f>
        <v/>
      </c>
      <c r="J13" s="10" t="str">
        <f>VLOOKUP(A13,data!I:S,9,FALSE)</f>
        <v>Outboard Nut RH - Pos X</v>
      </c>
      <c r="K13" s="10"/>
      <c r="L13" s="10"/>
      <c r="M13" s="10"/>
      <c r="N13" s="4"/>
      <c r="X13" s="8" t="str">
        <f>IF(AND(H13=1,Y13="TRUE"),TRUE,"")</f>
        <v/>
      </c>
      <c r="Y13" s="8" t="str">
        <f>VLOOKUP(A13,data!I:S,10,FALSE)</f>
        <v>TRUE</v>
      </c>
      <c r="Z13" s="8">
        <f>VLOOKUP(A13,data!I:S,7,FALSE)</f>
        <v>-4.5</v>
      </c>
      <c r="AA13" s="8">
        <f>VLOOKUP(A13,data!I:S,8,FALSE)</f>
        <v>4.5</v>
      </c>
      <c r="AB13" s="8" t="b">
        <f>IF(OR(G13&lt;Z13,G13&gt;AA13),TRUE,FALSE)</f>
        <v>0</v>
      </c>
    </row>
    <row r="14" spans="1:28" s="8" customFormat="1" x14ac:dyDescent="0.25">
      <c r="A14" s="8" t="s">
        <v>65</v>
      </c>
      <c r="B14" s="8" t="str">
        <f>VLOOKUP(A14,data!I:S,2,FALSE)</f>
        <v>Pos Y</v>
      </c>
      <c r="C14" s="7">
        <f>TRUNC(VLOOKUP(A14,data!I:S,3,FALSE),1)</f>
        <v>450.5</v>
      </c>
      <c r="D14" s="7">
        <f>TRUNC(VLOOKUP(A14,data!I:S,4,FALSE),1)</f>
        <v>449</v>
      </c>
      <c r="E14" s="7">
        <f>VLOOKUP(A14,data!I:S,5,FALSE)</f>
        <v>-3</v>
      </c>
      <c r="F14" s="7">
        <f>VLOOKUP(A14,data!I:S,6,FALSE)</f>
        <v>3</v>
      </c>
      <c r="G14" s="8">
        <f>C14-D14</f>
        <v>1.5</v>
      </c>
      <c r="H14" s="8">
        <f>IF(OR(G14&lt;E14,G14&gt;F14),1,0)</f>
        <v>0</v>
      </c>
      <c r="I14" s="7" t="str">
        <f>IF(H14=1,IF(G14&lt;E14,G14-E14,G14-F14),"")</f>
        <v/>
      </c>
      <c r="J14" s="10" t="str">
        <f>VLOOKUP(A14,data!I:S,9,FALSE)</f>
        <v>Outboard Nut RH - Pos Y</v>
      </c>
      <c r="K14" s="10"/>
      <c r="L14" s="10"/>
      <c r="M14" s="10"/>
      <c r="N14" s="4"/>
      <c r="X14" s="8" t="str">
        <f>IF(AND(H14=1,Y14="TRUE"),TRUE,"")</f>
        <v/>
      </c>
      <c r="Y14" s="8" t="str">
        <f>VLOOKUP(A14,data!I:S,10,FALSE)</f>
        <v>TRUE</v>
      </c>
      <c r="Z14" s="8">
        <f>VLOOKUP(A14,data!I:S,7,FALSE)</f>
        <v>-4.5</v>
      </c>
      <c r="AA14" s="8">
        <f>VLOOKUP(A14,data!I:S,8,FALSE)</f>
        <v>4.5</v>
      </c>
      <c r="AB14" s="8" t="b">
        <f>IF(OR(G14&lt;Z14,G14&gt;AA14),TRUE,FALSE)</f>
        <v>0</v>
      </c>
    </row>
    <row r="15" spans="1:28" s="8" customFormat="1" x14ac:dyDescent="0.25">
      <c r="A15" s="8" t="s">
        <v>67</v>
      </c>
      <c r="B15" s="8" t="str">
        <f>VLOOKUP(A15,data!I:S,2,FALSE)</f>
        <v>Pos Z</v>
      </c>
      <c r="C15" s="7">
        <f>TRUNC(VLOOKUP(A15,data!I:S,3,FALSE),1)</f>
        <v>1050.9000000000001</v>
      </c>
      <c r="D15" s="7">
        <f>TRUNC(VLOOKUP(A15,data!I:S,4,FALSE),1)</f>
        <v>1052.3</v>
      </c>
      <c r="E15" s="7">
        <f>VLOOKUP(A15,data!I:S,5,FALSE)</f>
        <v>-3</v>
      </c>
      <c r="F15" s="7">
        <f>VLOOKUP(A15,data!I:S,6,FALSE)</f>
        <v>3</v>
      </c>
      <c r="G15" s="8">
        <f>C15-D15</f>
        <v>-1.3999999999998636</v>
      </c>
      <c r="H15" s="8">
        <f>IF(OR(G15&lt;E15,G15&gt;F15),1,0)</f>
        <v>0</v>
      </c>
      <c r="I15" s="7" t="str">
        <f>IF(H15=1,IF(G15&lt;E15,G15-E15,G15-F15),"")</f>
        <v/>
      </c>
      <c r="J15" s="10" t="str">
        <f>VLOOKUP(A15,data!I:S,9,FALSE)</f>
        <v>Outboard Nut RH - Pos Z</v>
      </c>
      <c r="K15" s="10"/>
      <c r="L15" s="10"/>
      <c r="M15" s="10"/>
      <c r="N15" s="4"/>
      <c r="X15" s="8" t="str">
        <f>IF(AND(H15=1,Y15="TRUE"),TRUE,"")</f>
        <v/>
      </c>
      <c r="Y15" s="8" t="str">
        <f>VLOOKUP(A15,data!I:S,10,FALSE)</f>
        <v>TRUE</v>
      </c>
      <c r="Z15" s="8">
        <f>VLOOKUP(A15,data!I:S,7,FALSE)</f>
        <v>-4.5</v>
      </c>
      <c r="AA15" s="8">
        <f>VLOOKUP(A15,data!I:S,8,FALSE)</f>
        <v>4.5</v>
      </c>
      <c r="AB15" s="8" t="b">
        <f>IF(OR(G15&lt;Z15,G15&gt;AA15),TRUE,FALSE)</f>
        <v>0</v>
      </c>
    </row>
    <row r="16" spans="1:28" s="8" customFormat="1" x14ac:dyDescent="0.25">
      <c r="A16" s="8" t="s">
        <v>69</v>
      </c>
      <c r="B16" s="8" t="str">
        <f>VLOOKUP(A16,data!I:S,2,FALSE)</f>
        <v>Pos X</v>
      </c>
      <c r="C16" s="7">
        <f>TRUNC(VLOOKUP(A16,data!I:S,3,FALSE),1)</f>
        <v>226.4</v>
      </c>
      <c r="D16" s="7">
        <f>TRUNC(VLOOKUP(A16,data!I:S,4,FALSE),1)</f>
        <v>226.2</v>
      </c>
      <c r="E16" s="7">
        <f>VLOOKUP(A16,data!I:S,5,FALSE)</f>
        <v>-3</v>
      </c>
      <c r="F16" s="7">
        <f>VLOOKUP(A16,data!I:S,6,FALSE)</f>
        <v>3</v>
      </c>
      <c r="G16" s="8">
        <f>C16-D16</f>
        <v>0.20000000000001705</v>
      </c>
      <c r="H16" s="8">
        <f>IF(OR(G16&lt;E16,G16&gt;F16),1,0)</f>
        <v>0</v>
      </c>
      <c r="I16" s="7" t="str">
        <f>IF(H16=1,IF(G16&lt;E16,G16-E16,G16-F16),"")</f>
        <v/>
      </c>
      <c r="J16" s="10" t="str">
        <f>VLOOKUP(A16,data!I:S,9,FALSE)</f>
        <v>Inboard Nut LH - Pos X</v>
      </c>
      <c r="K16" s="10"/>
      <c r="L16" s="10"/>
      <c r="M16" s="10"/>
      <c r="N16" s="4"/>
      <c r="X16" s="8" t="str">
        <f>IF(AND(H16=1,Y16="TRUE"),TRUE,"")</f>
        <v/>
      </c>
      <c r="Y16" s="8" t="str">
        <f>VLOOKUP(A16,data!I:S,10,FALSE)</f>
        <v>TRUE</v>
      </c>
      <c r="Z16" s="8">
        <f>VLOOKUP(A16,data!I:S,7,FALSE)</f>
        <v>-4.5</v>
      </c>
      <c r="AA16" s="8">
        <f>VLOOKUP(A16,data!I:S,8,FALSE)</f>
        <v>4.5</v>
      </c>
      <c r="AB16" s="8" t="b">
        <f>IF(OR(G16&lt;Z16,G16&gt;AA16),TRUE,FALSE)</f>
        <v>0</v>
      </c>
    </row>
    <row r="17" spans="1:28" s="8" customFormat="1" x14ac:dyDescent="0.25">
      <c r="A17" s="8" t="s">
        <v>71</v>
      </c>
      <c r="B17" s="8" t="str">
        <f>VLOOKUP(A17,data!I:S,2,FALSE)</f>
        <v>Pos Y</v>
      </c>
      <c r="C17" s="7">
        <f>TRUNC(VLOOKUP(A17,data!I:S,3,FALSE),1)</f>
        <v>-326.39999999999998</v>
      </c>
      <c r="D17" s="7">
        <f>TRUNC(VLOOKUP(A17,data!I:S,4,FALSE),1)</f>
        <v>-326</v>
      </c>
      <c r="E17" s="7">
        <f>VLOOKUP(A17,data!I:S,5,FALSE)</f>
        <v>-3</v>
      </c>
      <c r="F17" s="7">
        <f>VLOOKUP(A17,data!I:S,6,FALSE)</f>
        <v>3</v>
      </c>
      <c r="G17" s="8">
        <f>C17-D17</f>
        <v>-0.39999999999997726</v>
      </c>
      <c r="H17" s="8">
        <f>IF(OR(G17&lt;E17,G17&gt;F17),1,0)</f>
        <v>0</v>
      </c>
      <c r="I17" s="7" t="str">
        <f>IF(H17=1,IF(G17&lt;E17,G17-E17,G17-F17),"")</f>
        <v/>
      </c>
      <c r="J17" s="10" t="str">
        <f>VLOOKUP(A17,data!I:S,9,FALSE)</f>
        <v>Inboard Nut LH - Pos Y</v>
      </c>
      <c r="K17" s="10"/>
      <c r="L17" s="10"/>
      <c r="M17" s="10"/>
      <c r="N17" s="4"/>
      <c r="X17" s="8" t="str">
        <f>IF(AND(H17=1,Y17="TRUE"),TRUE,"")</f>
        <v/>
      </c>
      <c r="Y17" s="8" t="str">
        <f>VLOOKUP(A17,data!I:S,10,FALSE)</f>
        <v>TRUE</v>
      </c>
      <c r="Z17" s="8">
        <f>VLOOKUP(A17,data!I:S,7,FALSE)</f>
        <v>-4.5</v>
      </c>
      <c r="AA17" s="8">
        <f>VLOOKUP(A17,data!I:S,8,FALSE)</f>
        <v>4.5</v>
      </c>
      <c r="AB17" s="8" t="b">
        <f>IF(OR(G17&lt;Z17,G17&gt;AA17),TRUE,FALSE)</f>
        <v>0</v>
      </c>
    </row>
    <row r="18" spans="1:28" s="8" customFormat="1" x14ac:dyDescent="0.25">
      <c r="A18" s="8" t="s">
        <v>73</v>
      </c>
      <c r="B18" s="8" t="str">
        <f>VLOOKUP(A18,data!I:S,2,FALSE)</f>
        <v>Pos Z</v>
      </c>
      <c r="C18" s="7">
        <f>TRUNC(VLOOKUP(A18,data!I:S,3,FALSE),1)</f>
        <v>990.5</v>
      </c>
      <c r="D18" s="7">
        <f>TRUNC(VLOOKUP(A18,data!I:S,4,FALSE),1)</f>
        <v>990.2</v>
      </c>
      <c r="E18" s="7">
        <f>VLOOKUP(A18,data!I:S,5,FALSE)</f>
        <v>-3</v>
      </c>
      <c r="F18" s="7">
        <f>VLOOKUP(A18,data!I:S,6,FALSE)</f>
        <v>3</v>
      </c>
      <c r="G18" s="8">
        <f>C18-D18</f>
        <v>0.29999999999995453</v>
      </c>
      <c r="H18" s="8">
        <f>IF(OR(G18&lt;E18,G18&gt;F18),1,0)</f>
        <v>0</v>
      </c>
      <c r="I18" s="7" t="str">
        <f>IF(H18=1,IF(G18&lt;E18,G18-E18,G18-F18),"")</f>
        <v/>
      </c>
      <c r="J18" s="10" t="str">
        <f>VLOOKUP(A18,data!I:S,9,FALSE)</f>
        <v>Inboard Nut LH - Pos Z</v>
      </c>
      <c r="K18" s="10"/>
      <c r="L18" s="10"/>
      <c r="M18" s="10"/>
      <c r="N18" s="4"/>
      <c r="X18" s="8" t="str">
        <f>IF(AND(H18=1,Y18="TRUE"),TRUE,"")</f>
        <v/>
      </c>
      <c r="Y18" s="8" t="str">
        <f>VLOOKUP(A18,data!I:S,10,FALSE)</f>
        <v>TRUE</v>
      </c>
      <c r="Z18" s="8">
        <f>VLOOKUP(A18,data!I:S,7,FALSE)</f>
        <v>-4.5</v>
      </c>
      <c r="AA18" s="8">
        <f>VLOOKUP(A18,data!I:S,8,FALSE)</f>
        <v>4.5</v>
      </c>
      <c r="AB18" s="8" t="b">
        <f>IF(OR(G18&lt;Z18,G18&gt;AA18),TRUE,FALSE)</f>
        <v>0</v>
      </c>
    </row>
    <row r="19" spans="1:28" s="8" customFormat="1" x14ac:dyDescent="0.25">
      <c r="A19" s="8" t="s">
        <v>75</v>
      </c>
      <c r="B19" s="8" t="str">
        <f>VLOOKUP(A19,data!I:S,2,FALSE)</f>
        <v>Pos X</v>
      </c>
      <c r="C19" s="7">
        <f>TRUNC(VLOOKUP(A19,data!I:S,3,FALSE),1)</f>
        <v>226.8</v>
      </c>
      <c r="D19" s="7">
        <f>TRUNC(VLOOKUP(A19,data!I:S,4,FALSE),1)</f>
        <v>226.2</v>
      </c>
      <c r="E19" s="7">
        <f>VLOOKUP(A19,data!I:S,5,FALSE)</f>
        <v>-3</v>
      </c>
      <c r="F19" s="7">
        <f>VLOOKUP(A19,data!I:S,6,FALSE)</f>
        <v>3</v>
      </c>
      <c r="G19" s="8">
        <f>C19-D19</f>
        <v>0.60000000000002274</v>
      </c>
      <c r="H19" s="8">
        <f>IF(OR(G19&lt;E19,G19&gt;F19),1,0)</f>
        <v>0</v>
      </c>
      <c r="I19" s="7" t="str">
        <f>IF(H19=1,IF(G19&lt;E19,G19-E19,G19-F19),"")</f>
        <v/>
      </c>
      <c r="J19" s="10" t="str">
        <f>VLOOKUP(A19,data!I:S,9,FALSE)</f>
        <v>Outboard Nut LH - Pos X</v>
      </c>
      <c r="K19" s="10"/>
      <c r="L19" s="10"/>
      <c r="M19" s="10"/>
      <c r="N19" s="4"/>
      <c r="X19" s="8" t="str">
        <f>IF(AND(H19=1,Y19="TRUE"),TRUE,"")</f>
        <v/>
      </c>
      <c r="Y19" s="8" t="str">
        <f>VLOOKUP(A19,data!I:S,10,FALSE)</f>
        <v>TRUE</v>
      </c>
      <c r="Z19" s="8">
        <f>VLOOKUP(A19,data!I:S,7,FALSE)</f>
        <v>-4.5</v>
      </c>
      <c r="AA19" s="8">
        <f>VLOOKUP(A19,data!I:S,8,FALSE)</f>
        <v>4.5</v>
      </c>
      <c r="AB19" s="8" t="b">
        <f>IF(OR(G19&lt;Z19,G19&gt;AA19),TRUE,FALSE)</f>
        <v>0</v>
      </c>
    </row>
    <row r="20" spans="1:28" s="8" customFormat="1" x14ac:dyDescent="0.25">
      <c r="A20" s="8" t="s">
        <v>77</v>
      </c>
      <c r="B20" s="8" t="str">
        <f>VLOOKUP(A20,data!I:S,2,FALSE)</f>
        <v>Pos Y</v>
      </c>
      <c r="C20" s="7">
        <f>TRUNC(VLOOKUP(A20,data!I:S,3,FALSE),1)</f>
        <v>-449.1</v>
      </c>
      <c r="D20" s="7">
        <f>TRUNC(VLOOKUP(A20,data!I:S,4,FALSE),1)</f>
        <v>-449</v>
      </c>
      <c r="E20" s="7">
        <f>VLOOKUP(A20,data!I:S,5,FALSE)</f>
        <v>-3</v>
      </c>
      <c r="F20" s="7">
        <f>VLOOKUP(A20,data!I:S,6,FALSE)</f>
        <v>3</v>
      </c>
      <c r="G20" s="8">
        <f>C20-D20</f>
        <v>-0.10000000000002274</v>
      </c>
      <c r="H20" s="8">
        <f>IF(OR(G20&lt;E20,G20&gt;F20),1,0)</f>
        <v>0</v>
      </c>
      <c r="I20" s="7" t="str">
        <f>IF(H20=1,IF(G20&lt;E20,G20-E20,G20-F20),"")</f>
        <v/>
      </c>
      <c r="J20" s="10" t="str">
        <f>VLOOKUP(A20,data!I:S,9,FALSE)</f>
        <v>Outboard Nut LH - Pos Y</v>
      </c>
      <c r="K20" s="10"/>
      <c r="L20" s="10"/>
      <c r="M20" s="10"/>
      <c r="N20" s="4"/>
      <c r="X20" s="8" t="str">
        <f>IF(AND(H20=1,Y20="TRUE"),TRUE,"")</f>
        <v/>
      </c>
      <c r="Y20" s="8" t="str">
        <f>VLOOKUP(A20,data!I:S,10,FALSE)</f>
        <v>TRUE</v>
      </c>
      <c r="Z20" s="8">
        <f>VLOOKUP(A20,data!I:S,7,FALSE)</f>
        <v>-4.5</v>
      </c>
      <c r="AA20" s="8">
        <f>VLOOKUP(A20,data!I:S,8,FALSE)</f>
        <v>4.5</v>
      </c>
      <c r="AB20" s="8" t="b">
        <f>IF(OR(G20&lt;Z20,G20&gt;AA20),TRUE,FALSE)</f>
        <v>0</v>
      </c>
    </row>
    <row r="21" spans="1:28" s="8" customFormat="1" x14ac:dyDescent="0.25">
      <c r="A21" s="8" t="s">
        <v>79</v>
      </c>
      <c r="B21" s="8" t="str">
        <f>VLOOKUP(A21,data!I:S,2,FALSE)</f>
        <v>Pos Z</v>
      </c>
      <c r="C21" s="7">
        <f>TRUNC(VLOOKUP(A21,data!I:S,3,FALSE),1)</f>
        <v>1052.0999999999999</v>
      </c>
      <c r="D21" s="7">
        <f>TRUNC(VLOOKUP(A21,data!I:S,4,FALSE),1)</f>
        <v>1052.3</v>
      </c>
      <c r="E21" s="7">
        <f>VLOOKUP(A21,data!I:S,5,FALSE)</f>
        <v>-3</v>
      </c>
      <c r="F21" s="7">
        <f>VLOOKUP(A21,data!I:S,6,FALSE)</f>
        <v>3</v>
      </c>
      <c r="G21" s="8">
        <f>C21-D21</f>
        <v>-0.20000000000004547</v>
      </c>
      <c r="H21" s="8">
        <f>IF(OR(G21&lt;E21,G21&gt;F21),1,0)</f>
        <v>0</v>
      </c>
      <c r="I21" s="7" t="str">
        <f>IF(H21=1,IF(G21&lt;E21,G21-E21,G21-F21),"")</f>
        <v/>
      </c>
      <c r="J21" s="10" t="str">
        <f>VLOOKUP(A21,data!I:S,9,FALSE)</f>
        <v>Outboard Nut LH - Pos Z</v>
      </c>
      <c r="K21" s="10"/>
      <c r="L21" s="10"/>
      <c r="M21" s="10"/>
      <c r="N21" s="4"/>
      <c r="X21" s="8" t="str">
        <f>IF(AND(H21=1,Y21="TRUE"),TRUE,"")</f>
        <v/>
      </c>
      <c r="Y21" s="8" t="str">
        <f>VLOOKUP(A21,data!I:S,10,FALSE)</f>
        <v>TRUE</v>
      </c>
      <c r="Z21" s="8">
        <f>VLOOKUP(A21,data!I:S,7,FALSE)</f>
        <v>-4.5</v>
      </c>
      <c r="AA21" s="8">
        <f>VLOOKUP(A21,data!I:S,8,FALSE)</f>
        <v>4.5</v>
      </c>
      <c r="AB21" s="8" t="b">
        <f>IF(OR(G21&lt;Z21,G21&gt;AA21),TRUE,FALSE)</f>
        <v>0</v>
      </c>
    </row>
    <row r="22" spans="1:28" s="8" customFormat="1" x14ac:dyDescent="0.25">
      <c r="A22" s="8" t="s">
        <v>81</v>
      </c>
      <c r="B22" s="8" t="str">
        <f>VLOOKUP(A22,data!I:S,2,FALSE)</f>
        <v>Dist Y</v>
      </c>
      <c r="C22" s="7">
        <f>TRUNC(VLOOKUP(A22,data!I:S,3,FALSE),1)</f>
        <v>654.5</v>
      </c>
      <c r="D22" s="7">
        <f>TRUNC(VLOOKUP(A22,data!I:S,4,FALSE),1)</f>
        <v>652</v>
      </c>
      <c r="E22" s="7">
        <f>VLOOKUP(A22,data!I:S,5,FALSE)</f>
        <v>-3</v>
      </c>
      <c r="F22" s="7">
        <f>VLOOKUP(A22,data!I:S,6,FALSE)</f>
        <v>3</v>
      </c>
      <c r="G22" s="8">
        <f>C22-D22</f>
        <v>2.5</v>
      </c>
      <c r="H22" s="8">
        <f>IF(OR(G22&lt;E22,G22&gt;F22),1,0)</f>
        <v>0</v>
      </c>
      <c r="I22" s="7" t="str">
        <f>IF(H22=1,IF(G22&lt;E22,G22-E22,G22-F22),"")</f>
        <v/>
      </c>
      <c r="J22" s="10" t="str">
        <f>VLOOKUP(A22,data!I:S,9,FALSE)</f>
        <v>Inboard Nut RH vs Inboard Nut LH  - W-Pitch</v>
      </c>
      <c r="K22" s="10"/>
      <c r="L22" s="10"/>
      <c r="M22" s="10"/>
      <c r="N22" s="4"/>
      <c r="X22" s="8" t="str">
        <f>IF(AND(H22=1,Y22="TRUE"),TRUE,"")</f>
        <v/>
      </c>
      <c r="Y22" s="8" t="str">
        <f>VLOOKUP(A22,data!I:S,10,FALSE)</f>
        <v>TRUE</v>
      </c>
      <c r="Z22" s="8">
        <f>VLOOKUP(A22,data!I:S,7,FALSE)</f>
        <v>-6</v>
      </c>
      <c r="AA22" s="8">
        <f>VLOOKUP(A22,data!I:S,8,FALSE)</f>
        <v>6</v>
      </c>
      <c r="AB22" s="8" t="b">
        <f>IF(OR(G22&lt;Z22,G22&gt;AA22),TRUE,FALSE)</f>
        <v>0</v>
      </c>
    </row>
    <row r="23" spans="1:28" s="8" customFormat="1" x14ac:dyDescent="0.25">
      <c r="A23" s="8" t="s">
        <v>84</v>
      </c>
      <c r="B23" s="8" t="str">
        <f>VLOOKUP(A23,data!I:S,2,FALSE)</f>
        <v>Dist X</v>
      </c>
      <c r="C23" s="7">
        <f>TRUNC(VLOOKUP(A23,data!I:S,3,FALSE),1)</f>
        <v>0.9</v>
      </c>
      <c r="D23" s="7">
        <f>TRUNC(VLOOKUP(A23,data!I:S,4,FALSE),1)</f>
        <v>0</v>
      </c>
      <c r="E23" s="7">
        <f>VLOOKUP(A23,data!I:S,5,FALSE)</f>
        <v>-1.5</v>
      </c>
      <c r="F23" s="7">
        <f>VLOOKUP(A23,data!I:S,6,FALSE)</f>
        <v>1.5</v>
      </c>
      <c r="G23" s="8">
        <f>C23-D23</f>
        <v>0.9</v>
      </c>
      <c r="H23" s="8">
        <f>IF(OR(G23&lt;E23,G23&gt;F23),1,0)</f>
        <v>0</v>
      </c>
      <c r="I23" s="7" t="str">
        <f>IF(H23=1,IF(G23&lt;E23,G23-E23,G23-F23),"")</f>
        <v/>
      </c>
      <c r="J23" s="10" t="str">
        <f>VLOOKUP(A23,data!I:S,9,FALSE)</f>
        <v>Inboard Nut vs Outboard Nut RH - L-Pitch</v>
      </c>
      <c r="K23" s="10"/>
      <c r="L23" s="10"/>
      <c r="M23" s="10"/>
      <c r="N23" s="4"/>
      <c r="X23" s="8" t="str">
        <f>IF(AND(H23=1,Y23="TRUE"),TRUE,"")</f>
        <v/>
      </c>
      <c r="Y23" s="8" t="str">
        <f>VLOOKUP(A23,data!I:S,10,FALSE)</f>
        <v>TRUE</v>
      </c>
      <c r="Z23" s="8">
        <f>VLOOKUP(A23,data!I:S,7,FALSE)</f>
        <v>-3</v>
      </c>
      <c r="AA23" s="8">
        <f>VLOOKUP(A23,data!I:S,8,FALSE)</f>
        <v>3</v>
      </c>
      <c r="AB23" s="8" t="b">
        <f>IF(OR(G23&lt;Z23,G23&gt;AA23),TRUE,FALSE)</f>
        <v>0</v>
      </c>
    </row>
    <row r="24" spans="1:28" s="8" customFormat="1" x14ac:dyDescent="0.25">
      <c r="A24" s="8" t="s">
        <v>87</v>
      </c>
      <c r="B24" s="8" t="str">
        <f>VLOOKUP(A24,data!I:S,2,FALSE)</f>
        <v>Dist Y</v>
      </c>
      <c r="C24" s="7">
        <f>TRUNC(VLOOKUP(A24,data!I:S,3,FALSE),1)</f>
        <v>122.4</v>
      </c>
      <c r="D24" s="7">
        <f>TRUNC(VLOOKUP(A24,data!I:S,4,FALSE),1)</f>
        <v>123</v>
      </c>
      <c r="E24" s="7">
        <f>VLOOKUP(A24,data!I:S,5,FALSE)</f>
        <v>-1</v>
      </c>
      <c r="F24" s="7">
        <f>VLOOKUP(A24,data!I:S,6,FALSE)</f>
        <v>1</v>
      </c>
      <c r="G24" s="8">
        <f>C24-D24</f>
        <v>-0.59999999999999432</v>
      </c>
      <c r="H24" s="8">
        <f>IF(OR(G24&lt;E24,G24&gt;F24),1,0)</f>
        <v>0</v>
      </c>
      <c r="I24" s="7" t="str">
        <f>IF(H24=1,IF(G24&lt;E24,G24-E24,G24-F24),"")</f>
        <v/>
      </c>
      <c r="J24" s="10" t="str">
        <f>VLOOKUP(A24,data!I:S,9,FALSE)</f>
        <v>Inboard Nut vs Outboard Nut RH - W-Pitch</v>
      </c>
      <c r="K24" s="10"/>
      <c r="L24" s="10"/>
      <c r="M24" s="10"/>
      <c r="N24" s="4"/>
      <c r="X24" s="8" t="str">
        <f>IF(AND(H24=1,Y24="TRUE"),TRUE,"")</f>
        <v/>
      </c>
      <c r="Y24" s="8" t="str">
        <f>VLOOKUP(A24,data!I:S,10,FALSE)</f>
        <v>TRUE</v>
      </c>
      <c r="Z24" s="8">
        <f>VLOOKUP(A24,data!I:S,7,FALSE)</f>
        <v>-2</v>
      </c>
      <c r="AA24" s="8">
        <f>VLOOKUP(A24,data!I:S,8,FALSE)</f>
        <v>2</v>
      </c>
      <c r="AB24" s="8" t="b">
        <f>IF(OR(G24&lt;Z24,G24&gt;AA24),TRUE,FALSE)</f>
        <v>0</v>
      </c>
    </row>
    <row r="25" spans="1:28" s="8" customFormat="1" x14ac:dyDescent="0.25">
      <c r="A25" s="8" t="s">
        <v>89</v>
      </c>
      <c r="B25" s="8" t="str">
        <f>VLOOKUP(A25,data!I:S,2,FALSE)</f>
        <v>Dist Z</v>
      </c>
      <c r="C25" s="7">
        <f>TRUNC(VLOOKUP(A25,data!I:S,3,FALSE),1)</f>
        <v>62</v>
      </c>
      <c r="D25" s="7">
        <f>TRUNC(VLOOKUP(A25,data!I:S,4,FALSE),1)</f>
        <v>62.1</v>
      </c>
      <c r="E25" s="7">
        <f>VLOOKUP(A25,data!I:S,5,FALSE)</f>
        <v>-1</v>
      </c>
      <c r="F25" s="7">
        <f>VLOOKUP(A25,data!I:S,6,FALSE)</f>
        <v>1</v>
      </c>
      <c r="G25" s="8">
        <f>C25-D25</f>
        <v>-0.10000000000000142</v>
      </c>
      <c r="H25" s="8">
        <f>IF(OR(G25&lt;E25,G25&gt;F25),1,0)</f>
        <v>0</v>
      </c>
      <c r="I25" s="7" t="str">
        <f>IF(H25=1,IF(G25&lt;E25,G25-E25,G25-F25),"")</f>
        <v/>
      </c>
      <c r="J25" s="10" t="str">
        <f>VLOOKUP(A25,data!I:S,9,FALSE)</f>
        <v>Inboard Nut vs Outboard Nut RH - H-Pitch</v>
      </c>
      <c r="K25" s="10"/>
      <c r="L25" s="10"/>
      <c r="M25" s="10"/>
      <c r="N25" s="4"/>
      <c r="X25" s="8" t="str">
        <f>IF(AND(H25=1,Y25="TRUE"),TRUE,"")</f>
        <v/>
      </c>
      <c r="Y25" s="8" t="str">
        <f>VLOOKUP(A25,data!I:S,10,FALSE)</f>
        <v>TRUE</v>
      </c>
      <c r="Z25" s="8">
        <f>VLOOKUP(A25,data!I:S,7,FALSE)</f>
        <v>-2</v>
      </c>
      <c r="AA25" s="8">
        <f>VLOOKUP(A25,data!I:S,8,FALSE)</f>
        <v>2</v>
      </c>
      <c r="AB25" s="8" t="b">
        <f>IF(OR(G25&lt;Z25,G25&gt;AA25),TRUE,FALSE)</f>
        <v>0</v>
      </c>
    </row>
    <row r="26" spans="1:28" s="8" customFormat="1" x14ac:dyDescent="0.25">
      <c r="A26" s="8" t="s">
        <v>92</v>
      </c>
      <c r="B26" s="8" t="str">
        <f>VLOOKUP(A26,data!I:S,2,FALSE)</f>
        <v>Dist X</v>
      </c>
      <c r="C26" s="7">
        <f>TRUNC(VLOOKUP(A26,data!I:S,3,FALSE),1)</f>
        <v>0.4</v>
      </c>
      <c r="D26" s="7">
        <f>TRUNC(VLOOKUP(A26,data!I:S,4,FALSE),1)</f>
        <v>0</v>
      </c>
      <c r="E26" s="7">
        <f>VLOOKUP(A26,data!I:S,5,FALSE)</f>
        <v>-1.5</v>
      </c>
      <c r="F26" s="7">
        <f>VLOOKUP(A26,data!I:S,6,FALSE)</f>
        <v>1.5</v>
      </c>
      <c r="G26" s="8">
        <f>C26-D26</f>
        <v>0.4</v>
      </c>
      <c r="H26" s="8">
        <f>IF(OR(G26&lt;E26,G26&gt;F26),1,0)</f>
        <v>0</v>
      </c>
      <c r="I26" s="7" t="str">
        <f>IF(H26=1,IF(G26&lt;E26,G26-E26,G26-F26),"")</f>
        <v/>
      </c>
      <c r="J26" s="10" t="str">
        <f>VLOOKUP(A26,data!I:S,9,FALSE)</f>
        <v>Inboard Nut vs Outboard Nut LH - L-Pitch</v>
      </c>
      <c r="K26" s="10"/>
      <c r="L26" s="10"/>
      <c r="M26" s="10"/>
      <c r="N26" s="4"/>
      <c r="X26" s="8" t="str">
        <f>IF(AND(H26=1,Y26="TRUE"),TRUE,"")</f>
        <v/>
      </c>
      <c r="Y26" s="8" t="str">
        <f>VLOOKUP(A26,data!I:S,10,FALSE)</f>
        <v>TRUE</v>
      </c>
      <c r="Z26" s="8">
        <f>VLOOKUP(A26,data!I:S,7,FALSE)</f>
        <v>-3</v>
      </c>
      <c r="AA26" s="8">
        <f>VLOOKUP(A26,data!I:S,8,FALSE)</f>
        <v>3</v>
      </c>
      <c r="AB26" s="8" t="b">
        <f>IF(OR(G26&lt;Z26,G26&gt;AA26),TRUE,FALSE)</f>
        <v>0</v>
      </c>
    </row>
    <row r="27" spans="1:28" s="8" customFormat="1" x14ac:dyDescent="0.25">
      <c r="A27" s="8" t="s">
        <v>94</v>
      </c>
      <c r="B27" s="8" t="str">
        <f>VLOOKUP(A27,data!I:S,2,FALSE)</f>
        <v>Dist Y</v>
      </c>
      <c r="C27" s="7">
        <f>TRUNC(VLOOKUP(A27,data!I:S,3,FALSE),1)</f>
        <v>122.8</v>
      </c>
      <c r="D27" s="7">
        <f>TRUNC(VLOOKUP(A27,data!I:S,4,FALSE),1)</f>
        <v>123</v>
      </c>
      <c r="E27" s="7">
        <f>VLOOKUP(A27,data!I:S,5,FALSE)</f>
        <v>-1</v>
      </c>
      <c r="F27" s="7">
        <f>VLOOKUP(A27,data!I:S,6,FALSE)</f>
        <v>1</v>
      </c>
      <c r="G27" s="8">
        <f>C27-D27</f>
        <v>-0.20000000000000284</v>
      </c>
      <c r="H27" s="8">
        <f>IF(OR(G27&lt;E27,G27&gt;F27),1,0)</f>
        <v>0</v>
      </c>
      <c r="I27" s="7" t="str">
        <f>IF(H27=1,IF(G27&lt;E27,G27-E27,G27-F27),"")</f>
        <v/>
      </c>
      <c r="J27" s="10" t="str">
        <f>VLOOKUP(A27,data!I:S,9,FALSE)</f>
        <v>Inboard Nut vs Outboard Nut LH - W-Pitch</v>
      </c>
      <c r="K27" s="10"/>
      <c r="L27" s="10"/>
      <c r="M27" s="10"/>
      <c r="N27" s="4"/>
      <c r="X27" s="8" t="str">
        <f>IF(AND(H27=1,Y27="TRUE"),TRUE,"")</f>
        <v/>
      </c>
      <c r="Y27" s="8" t="str">
        <f>VLOOKUP(A27,data!I:S,10,FALSE)</f>
        <v>TRUE</v>
      </c>
      <c r="Z27" s="8">
        <f>VLOOKUP(A27,data!I:S,7,FALSE)</f>
        <v>-2</v>
      </c>
      <c r="AA27" s="8">
        <f>VLOOKUP(A27,data!I:S,8,FALSE)</f>
        <v>2</v>
      </c>
      <c r="AB27" s="8" t="b">
        <f>IF(OR(G27&lt;Z27,G27&gt;AA27),TRUE,FALSE)</f>
        <v>0</v>
      </c>
    </row>
    <row r="28" spans="1:28" s="8" customFormat="1" x14ac:dyDescent="0.25">
      <c r="A28" s="8" t="s">
        <v>96</v>
      </c>
      <c r="B28" s="8" t="str">
        <f>VLOOKUP(A28,data!I:S,2,FALSE)</f>
        <v>Dist Z</v>
      </c>
      <c r="C28" s="7">
        <f>TRUNC(VLOOKUP(A28,data!I:S,3,FALSE),1)</f>
        <v>61.6</v>
      </c>
      <c r="D28" s="7">
        <f>TRUNC(VLOOKUP(A28,data!I:S,4,FALSE),1)</f>
        <v>62.1</v>
      </c>
      <c r="E28" s="7">
        <f>VLOOKUP(A28,data!I:S,5,FALSE)</f>
        <v>-1</v>
      </c>
      <c r="F28" s="7">
        <f>VLOOKUP(A28,data!I:S,6,FALSE)</f>
        <v>1</v>
      </c>
      <c r="G28" s="8">
        <f>C28-D28</f>
        <v>-0.5</v>
      </c>
      <c r="H28" s="8">
        <f>IF(OR(G28&lt;E28,G28&gt;F28),1,0)</f>
        <v>0</v>
      </c>
      <c r="I28" s="7" t="str">
        <f>IF(H28=1,IF(G28&lt;E28,G28-E28,G28-F28),"")</f>
        <v/>
      </c>
      <c r="J28" s="10" t="str">
        <f>VLOOKUP(A28,data!I:S,9,FALSE)</f>
        <v>Inboard Nut vs Outboard Nut LH - H-Pitch</v>
      </c>
      <c r="K28" s="10"/>
      <c r="L28" s="10"/>
      <c r="M28" s="10"/>
      <c r="N28" s="4"/>
      <c r="X28" s="8" t="str">
        <f>IF(AND(H28=1,Y28="TRUE"),TRUE,"")</f>
        <v/>
      </c>
      <c r="Y28" s="8" t="str">
        <f>VLOOKUP(A28,data!I:S,10,FALSE)</f>
        <v>TRUE</v>
      </c>
      <c r="Z28" s="8">
        <f>VLOOKUP(A28,data!I:S,7,FALSE)</f>
        <v>-2</v>
      </c>
      <c r="AA28" s="8">
        <f>VLOOKUP(A28,data!I:S,8,FALSE)</f>
        <v>2</v>
      </c>
      <c r="AB28" s="8" t="b">
        <f>IF(OR(G28&lt;Z28,G28&gt;AA28),TRUE,FALSE)</f>
        <v>0</v>
      </c>
    </row>
    <row r="29" spans="1:28" s="8" customFormat="1" x14ac:dyDescent="0.25">
      <c r="A29" s="8" t="s">
        <v>98</v>
      </c>
      <c r="B29" s="8" t="str">
        <f>VLOOKUP(A29,data!I:S,2,FALSE)</f>
        <v>Dist X</v>
      </c>
      <c r="C29" s="7">
        <f>TRUNC(VLOOKUP(A29,data!I:S,3,FALSE),1)</f>
        <v>195.1</v>
      </c>
      <c r="D29" s="7">
        <f>TRUNC(VLOOKUP(A29,data!I:S,4,FALSE),1)</f>
        <v>193.8</v>
      </c>
      <c r="E29" s="7">
        <f>VLOOKUP(A29,data!I:S,5,FALSE)</f>
        <v>-4</v>
      </c>
      <c r="F29" s="7">
        <f>VLOOKUP(A29,data!I:S,6,FALSE)</f>
        <v>4</v>
      </c>
      <c r="G29" s="8">
        <f>C29-D29</f>
        <v>1.2999999999999829</v>
      </c>
      <c r="H29" s="8">
        <f>IF(OR(G29&lt;E29,G29&gt;F29),1,0)</f>
        <v>0</v>
      </c>
      <c r="I29" s="7" t="str">
        <f>IF(H29=1,IF(G29&lt;E29,G29-E29,G29-F29),"")</f>
        <v/>
      </c>
      <c r="J29" s="10" t="str">
        <f>VLOOKUP(A29,data!I:S,9,FALSE)</f>
        <v>Inboard Nut vs Cab # 1 RH - L-Pitch</v>
      </c>
      <c r="K29" s="10"/>
      <c r="L29" s="10"/>
      <c r="M29" s="10"/>
      <c r="N29" s="4"/>
      <c r="X29" s="8" t="str">
        <f>IF(AND(H29=1,Y29="TRUE"),TRUE,"")</f>
        <v/>
      </c>
      <c r="Y29" s="8" t="str">
        <f>VLOOKUP(A29,data!I:S,10,FALSE)</f>
        <v>TRUE</v>
      </c>
      <c r="Z29" s="8">
        <f>VLOOKUP(A29,data!I:S,7,FALSE)</f>
        <v>-8</v>
      </c>
      <c r="AA29" s="8">
        <f>VLOOKUP(A29,data!I:S,8,FALSE)</f>
        <v>8</v>
      </c>
      <c r="AB29" s="8" t="b">
        <f>IF(OR(G29&lt;Z29,G29&gt;AA29),TRUE,FALSE)</f>
        <v>0</v>
      </c>
    </row>
    <row r="30" spans="1:28" s="8" customFormat="1" x14ac:dyDescent="0.25">
      <c r="A30" s="8" t="s">
        <v>100</v>
      </c>
      <c r="B30" s="8" t="str">
        <f>VLOOKUP(A30,data!I:S,2,FALSE)</f>
        <v>Dist Z</v>
      </c>
      <c r="C30" s="7">
        <f>TRUNC(VLOOKUP(A30,data!I:S,3,FALSE),1)</f>
        <v>81.599999999999994</v>
      </c>
      <c r="D30" s="7">
        <f>TRUNC(VLOOKUP(A30,data!I:S,4,FALSE),1)</f>
        <v>81.2</v>
      </c>
      <c r="E30" s="7">
        <f>VLOOKUP(A30,data!I:S,5,FALSE)</f>
        <v>-4</v>
      </c>
      <c r="F30" s="7">
        <f>VLOOKUP(A30,data!I:S,6,FALSE)</f>
        <v>4</v>
      </c>
      <c r="G30" s="8">
        <f>C30-D30</f>
        <v>0.39999999999999147</v>
      </c>
      <c r="H30" s="8">
        <f>IF(OR(G30&lt;E30,G30&gt;F30),1,0)</f>
        <v>0</v>
      </c>
      <c r="I30" s="7" t="str">
        <f>IF(H30=1,IF(G30&lt;E30,G30-E30,G30-F30),"")</f>
        <v/>
      </c>
      <c r="J30" s="10" t="str">
        <f>VLOOKUP(A30,data!I:S,9,FALSE)</f>
        <v>Inboard Nut vs Cab # 1 RH - H-Pitch</v>
      </c>
      <c r="K30" s="10"/>
      <c r="L30" s="10"/>
      <c r="M30" s="10"/>
      <c r="N30" s="4"/>
      <c r="X30" s="8" t="str">
        <f>IF(AND(H30=1,Y30="TRUE"),TRUE,"")</f>
        <v/>
      </c>
      <c r="Y30" s="8" t="str">
        <f>VLOOKUP(A30,data!I:S,10,FALSE)</f>
        <v>TRUE</v>
      </c>
      <c r="Z30" s="8">
        <f>VLOOKUP(A30,data!I:S,7,FALSE)</f>
        <v>-8</v>
      </c>
      <c r="AA30" s="8">
        <f>VLOOKUP(A30,data!I:S,8,FALSE)</f>
        <v>8</v>
      </c>
      <c r="AB30" s="8" t="b">
        <f>IF(OR(G30&lt;Z30,G30&gt;AA30),TRUE,FALSE)</f>
        <v>0</v>
      </c>
    </row>
    <row r="31" spans="1:28" s="8" customFormat="1" x14ac:dyDescent="0.25">
      <c r="A31" s="8" t="s">
        <v>102</v>
      </c>
      <c r="B31" s="8" t="str">
        <f>VLOOKUP(A31,data!I:S,2,FALSE)</f>
        <v>Dist X</v>
      </c>
      <c r="C31" s="7">
        <f>TRUNC(VLOOKUP(A31,data!I:S,3,FALSE),1)</f>
        <v>193.8</v>
      </c>
      <c r="D31" s="7">
        <f>TRUNC(VLOOKUP(A31,data!I:S,4,FALSE),1)</f>
        <v>193.8</v>
      </c>
      <c r="E31" s="7">
        <f>VLOOKUP(A31,data!I:S,5,FALSE)</f>
        <v>-4</v>
      </c>
      <c r="F31" s="7">
        <f>VLOOKUP(A31,data!I:S,6,FALSE)</f>
        <v>4</v>
      </c>
      <c r="G31" s="8">
        <f>C31-D31</f>
        <v>0</v>
      </c>
      <c r="H31" s="8">
        <f>IF(OR(G31&lt;E31,G31&gt;F31),1,0)</f>
        <v>0</v>
      </c>
      <c r="I31" s="7" t="str">
        <f>IF(H31=1,IF(G31&lt;E31,G31-E31,G31-F31),"")</f>
        <v/>
      </c>
      <c r="J31" s="10" t="str">
        <f>VLOOKUP(A31,data!I:S,9,FALSE)</f>
        <v>Inboard Nut vs Cab # 1 LH - L-Pitch</v>
      </c>
      <c r="K31" s="10"/>
      <c r="L31" s="10"/>
      <c r="M31" s="10"/>
      <c r="N31" s="4"/>
      <c r="X31" s="8" t="str">
        <f>IF(AND(H31=1,Y31="TRUE"),TRUE,"")</f>
        <v/>
      </c>
      <c r="Y31" s="8" t="str">
        <f>VLOOKUP(A31,data!I:S,10,FALSE)</f>
        <v>TRUE</v>
      </c>
      <c r="Z31" s="8">
        <f>VLOOKUP(A31,data!I:S,7,FALSE)</f>
        <v>-8</v>
      </c>
      <c r="AA31" s="8">
        <f>VLOOKUP(A31,data!I:S,8,FALSE)</f>
        <v>8</v>
      </c>
      <c r="AB31" s="8" t="b">
        <f>IF(OR(G31&lt;Z31,G31&gt;AA31),TRUE,FALSE)</f>
        <v>0</v>
      </c>
    </row>
    <row r="32" spans="1:28" s="8" customFormat="1" x14ac:dyDescent="0.25">
      <c r="A32" s="8" t="s">
        <v>104</v>
      </c>
      <c r="B32" s="8" t="str">
        <f>VLOOKUP(A32,data!I:S,2,FALSE)</f>
        <v>Dist Z</v>
      </c>
      <c r="C32" s="7">
        <f>TRUNC(VLOOKUP(A32,data!I:S,3,FALSE),1)</f>
        <v>78.900000000000006</v>
      </c>
      <c r="D32" s="7">
        <f>TRUNC(VLOOKUP(A32,data!I:S,4,FALSE),1)</f>
        <v>81.2</v>
      </c>
      <c r="E32" s="7">
        <f>VLOOKUP(A32,data!I:S,5,FALSE)</f>
        <v>-4</v>
      </c>
      <c r="F32" s="7">
        <f>VLOOKUP(A32,data!I:S,6,FALSE)</f>
        <v>4</v>
      </c>
      <c r="G32" s="8">
        <f>C32-D32</f>
        <v>-2.2999999999999972</v>
      </c>
      <c r="H32" s="8">
        <f>IF(OR(G32&lt;E32,G32&gt;F32),1,0)</f>
        <v>0</v>
      </c>
      <c r="I32" s="7" t="str">
        <f>IF(H32=1,IF(G32&lt;E32,G32-E32,G32-F32),"")</f>
        <v/>
      </c>
      <c r="J32" s="10" t="str">
        <f>VLOOKUP(A32,data!I:S,9,FALSE)</f>
        <v>Inboard Nut vs Cab # 1 LH - H-Pitch</v>
      </c>
      <c r="K32" s="10"/>
      <c r="L32" s="10"/>
      <c r="M32" s="10"/>
      <c r="N32" s="4"/>
      <c r="X32" s="8" t="str">
        <f>IF(AND(H32=1,Y32="TRUE"),TRUE,"")</f>
        <v/>
      </c>
      <c r="Y32" s="8" t="str">
        <f>VLOOKUP(A32,data!I:S,10,FALSE)</f>
        <v>TRUE</v>
      </c>
      <c r="Z32" s="8">
        <f>VLOOKUP(A32,data!I:S,7,FALSE)</f>
        <v>-8</v>
      </c>
      <c r="AA32" s="8">
        <f>VLOOKUP(A32,data!I:S,8,FALSE)</f>
        <v>8</v>
      </c>
      <c r="AB32" s="8" t="b">
        <f>IF(OR(G32&lt;Z32,G32&gt;AA32),TRUE,FALSE)</f>
        <v>0</v>
      </c>
    </row>
    <row r="33" spans="1:28" s="8" customFormat="1" ht="30" customHeight="1" x14ac:dyDescent="0.25">
      <c r="A33" s="9" t="str">
        <f ca="1">INDEX(data!D:D,MATCH(OFFSET(INDIRECT("RC",FALSE),3,0),data!I:I,0))</f>
        <v>Cabs Mount (D-Cab - Cab#2 EPS)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4"/>
    </row>
    <row r="34" spans="1:28" s="8" customFormat="1" ht="200.1" customHeight="1" x14ac:dyDescent="0.25">
      <c r="A34" s="10" t="s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4"/>
    </row>
    <row r="35" spans="1:28" s="8" customFormat="1" x14ac:dyDescent="0.25">
      <c r="A35" s="8" t="s">
        <v>0</v>
      </c>
      <c r="B35" s="8" t="s">
        <v>18</v>
      </c>
      <c r="C35" s="8" t="s">
        <v>19</v>
      </c>
      <c r="D35" s="8" t="s">
        <v>20</v>
      </c>
      <c r="E35" s="8" t="s">
        <v>34</v>
      </c>
      <c r="F35" s="8" t="s">
        <v>35</v>
      </c>
      <c r="G35" s="8" t="s">
        <v>36</v>
      </c>
      <c r="H35" s="8" t="s">
        <v>16</v>
      </c>
      <c r="I35" s="8" t="s">
        <v>17</v>
      </c>
      <c r="J35" s="10" t="s">
        <v>37</v>
      </c>
      <c r="K35" s="10"/>
      <c r="L35" s="10"/>
      <c r="M35" s="10"/>
      <c r="N35" s="4"/>
      <c r="X35" s="8" t="s">
        <v>27</v>
      </c>
      <c r="Y35" s="8" t="s">
        <v>23</v>
      </c>
      <c r="Z35" s="8" t="s">
        <v>24</v>
      </c>
      <c r="AA35" s="8" t="s">
        <v>25</v>
      </c>
      <c r="AB35" s="8" t="s">
        <v>26</v>
      </c>
    </row>
    <row r="36" spans="1:28" s="8" customFormat="1" x14ac:dyDescent="0.25">
      <c r="A36" s="8" t="s">
        <v>108</v>
      </c>
      <c r="B36" s="8" t="str">
        <f>VLOOKUP(A36,data!I:S,2,FALSE)</f>
        <v>Pos X</v>
      </c>
      <c r="C36" s="7">
        <f>TRUNC(VLOOKUP(A36,data!I:S,3,FALSE),1)</f>
        <v>420.3</v>
      </c>
      <c r="D36" s="7">
        <f>TRUNC(VLOOKUP(A36,data!I:S,4,FALSE),1)</f>
        <v>420</v>
      </c>
      <c r="E36" s="7">
        <f>VLOOKUP(A36,data!I:S,5,FALSE)</f>
        <v>-4</v>
      </c>
      <c r="F36" s="7">
        <f>VLOOKUP(A36,data!I:S,6,FALSE)</f>
        <v>4</v>
      </c>
      <c r="G36" s="8">
        <f>C36-D36</f>
        <v>0.30000000000001137</v>
      </c>
      <c r="H36" s="8">
        <f>IF(OR(G36&lt;E36,G36&gt;F36),1,0)</f>
        <v>0</v>
      </c>
      <c r="I36" s="7" t="str">
        <f>IF(H36=1,IF(G36&lt;E36,G36-E36,G36-F36),"")</f>
        <v/>
      </c>
      <c r="J36" s="10" t="str">
        <f>VLOOKUP(A36,data!I:S,9,FALSE)</f>
        <v>Cab # 1 LH - Pos X</v>
      </c>
      <c r="K36" s="10"/>
      <c r="L36" s="10"/>
      <c r="M36" s="10"/>
      <c r="N36" s="4"/>
      <c r="X36" s="8" t="str">
        <f>IF(AND(H36=1,Y36="TRUE"),TRUE,"")</f>
        <v/>
      </c>
      <c r="Y36" s="8" t="str">
        <f>VLOOKUP(A36,data!I:S,10,FALSE)</f>
        <v>TRUE</v>
      </c>
      <c r="Z36" s="8">
        <f>VLOOKUP(A36,data!I:S,7,FALSE)</f>
        <v>-8</v>
      </c>
      <c r="AA36" s="8">
        <f>VLOOKUP(A36,data!I:S,8,FALSE)</f>
        <v>8</v>
      </c>
      <c r="AB36" s="8" t="b">
        <f>IF(OR(G36&lt;Z36,G36&gt;AA36),TRUE,FALSE)</f>
        <v>0</v>
      </c>
    </row>
    <row r="37" spans="1:28" s="8" customFormat="1" x14ac:dyDescent="0.25">
      <c r="A37" s="8" t="s">
        <v>110</v>
      </c>
      <c r="B37" s="8" t="str">
        <f>VLOOKUP(A37,data!I:S,2,FALSE)</f>
        <v>Pos Y</v>
      </c>
      <c r="C37" s="7">
        <f>TRUNC(VLOOKUP(A37,data!I:S,3,FALSE),1)</f>
        <v>-459.6</v>
      </c>
      <c r="D37" s="7">
        <f>TRUNC(VLOOKUP(A37,data!I:S,4,FALSE),1)</f>
        <v>-459.6</v>
      </c>
      <c r="E37" s="7">
        <f>VLOOKUP(A37,data!I:S,5,FALSE)</f>
        <v>-4</v>
      </c>
      <c r="F37" s="7">
        <f>VLOOKUP(A37,data!I:S,6,FALSE)</f>
        <v>4</v>
      </c>
      <c r="G37" s="8">
        <f>C37-D37</f>
        <v>0</v>
      </c>
      <c r="H37" s="8">
        <f>IF(OR(G37&lt;E37,G37&gt;F37),1,0)</f>
        <v>0</v>
      </c>
      <c r="I37" s="7" t="str">
        <f>IF(H37=1,IF(G37&lt;E37,G37-E37,G37-F37),"")</f>
        <v/>
      </c>
      <c r="J37" s="10" t="str">
        <f>VLOOKUP(A37,data!I:S,9,FALSE)</f>
        <v>Cab # 1 LH - Pos Y</v>
      </c>
      <c r="K37" s="10"/>
      <c r="L37" s="10"/>
      <c r="M37" s="10"/>
      <c r="N37" s="4"/>
      <c r="X37" s="8" t="str">
        <f>IF(AND(H37=1,Y37="TRUE"),TRUE,"")</f>
        <v/>
      </c>
      <c r="Y37" s="8" t="str">
        <f>VLOOKUP(A37,data!I:S,10,FALSE)</f>
        <v>TRUE</v>
      </c>
      <c r="Z37" s="8">
        <f>VLOOKUP(A37,data!I:S,7,FALSE)</f>
        <v>-8</v>
      </c>
      <c r="AA37" s="8">
        <f>VLOOKUP(A37,data!I:S,8,FALSE)</f>
        <v>8</v>
      </c>
      <c r="AB37" s="8" t="b">
        <f>IF(OR(G37&lt;Z37,G37&gt;AA37),TRUE,FALSE)</f>
        <v>0</v>
      </c>
    </row>
    <row r="38" spans="1:28" s="8" customFormat="1" x14ac:dyDescent="0.25">
      <c r="A38" s="8" t="s">
        <v>112</v>
      </c>
      <c r="B38" s="8" t="str">
        <f>VLOOKUP(A38,data!I:S,2,FALSE)</f>
        <v>Pos Z</v>
      </c>
      <c r="C38" s="7">
        <f>TRUNC(VLOOKUP(A38,data!I:S,3,FALSE),1)</f>
        <v>1069.3</v>
      </c>
      <c r="D38" s="7">
        <f>TRUNC(VLOOKUP(A38,data!I:S,4,FALSE),1)</f>
        <v>1071.4000000000001</v>
      </c>
      <c r="E38" s="7">
        <f>VLOOKUP(A38,data!I:S,5,FALSE)</f>
        <v>-4</v>
      </c>
      <c r="F38" s="7">
        <f>VLOOKUP(A38,data!I:S,6,FALSE)</f>
        <v>4</v>
      </c>
      <c r="G38" s="8">
        <f>C38-D38</f>
        <v>-2.1000000000001364</v>
      </c>
      <c r="H38" s="8">
        <f>IF(OR(G38&lt;E38,G38&gt;F38),1,0)</f>
        <v>0</v>
      </c>
      <c r="I38" s="7" t="str">
        <f>IF(H38=1,IF(G38&lt;E38,G38-E38,G38-F38),"")</f>
        <v/>
      </c>
      <c r="J38" s="10" t="str">
        <f>VLOOKUP(A38,data!I:S,9,FALSE)</f>
        <v>Cab # 1 LH - Pos Z</v>
      </c>
      <c r="K38" s="10"/>
      <c r="L38" s="10"/>
      <c r="M38" s="10"/>
      <c r="N38" s="4"/>
      <c r="X38" s="8" t="str">
        <f>IF(AND(H38=1,Y38="TRUE"),TRUE,"")</f>
        <v/>
      </c>
      <c r="Y38" s="8" t="str">
        <f>VLOOKUP(A38,data!I:S,10,FALSE)</f>
        <v>TRUE</v>
      </c>
      <c r="Z38" s="8">
        <f>VLOOKUP(A38,data!I:S,7,FALSE)</f>
        <v>-8</v>
      </c>
      <c r="AA38" s="8">
        <f>VLOOKUP(A38,data!I:S,8,FALSE)</f>
        <v>8</v>
      </c>
      <c r="AB38" s="8" t="b">
        <f>IF(OR(G38&lt;Z38,G38&gt;AA38),TRUE,FALSE)</f>
        <v>0</v>
      </c>
    </row>
    <row r="39" spans="1:28" s="8" customFormat="1" x14ac:dyDescent="0.25">
      <c r="A39" s="8" t="s">
        <v>114</v>
      </c>
      <c r="B39" s="8" t="str">
        <f>VLOOKUP(A39,data!I:S,2,FALSE)</f>
        <v>Pos X</v>
      </c>
      <c r="C39" s="7">
        <f>TRUNC(VLOOKUP(A39,data!I:S,3,FALSE),1)</f>
        <v>422.2</v>
      </c>
      <c r="D39" s="7">
        <f>TRUNC(VLOOKUP(A39,data!I:S,4,FALSE),1)</f>
        <v>420</v>
      </c>
      <c r="E39" s="7">
        <f>VLOOKUP(A39,data!I:S,5,FALSE)</f>
        <v>-4</v>
      </c>
      <c r="F39" s="7">
        <f>VLOOKUP(A39,data!I:S,6,FALSE)</f>
        <v>4</v>
      </c>
      <c r="G39" s="8">
        <f>C39-D39</f>
        <v>2.1999999999999886</v>
      </c>
      <c r="H39" s="8">
        <f>IF(OR(G39&lt;E39,G39&gt;F39),1,0)</f>
        <v>0</v>
      </c>
      <c r="I39" s="7" t="str">
        <f>IF(H39=1,IF(G39&lt;E39,G39-E39,G39-F39),"")</f>
        <v/>
      </c>
      <c r="J39" s="10" t="str">
        <f>VLOOKUP(A39,data!I:S,9,FALSE)</f>
        <v>Cab # 1 RH - Pos X</v>
      </c>
      <c r="K39" s="10"/>
      <c r="L39" s="10"/>
      <c r="M39" s="10"/>
      <c r="N39" s="4"/>
      <c r="X39" s="8" t="str">
        <f>IF(AND(H39=1,Y39="TRUE"),TRUE,"")</f>
        <v/>
      </c>
      <c r="Y39" s="8" t="str">
        <f>VLOOKUP(A39,data!I:S,10,FALSE)</f>
        <v>TRUE</v>
      </c>
      <c r="Z39" s="8">
        <f>VLOOKUP(A39,data!I:S,7,FALSE)</f>
        <v>-8</v>
      </c>
      <c r="AA39" s="8">
        <f>VLOOKUP(A39,data!I:S,8,FALSE)</f>
        <v>8</v>
      </c>
      <c r="AB39" s="8" t="b">
        <f>IF(OR(G39&lt;Z39,G39&gt;AA39),TRUE,FALSE)</f>
        <v>0</v>
      </c>
    </row>
    <row r="40" spans="1:28" s="8" customFormat="1" x14ac:dyDescent="0.25">
      <c r="A40" s="8" t="s">
        <v>116</v>
      </c>
      <c r="B40" s="8" t="str">
        <f>VLOOKUP(A40,data!I:S,2,FALSE)</f>
        <v>Pos Y</v>
      </c>
      <c r="C40" s="7">
        <f>TRUNC(VLOOKUP(A40,data!I:S,3,FALSE),1)</f>
        <v>459.7</v>
      </c>
      <c r="D40" s="7">
        <f>TRUNC(VLOOKUP(A40,data!I:S,4,FALSE),1)</f>
        <v>459.6</v>
      </c>
      <c r="E40" s="7">
        <f>VLOOKUP(A40,data!I:S,5,FALSE)</f>
        <v>-4</v>
      </c>
      <c r="F40" s="7">
        <f>VLOOKUP(A40,data!I:S,6,FALSE)</f>
        <v>4</v>
      </c>
      <c r="G40" s="8">
        <f>C40-D40</f>
        <v>9.9999999999965894E-2</v>
      </c>
      <c r="H40" s="8">
        <f>IF(OR(G40&lt;E40,G40&gt;F40),1,0)</f>
        <v>0</v>
      </c>
      <c r="I40" s="7" t="str">
        <f>IF(H40=1,IF(G40&lt;E40,G40-E40,G40-F40),"")</f>
        <v/>
      </c>
      <c r="J40" s="10" t="str">
        <f>VLOOKUP(A40,data!I:S,9,FALSE)</f>
        <v>Cab # 1 RH - Pos Y</v>
      </c>
      <c r="K40" s="10"/>
      <c r="L40" s="10"/>
      <c r="M40" s="10"/>
      <c r="N40" s="4"/>
      <c r="X40" s="8" t="str">
        <f>IF(AND(H40=1,Y40="TRUE"),TRUE,"")</f>
        <v/>
      </c>
      <c r="Y40" s="8" t="str">
        <f>VLOOKUP(A40,data!I:S,10,FALSE)</f>
        <v>TRUE</v>
      </c>
      <c r="Z40" s="8">
        <f>VLOOKUP(A40,data!I:S,7,FALSE)</f>
        <v>-8</v>
      </c>
      <c r="AA40" s="8">
        <f>VLOOKUP(A40,data!I:S,8,FALSE)</f>
        <v>8</v>
      </c>
      <c r="AB40" s="8" t="b">
        <f>IF(OR(G40&lt;Z40,G40&gt;AA40),TRUE,FALSE)</f>
        <v>0</v>
      </c>
    </row>
    <row r="41" spans="1:28" s="8" customFormat="1" x14ac:dyDescent="0.25">
      <c r="A41" s="8" t="s">
        <v>118</v>
      </c>
      <c r="B41" s="8" t="str">
        <f>VLOOKUP(A41,data!I:S,2,FALSE)</f>
        <v>Pos Z</v>
      </c>
      <c r="C41" s="7">
        <f>TRUNC(VLOOKUP(A41,data!I:S,3,FALSE),1)</f>
        <v>1070.4000000000001</v>
      </c>
      <c r="D41" s="7">
        <f>TRUNC(VLOOKUP(A41,data!I:S,4,FALSE),1)</f>
        <v>1071.4000000000001</v>
      </c>
      <c r="E41" s="7">
        <f>VLOOKUP(A41,data!I:S,5,FALSE)</f>
        <v>-4</v>
      </c>
      <c r="F41" s="7">
        <f>VLOOKUP(A41,data!I:S,6,FALSE)</f>
        <v>4</v>
      </c>
      <c r="G41" s="8">
        <f>C41-D41</f>
        <v>-1</v>
      </c>
      <c r="H41" s="8">
        <f>IF(OR(G41&lt;E41,G41&gt;F41),1,0)</f>
        <v>0</v>
      </c>
      <c r="I41" s="7" t="str">
        <f>IF(H41=1,IF(G41&lt;E41,G41-E41,G41-F41),"")</f>
        <v/>
      </c>
      <c r="J41" s="10" t="str">
        <f>VLOOKUP(A41,data!I:S,9,FALSE)</f>
        <v>Cab # 1 RH - Pos Z</v>
      </c>
      <c r="K41" s="10"/>
      <c r="L41" s="10"/>
      <c r="M41" s="10"/>
      <c r="N41" s="4"/>
      <c r="X41" s="8" t="str">
        <f>IF(AND(H41=1,Y41="TRUE"),TRUE,"")</f>
        <v/>
      </c>
      <c r="Y41" s="8" t="str">
        <f>VLOOKUP(A41,data!I:S,10,FALSE)</f>
        <v>TRUE</v>
      </c>
      <c r="Z41" s="8">
        <f>VLOOKUP(A41,data!I:S,7,FALSE)</f>
        <v>-8</v>
      </c>
      <c r="AA41" s="8">
        <f>VLOOKUP(A41,data!I:S,8,FALSE)</f>
        <v>8</v>
      </c>
      <c r="AB41" s="8" t="b">
        <f>IF(OR(G41&lt;Z41,G41&gt;AA41),TRUE,FALSE)</f>
        <v>0</v>
      </c>
    </row>
    <row r="42" spans="1:28" s="8" customFormat="1" x14ac:dyDescent="0.25">
      <c r="A42" s="8" t="s">
        <v>120</v>
      </c>
      <c r="B42" s="8" t="str">
        <f>VLOOKUP(A42,data!I:S,2,FALSE)</f>
        <v>Pos X</v>
      </c>
      <c r="C42" s="7">
        <f>TRUNC(VLOOKUP(A42,data!I:S,3,FALSE),1)</f>
        <v>1526.8</v>
      </c>
      <c r="D42" s="7">
        <f>TRUNC(VLOOKUP(A42,data!I:S,4,FALSE),1)</f>
        <v>1527.1</v>
      </c>
      <c r="E42" s="7">
        <f>VLOOKUP(A42,data!I:S,5,FALSE)</f>
        <v>-4</v>
      </c>
      <c r="F42" s="7">
        <f>VLOOKUP(A42,data!I:S,6,FALSE)</f>
        <v>4</v>
      </c>
      <c r="G42" s="8">
        <f>C42-D42</f>
        <v>-0.29999999999995453</v>
      </c>
      <c r="H42" s="8">
        <f>IF(OR(G42&lt;E42,G42&gt;F42),1,0)</f>
        <v>0</v>
      </c>
      <c r="I42" s="7" t="str">
        <f>IF(H42=1,IF(G42&lt;E42,G42-E42,G42-F42),"")</f>
        <v/>
      </c>
      <c r="J42" s="10" t="str">
        <f>VLOOKUP(A42,data!I:S,9,FALSE)</f>
        <v>Cab # 2 LH - Pos X</v>
      </c>
      <c r="K42" s="10"/>
      <c r="L42" s="10"/>
      <c r="M42" s="10"/>
      <c r="N42" s="4"/>
      <c r="X42" s="8" t="str">
        <f>IF(AND(H42=1,Y42="TRUE"),TRUE,"")</f>
        <v/>
      </c>
      <c r="Y42" s="8" t="str">
        <f>VLOOKUP(A42,data!I:S,10,FALSE)</f>
        <v>TRUE</v>
      </c>
      <c r="Z42" s="8">
        <f>VLOOKUP(A42,data!I:S,7,FALSE)</f>
        <v>-8</v>
      </c>
      <c r="AA42" s="8">
        <f>VLOOKUP(A42,data!I:S,8,FALSE)</f>
        <v>8</v>
      </c>
      <c r="AB42" s="8" t="b">
        <f>IF(OR(G42&lt;Z42,G42&gt;AA42),TRUE,FALSE)</f>
        <v>0</v>
      </c>
    </row>
    <row r="43" spans="1:28" s="8" customFormat="1" x14ac:dyDescent="0.25">
      <c r="A43" s="8" t="s">
        <v>122</v>
      </c>
      <c r="B43" s="8" t="str">
        <f>VLOOKUP(A43,data!I:S,2,FALSE)</f>
        <v>Pos Y</v>
      </c>
      <c r="C43" s="7">
        <f>TRUNC(VLOOKUP(A43,data!I:S,3,FALSE),1)</f>
        <v>-622.20000000000005</v>
      </c>
      <c r="D43" s="7">
        <f>TRUNC(VLOOKUP(A43,data!I:S,4,FALSE),1)</f>
        <v>-620.4</v>
      </c>
      <c r="E43" s="7">
        <f>VLOOKUP(A43,data!I:S,5,FALSE)</f>
        <v>-4</v>
      </c>
      <c r="F43" s="7">
        <f>VLOOKUP(A43,data!I:S,6,FALSE)</f>
        <v>4</v>
      </c>
      <c r="G43" s="8">
        <f>C43-D43</f>
        <v>-1.8000000000000682</v>
      </c>
      <c r="H43" s="8">
        <f>IF(OR(G43&lt;E43,G43&gt;F43),1,0)</f>
        <v>0</v>
      </c>
      <c r="I43" s="7" t="str">
        <f>IF(H43=1,IF(G43&lt;E43,G43-E43,G43-F43),"")</f>
        <v/>
      </c>
      <c r="J43" s="10" t="str">
        <f>VLOOKUP(A43,data!I:S,9,FALSE)</f>
        <v>Cab # 2 LH - Pos Y</v>
      </c>
      <c r="K43" s="10"/>
      <c r="L43" s="10"/>
      <c r="M43" s="10"/>
      <c r="N43" s="4"/>
      <c r="X43" s="8" t="str">
        <f>IF(AND(H43=1,Y43="TRUE"),TRUE,"")</f>
        <v/>
      </c>
      <c r="Y43" s="8" t="str">
        <f>VLOOKUP(A43,data!I:S,10,FALSE)</f>
        <v>TRUE</v>
      </c>
      <c r="Z43" s="8">
        <f>VLOOKUP(A43,data!I:S,7,FALSE)</f>
        <v>-8</v>
      </c>
      <c r="AA43" s="8">
        <f>VLOOKUP(A43,data!I:S,8,FALSE)</f>
        <v>8</v>
      </c>
      <c r="AB43" s="8" t="b">
        <f>IF(OR(G43&lt;Z43,G43&gt;AA43),TRUE,FALSE)</f>
        <v>0</v>
      </c>
    </row>
    <row r="44" spans="1:28" s="8" customFormat="1" x14ac:dyDescent="0.25">
      <c r="A44" s="8" t="s">
        <v>124</v>
      </c>
      <c r="B44" s="8" t="str">
        <f>VLOOKUP(A44,data!I:S,2,FALSE)</f>
        <v>Pos Z</v>
      </c>
      <c r="C44" s="7">
        <f>TRUNC(VLOOKUP(A44,data!I:S,3,FALSE),1)</f>
        <v>914</v>
      </c>
      <c r="D44" s="7">
        <f>TRUNC(VLOOKUP(A44,data!I:S,4,FALSE),1)</f>
        <v>912.5</v>
      </c>
      <c r="E44" s="7">
        <f>VLOOKUP(A44,data!I:S,5,FALSE)</f>
        <v>-4</v>
      </c>
      <c r="F44" s="7">
        <f>VLOOKUP(A44,data!I:S,6,FALSE)</f>
        <v>4</v>
      </c>
      <c r="G44" s="8">
        <f>C44-D44</f>
        <v>1.5</v>
      </c>
      <c r="H44" s="8">
        <f>IF(OR(G44&lt;E44,G44&gt;F44),1,0)</f>
        <v>0</v>
      </c>
      <c r="I44" s="7" t="str">
        <f>IF(H44=1,IF(G44&lt;E44,G44-E44,G44-F44),"")</f>
        <v/>
      </c>
      <c r="J44" s="10" t="str">
        <f>VLOOKUP(A44,data!I:S,9,FALSE)</f>
        <v>Cab # 2 LH - Pos Z</v>
      </c>
      <c r="K44" s="10"/>
      <c r="L44" s="10"/>
      <c r="M44" s="10"/>
      <c r="N44" s="4"/>
      <c r="X44" s="8" t="str">
        <f>IF(AND(H44=1,Y44="TRUE"),TRUE,"")</f>
        <v/>
      </c>
      <c r="Y44" s="8" t="str">
        <f>VLOOKUP(A44,data!I:S,10,FALSE)</f>
        <v>TRUE</v>
      </c>
      <c r="Z44" s="8">
        <f>VLOOKUP(A44,data!I:S,7,FALSE)</f>
        <v>-6</v>
      </c>
      <c r="AA44" s="8">
        <f>VLOOKUP(A44,data!I:S,8,FALSE)</f>
        <v>6</v>
      </c>
      <c r="AB44" s="8" t="b">
        <f>IF(OR(G44&lt;Z44,G44&gt;AA44),TRUE,FALSE)</f>
        <v>0</v>
      </c>
    </row>
    <row r="45" spans="1:28" s="8" customFormat="1" x14ac:dyDescent="0.25">
      <c r="A45" s="8" t="s">
        <v>126</v>
      </c>
      <c r="B45" s="8" t="str">
        <f>VLOOKUP(A45,data!I:S,2,FALSE)</f>
        <v>Pos X</v>
      </c>
      <c r="C45" s="7">
        <f>TRUNC(VLOOKUP(A45,data!I:S,3,FALSE),1)</f>
        <v>1525.1</v>
      </c>
      <c r="D45" s="7">
        <f>TRUNC(VLOOKUP(A45,data!I:S,4,FALSE),1)</f>
        <v>1527.1</v>
      </c>
      <c r="E45" s="7">
        <f>VLOOKUP(A45,data!I:S,5,FALSE)</f>
        <v>-4</v>
      </c>
      <c r="F45" s="7">
        <f>VLOOKUP(A45,data!I:S,6,FALSE)</f>
        <v>4</v>
      </c>
      <c r="G45" s="8">
        <f>C45-D45</f>
        <v>-2</v>
      </c>
      <c r="H45" s="8">
        <f>IF(OR(G45&lt;E45,G45&gt;F45),1,0)</f>
        <v>0</v>
      </c>
      <c r="I45" s="7" t="str">
        <f>IF(H45=1,IF(G45&lt;E45,G45-E45,G45-F45),"")</f>
        <v/>
      </c>
      <c r="J45" s="10" t="str">
        <f>VLOOKUP(A45,data!I:S,9,FALSE)</f>
        <v>Cab # 2 RH - Pos X</v>
      </c>
      <c r="K45" s="10"/>
      <c r="L45" s="10"/>
      <c r="M45" s="10"/>
      <c r="N45" s="4"/>
      <c r="X45" s="8" t="str">
        <f>IF(AND(H45=1,Y45="TRUE"),TRUE,"")</f>
        <v/>
      </c>
      <c r="Y45" s="8" t="str">
        <f>VLOOKUP(A45,data!I:S,10,FALSE)</f>
        <v>TRUE</v>
      </c>
      <c r="Z45" s="8">
        <f>VLOOKUP(A45,data!I:S,7,FALSE)</f>
        <v>-8</v>
      </c>
      <c r="AA45" s="8">
        <f>VLOOKUP(A45,data!I:S,8,FALSE)</f>
        <v>8</v>
      </c>
      <c r="AB45" s="8" t="b">
        <f>IF(OR(G45&lt;Z45,G45&gt;AA45),TRUE,FALSE)</f>
        <v>0</v>
      </c>
    </row>
    <row r="46" spans="1:28" s="8" customFormat="1" x14ac:dyDescent="0.25">
      <c r="A46" s="8" t="s">
        <v>128</v>
      </c>
      <c r="B46" s="8" t="str">
        <f>VLOOKUP(A46,data!I:S,2,FALSE)</f>
        <v>Pos Y</v>
      </c>
      <c r="C46" s="7">
        <f>TRUNC(VLOOKUP(A46,data!I:S,3,FALSE),1)</f>
        <v>619.79999999999995</v>
      </c>
      <c r="D46" s="7">
        <f>TRUNC(VLOOKUP(A46,data!I:S,4,FALSE),1)</f>
        <v>620.4</v>
      </c>
      <c r="E46" s="7">
        <f>VLOOKUP(A46,data!I:S,5,FALSE)</f>
        <v>-4</v>
      </c>
      <c r="F46" s="7">
        <f>VLOOKUP(A46,data!I:S,6,FALSE)</f>
        <v>4</v>
      </c>
      <c r="G46" s="8">
        <f>C46-D46</f>
        <v>-0.60000000000002274</v>
      </c>
      <c r="H46" s="8">
        <f>IF(OR(G46&lt;E46,G46&gt;F46),1,0)</f>
        <v>0</v>
      </c>
      <c r="I46" s="7" t="str">
        <f>IF(H46=1,IF(G46&lt;E46,G46-E46,G46-F46),"")</f>
        <v/>
      </c>
      <c r="J46" s="10" t="str">
        <f>VLOOKUP(A46,data!I:S,9,FALSE)</f>
        <v>Cab # 2 RH - Pos Y</v>
      </c>
      <c r="K46" s="10"/>
      <c r="L46" s="10"/>
      <c r="M46" s="10"/>
      <c r="N46" s="4"/>
      <c r="X46" s="8" t="str">
        <f>IF(AND(H46=1,Y46="TRUE"),TRUE,"")</f>
        <v/>
      </c>
      <c r="Y46" s="8" t="str">
        <f>VLOOKUP(A46,data!I:S,10,FALSE)</f>
        <v>TRUE</v>
      </c>
      <c r="Z46" s="8">
        <f>VLOOKUP(A46,data!I:S,7,FALSE)</f>
        <v>-8</v>
      </c>
      <c r="AA46" s="8">
        <f>VLOOKUP(A46,data!I:S,8,FALSE)</f>
        <v>8</v>
      </c>
      <c r="AB46" s="8" t="b">
        <f>IF(OR(G46&lt;Z46,G46&gt;AA46),TRUE,FALSE)</f>
        <v>0</v>
      </c>
    </row>
    <row r="47" spans="1:28" s="8" customFormat="1" x14ac:dyDescent="0.25">
      <c r="A47" s="8" t="s">
        <v>130</v>
      </c>
      <c r="B47" s="8" t="str">
        <f>VLOOKUP(A47,data!I:S,2,FALSE)</f>
        <v>Pos Z</v>
      </c>
      <c r="C47" s="7">
        <f>TRUNC(VLOOKUP(A47,data!I:S,3,FALSE),1)</f>
        <v>912.3</v>
      </c>
      <c r="D47" s="7">
        <f>TRUNC(VLOOKUP(A47,data!I:S,4,FALSE),1)</f>
        <v>912.5</v>
      </c>
      <c r="E47" s="7">
        <f>VLOOKUP(A47,data!I:S,5,FALSE)</f>
        <v>-4</v>
      </c>
      <c r="F47" s="7">
        <f>VLOOKUP(A47,data!I:S,6,FALSE)</f>
        <v>4</v>
      </c>
      <c r="G47" s="8">
        <f>C47-D47</f>
        <v>-0.20000000000004547</v>
      </c>
      <c r="H47" s="8">
        <f>IF(OR(G47&lt;E47,G47&gt;F47),1,0)</f>
        <v>0</v>
      </c>
      <c r="I47" s="7" t="str">
        <f>IF(H47=1,IF(G47&lt;E47,G47-E47,G47-F47),"")</f>
        <v/>
      </c>
      <c r="J47" s="10" t="str">
        <f>VLOOKUP(A47,data!I:S,9,FALSE)</f>
        <v>Cab # 2 RH - Pos Z</v>
      </c>
      <c r="K47" s="10"/>
      <c r="L47" s="10"/>
      <c r="M47" s="10"/>
      <c r="N47" s="4"/>
      <c r="X47" s="8" t="str">
        <f>IF(AND(H47=1,Y47="TRUE"),TRUE,"")</f>
        <v/>
      </c>
      <c r="Y47" s="8" t="str">
        <f>VLOOKUP(A47,data!I:S,10,FALSE)</f>
        <v>TRUE</v>
      </c>
      <c r="Z47" s="8">
        <f>VLOOKUP(A47,data!I:S,7,FALSE)</f>
        <v>-6</v>
      </c>
      <c r="AA47" s="8">
        <f>VLOOKUP(A47,data!I:S,8,FALSE)</f>
        <v>6</v>
      </c>
      <c r="AB47" s="8" t="b">
        <f>IF(OR(G47&lt;Z47,G47&gt;AA47),TRUE,FALSE)</f>
        <v>0</v>
      </c>
    </row>
    <row r="48" spans="1:28" s="8" customFormat="1" x14ac:dyDescent="0.25">
      <c r="A48" s="8" t="s">
        <v>132</v>
      </c>
      <c r="B48" s="8" t="str">
        <f>VLOOKUP(A48,data!I:S,2,FALSE)</f>
        <v>Dist X</v>
      </c>
      <c r="C48" s="7">
        <f>TRUNC(VLOOKUP(A48,data!I:S,3,FALSE),1)</f>
        <v>2</v>
      </c>
      <c r="D48" s="7">
        <f>TRUNC(VLOOKUP(A48,data!I:S,4,FALSE),1)</f>
        <v>0</v>
      </c>
      <c r="E48" s="7">
        <f>VLOOKUP(A48,data!I:S,5,FALSE)</f>
        <v>-4</v>
      </c>
      <c r="F48" s="7">
        <f>VLOOKUP(A48,data!I:S,6,FALSE)</f>
        <v>4</v>
      </c>
      <c r="G48" s="8">
        <f>C48-D48</f>
        <v>2</v>
      </c>
      <c r="H48" s="8">
        <f>IF(OR(G48&lt;E48,G48&gt;F48),1,0)</f>
        <v>0</v>
      </c>
      <c r="I48" s="7" t="str">
        <f>IF(H48=1,IF(G48&lt;E48,G48-E48,G48-F48),"")</f>
        <v/>
      </c>
      <c r="J48" s="10" t="str">
        <f>VLOOKUP(A48,data!I:S,9,FALSE)</f>
        <v>Cab # 1 RH vs Cab # 1 LH - L-Pitch</v>
      </c>
      <c r="K48" s="10"/>
      <c r="L48" s="10"/>
      <c r="M48" s="10"/>
      <c r="N48" s="4"/>
      <c r="X48" s="8" t="str">
        <f>IF(AND(H48=1,Y48="TRUE"),TRUE,"")</f>
        <v/>
      </c>
      <c r="Y48" s="8" t="str">
        <f>VLOOKUP(A48,data!I:S,10,FALSE)</f>
        <v>TRUE</v>
      </c>
      <c r="Z48" s="8">
        <f>VLOOKUP(A48,data!I:S,7,FALSE)</f>
        <v>-8</v>
      </c>
      <c r="AA48" s="8">
        <f>VLOOKUP(A48,data!I:S,8,FALSE)</f>
        <v>8</v>
      </c>
      <c r="AB48" s="8" t="b">
        <f>IF(OR(G48&lt;Z48,G48&gt;AA48),TRUE,FALSE)</f>
        <v>0</v>
      </c>
    </row>
    <row r="49" spans="1:28" s="8" customFormat="1" x14ac:dyDescent="0.25">
      <c r="A49" s="8" t="s">
        <v>134</v>
      </c>
      <c r="B49" s="8" t="str">
        <f>VLOOKUP(A49,data!I:S,2,FALSE)</f>
        <v>Dist Y</v>
      </c>
      <c r="C49" s="7">
        <f>TRUNC(VLOOKUP(A49,data!I:S,3,FALSE),1)</f>
        <v>919.3</v>
      </c>
      <c r="D49" s="7">
        <f>TRUNC(VLOOKUP(A49,data!I:S,4,FALSE),1)</f>
        <v>919.2</v>
      </c>
      <c r="E49" s="7">
        <f>VLOOKUP(A49,data!I:S,5,FALSE)</f>
        <v>-4</v>
      </c>
      <c r="F49" s="7">
        <f>VLOOKUP(A49,data!I:S,6,FALSE)</f>
        <v>4</v>
      </c>
      <c r="G49" s="8">
        <f>C49-D49</f>
        <v>9.9999999999909051E-2</v>
      </c>
      <c r="H49" s="8">
        <f>IF(OR(G49&lt;E49,G49&gt;F49),1,0)</f>
        <v>0</v>
      </c>
      <c r="I49" s="7" t="str">
        <f>IF(H49=1,IF(G49&lt;E49,G49-E49,G49-F49),"")</f>
        <v/>
      </c>
      <c r="J49" s="10" t="str">
        <f>VLOOKUP(A49,data!I:S,9,FALSE)</f>
        <v>Cab # 1 RH vs Cab # 1 LH - W-Pitch</v>
      </c>
      <c r="K49" s="10"/>
      <c r="L49" s="10"/>
      <c r="M49" s="10"/>
      <c r="N49" s="4"/>
      <c r="X49" s="8" t="str">
        <f>IF(AND(H49=1,Y49="TRUE"),TRUE,"")</f>
        <v/>
      </c>
      <c r="Y49" s="8" t="str">
        <f>VLOOKUP(A49,data!I:S,10,FALSE)</f>
        <v>TRUE</v>
      </c>
      <c r="Z49" s="8">
        <f>VLOOKUP(A49,data!I:S,7,FALSE)</f>
        <v>-8</v>
      </c>
      <c r="AA49" s="8">
        <f>VLOOKUP(A49,data!I:S,8,FALSE)</f>
        <v>8</v>
      </c>
      <c r="AB49" s="8" t="b">
        <f>IF(OR(G49&lt;Z49,G49&gt;AA49),TRUE,FALSE)</f>
        <v>0</v>
      </c>
    </row>
    <row r="50" spans="1:28" s="8" customFormat="1" x14ac:dyDescent="0.25">
      <c r="A50" s="8" t="s">
        <v>136</v>
      </c>
      <c r="B50" s="8" t="str">
        <f>VLOOKUP(A50,data!I:S,2,FALSE)</f>
        <v>Pos X</v>
      </c>
      <c r="C50" s="7">
        <f>TRUNC(VLOOKUP(A50,data!I:S,3,FALSE),1)</f>
        <v>3476.3</v>
      </c>
      <c r="D50" s="7">
        <f>TRUNC(VLOOKUP(A50,data!I:S,4,FALSE),1)</f>
        <v>3477.3</v>
      </c>
      <c r="E50" s="7">
        <f>VLOOKUP(A50,data!I:S,5,FALSE)</f>
        <v>-4</v>
      </c>
      <c r="F50" s="7">
        <f>VLOOKUP(A50,data!I:S,6,FALSE)</f>
        <v>4</v>
      </c>
      <c r="G50" s="8">
        <f>C50-D50</f>
        <v>-1</v>
      </c>
      <c r="H50" s="8">
        <f>IF(OR(G50&lt;E50,G50&gt;F50),1,0)</f>
        <v>0</v>
      </c>
      <c r="I50" s="7" t="str">
        <f>IF(H50=1,IF(G50&lt;E50,G50-E50,G50-F50),"")</f>
        <v/>
      </c>
      <c r="J50" s="10" t="str">
        <f>VLOOKUP(A50,data!I:S,9,FALSE)</f>
        <v>Cab # 3 RH - Pos X</v>
      </c>
      <c r="K50" s="10"/>
      <c r="L50" s="10"/>
      <c r="M50" s="10"/>
      <c r="N50" s="4"/>
      <c r="X50" s="8" t="str">
        <f>IF(AND(H50=1,Y50="TRUE"),TRUE,"")</f>
        <v/>
      </c>
      <c r="Y50" s="8" t="str">
        <f>VLOOKUP(A50,data!I:S,10,FALSE)</f>
        <v>TRUE</v>
      </c>
      <c r="Z50" s="8">
        <f>VLOOKUP(A50,data!I:S,7,FALSE)</f>
        <v>-6</v>
      </c>
      <c r="AA50" s="8">
        <f>VLOOKUP(A50,data!I:S,8,FALSE)</f>
        <v>6</v>
      </c>
      <c r="AB50" s="8" t="b">
        <f>IF(OR(G50&lt;Z50,G50&gt;AA50),TRUE,FALSE)</f>
        <v>0</v>
      </c>
    </row>
    <row r="51" spans="1:28" s="8" customFormat="1" x14ac:dyDescent="0.25">
      <c r="A51" s="8" t="s">
        <v>138</v>
      </c>
      <c r="B51" s="8" t="str">
        <f>VLOOKUP(A51,data!I:S,2,FALSE)</f>
        <v>Pos Y</v>
      </c>
      <c r="C51" s="7">
        <f>TRUNC(VLOOKUP(A51,data!I:S,3,FALSE),1)</f>
        <v>633.70000000000005</v>
      </c>
      <c r="D51" s="7">
        <f>TRUNC(VLOOKUP(A51,data!I:S,4,FALSE),1)</f>
        <v>636.4</v>
      </c>
      <c r="E51" s="7">
        <f>VLOOKUP(A51,data!I:S,5,FALSE)</f>
        <v>-4</v>
      </c>
      <c r="F51" s="7">
        <f>VLOOKUP(A51,data!I:S,6,FALSE)</f>
        <v>4</v>
      </c>
      <c r="G51" s="8">
        <f>C51-D51</f>
        <v>-2.6999999999999318</v>
      </c>
      <c r="H51" s="8">
        <f>IF(OR(G51&lt;E51,G51&gt;F51),1,0)</f>
        <v>0</v>
      </c>
      <c r="I51" s="7" t="str">
        <f>IF(H51=1,IF(G51&lt;E51,G51-E51,G51-F51),"")</f>
        <v/>
      </c>
      <c r="J51" s="10" t="str">
        <f>VLOOKUP(A51,data!I:S,9,FALSE)</f>
        <v>Cab # 3 RH - Pos Y</v>
      </c>
      <c r="K51" s="10"/>
      <c r="L51" s="10"/>
      <c r="M51" s="10"/>
      <c r="N51" s="4"/>
      <c r="X51" s="8" t="str">
        <f>IF(AND(H51=1,Y51="TRUE"),TRUE,"")</f>
        <v/>
      </c>
      <c r="Y51" s="8" t="str">
        <f>VLOOKUP(A51,data!I:S,10,FALSE)</f>
        <v>TRUE</v>
      </c>
      <c r="Z51" s="8">
        <f>VLOOKUP(A51,data!I:S,7,FALSE)</f>
        <v>-6</v>
      </c>
      <c r="AA51" s="8">
        <f>VLOOKUP(A51,data!I:S,8,FALSE)</f>
        <v>6</v>
      </c>
      <c r="AB51" s="8" t="b">
        <f>IF(OR(G51&lt;Z51,G51&gt;AA51),TRUE,FALSE)</f>
        <v>0</v>
      </c>
    </row>
    <row r="52" spans="1:28" s="8" customFormat="1" x14ac:dyDescent="0.25">
      <c r="A52" s="8" t="s">
        <v>140</v>
      </c>
      <c r="B52" s="8" t="str">
        <f>VLOOKUP(A52,data!I:S,2,FALSE)</f>
        <v>Pos Z</v>
      </c>
      <c r="C52" s="7">
        <f>TRUNC(VLOOKUP(A52,data!I:S,3,FALSE),1)</f>
        <v>1070.8</v>
      </c>
      <c r="D52" s="7">
        <f>TRUNC(VLOOKUP(A52,data!I:S,4,FALSE),1)</f>
        <v>1070.5999999999999</v>
      </c>
      <c r="E52" s="7">
        <f>VLOOKUP(A52,data!I:S,5,FALSE)</f>
        <v>-4</v>
      </c>
      <c r="F52" s="7">
        <f>VLOOKUP(A52,data!I:S,6,FALSE)</f>
        <v>4</v>
      </c>
      <c r="G52" s="8">
        <f>C52-D52</f>
        <v>0.20000000000004547</v>
      </c>
      <c r="H52" s="8">
        <f>IF(OR(G52&lt;E52,G52&gt;F52),1,0)</f>
        <v>0</v>
      </c>
      <c r="I52" s="7" t="str">
        <f>IF(H52=1,IF(G52&lt;E52,G52-E52,G52-F52),"")</f>
        <v/>
      </c>
      <c r="J52" s="10" t="str">
        <f>VLOOKUP(A52,data!I:S,9,FALSE)</f>
        <v>Cab # 3 RH - Pos Z</v>
      </c>
      <c r="K52" s="10"/>
      <c r="L52" s="10"/>
      <c r="M52" s="10"/>
      <c r="N52" s="4"/>
      <c r="X52" s="8" t="str">
        <f>IF(AND(H52=1,Y52="TRUE"),TRUE,"")</f>
        <v/>
      </c>
      <c r="Y52" s="8" t="str">
        <f>VLOOKUP(A52,data!I:S,10,FALSE)</f>
        <v>TRUE</v>
      </c>
      <c r="Z52" s="8">
        <f>VLOOKUP(A52,data!I:S,7,FALSE)</f>
        <v>-6</v>
      </c>
      <c r="AA52" s="8">
        <f>VLOOKUP(A52,data!I:S,8,FALSE)</f>
        <v>6</v>
      </c>
      <c r="AB52" s="8" t="b">
        <f>IF(OR(G52&lt;Z52,G52&gt;AA52),TRUE,FALSE)</f>
        <v>0</v>
      </c>
    </row>
    <row r="53" spans="1:28" s="8" customFormat="1" x14ac:dyDescent="0.25">
      <c r="A53" s="8" t="s">
        <v>142</v>
      </c>
      <c r="B53" s="8" t="str">
        <f>VLOOKUP(A53,data!I:S,2,FALSE)</f>
        <v>Pos X</v>
      </c>
      <c r="C53" s="7">
        <f>TRUNC(VLOOKUP(A53,data!I:S,3,FALSE),1)</f>
        <v>3476.2</v>
      </c>
      <c r="D53" s="7">
        <f>TRUNC(VLOOKUP(A53,data!I:S,4,FALSE),1)</f>
        <v>3477.3</v>
      </c>
      <c r="E53" s="7">
        <f>VLOOKUP(A53,data!I:S,5,FALSE)</f>
        <v>-4</v>
      </c>
      <c r="F53" s="7">
        <f>VLOOKUP(A53,data!I:S,6,FALSE)</f>
        <v>4</v>
      </c>
      <c r="G53" s="8">
        <f>C53-D53</f>
        <v>-1.1000000000003638</v>
      </c>
      <c r="H53" s="8">
        <f>IF(OR(G53&lt;E53,G53&gt;F53),1,0)</f>
        <v>0</v>
      </c>
      <c r="I53" s="7" t="str">
        <f>IF(H53=1,IF(G53&lt;E53,G53-E53,G53-F53),"")</f>
        <v/>
      </c>
      <c r="J53" s="10" t="str">
        <f>VLOOKUP(A53,data!I:S,9,FALSE)</f>
        <v>Cab # 3 LH - Pos X</v>
      </c>
      <c r="K53" s="10"/>
      <c r="L53" s="10"/>
      <c r="M53" s="10"/>
      <c r="N53" s="4"/>
      <c r="X53" s="8" t="str">
        <f>IF(AND(H53=1,Y53="TRUE"),TRUE,"")</f>
        <v/>
      </c>
      <c r="Y53" s="8" t="str">
        <f>VLOOKUP(A53,data!I:S,10,FALSE)</f>
        <v>TRUE</v>
      </c>
      <c r="Z53" s="8">
        <f>VLOOKUP(A53,data!I:S,7,FALSE)</f>
        <v>-6</v>
      </c>
      <c r="AA53" s="8">
        <f>VLOOKUP(A53,data!I:S,8,FALSE)</f>
        <v>6</v>
      </c>
      <c r="AB53" s="8" t="b">
        <f>IF(OR(G53&lt;Z53,G53&gt;AA53),TRUE,FALSE)</f>
        <v>0</v>
      </c>
    </row>
    <row r="54" spans="1:28" s="8" customFormat="1" x14ac:dyDescent="0.25">
      <c r="A54" s="8" t="s">
        <v>144</v>
      </c>
      <c r="B54" s="8" t="str">
        <f>VLOOKUP(A54,data!I:S,2,FALSE)</f>
        <v>Pos Y</v>
      </c>
      <c r="C54" s="7">
        <f>TRUNC(VLOOKUP(A54,data!I:S,3,FALSE),1)</f>
        <v>-638</v>
      </c>
      <c r="D54" s="7">
        <f>TRUNC(VLOOKUP(A54,data!I:S,4,FALSE),1)</f>
        <v>-636.4</v>
      </c>
      <c r="E54" s="7">
        <f>VLOOKUP(A54,data!I:S,5,FALSE)</f>
        <v>-4</v>
      </c>
      <c r="F54" s="7">
        <f>VLOOKUP(A54,data!I:S,6,FALSE)</f>
        <v>4</v>
      </c>
      <c r="G54" s="8">
        <f>C54-D54</f>
        <v>-1.6000000000000227</v>
      </c>
      <c r="H54" s="8">
        <f>IF(OR(G54&lt;E54,G54&gt;F54),1,0)</f>
        <v>0</v>
      </c>
      <c r="I54" s="7" t="str">
        <f>IF(H54=1,IF(G54&lt;E54,G54-E54,G54-F54),"")</f>
        <v/>
      </c>
      <c r="J54" s="10" t="str">
        <f>VLOOKUP(A54,data!I:S,9,FALSE)</f>
        <v>Cab # 3 LH - Pos Y</v>
      </c>
      <c r="K54" s="10"/>
      <c r="L54" s="10"/>
      <c r="M54" s="10"/>
      <c r="N54" s="4"/>
      <c r="X54" s="8" t="str">
        <f>IF(AND(H54=1,Y54="TRUE"),TRUE,"")</f>
        <v/>
      </c>
      <c r="Y54" s="8" t="str">
        <f>VLOOKUP(A54,data!I:S,10,FALSE)</f>
        <v>TRUE</v>
      </c>
      <c r="Z54" s="8">
        <f>VLOOKUP(A54,data!I:S,7,FALSE)</f>
        <v>-6</v>
      </c>
      <c r="AA54" s="8">
        <f>VLOOKUP(A54,data!I:S,8,FALSE)</f>
        <v>6</v>
      </c>
      <c r="AB54" s="8" t="b">
        <f>IF(OR(G54&lt;Z54,G54&gt;AA54),TRUE,FALSE)</f>
        <v>0</v>
      </c>
    </row>
    <row r="55" spans="1:28" s="8" customFormat="1" x14ac:dyDescent="0.25">
      <c r="A55" s="8" t="s">
        <v>146</v>
      </c>
      <c r="B55" s="8" t="str">
        <f>VLOOKUP(A55,data!I:S,2,FALSE)</f>
        <v>Pos Z</v>
      </c>
      <c r="C55" s="7">
        <f>TRUNC(VLOOKUP(A55,data!I:S,3,FALSE),1)</f>
        <v>1070.3</v>
      </c>
      <c r="D55" s="7">
        <f>TRUNC(VLOOKUP(A55,data!I:S,4,FALSE),1)</f>
        <v>1070.5999999999999</v>
      </c>
      <c r="E55" s="7">
        <f>VLOOKUP(A55,data!I:S,5,FALSE)</f>
        <v>-4</v>
      </c>
      <c r="F55" s="7">
        <f>VLOOKUP(A55,data!I:S,6,FALSE)</f>
        <v>4</v>
      </c>
      <c r="G55" s="8">
        <f>C55-D55</f>
        <v>-0.29999999999995453</v>
      </c>
      <c r="H55" s="8">
        <f>IF(OR(G55&lt;E55,G55&gt;F55),1,0)</f>
        <v>0</v>
      </c>
      <c r="I55" s="7" t="str">
        <f>IF(H55=1,IF(G55&lt;E55,G55-E55,G55-F55),"")</f>
        <v/>
      </c>
      <c r="J55" s="10" t="str">
        <f>VLOOKUP(A55,data!I:S,9,FALSE)</f>
        <v>Cab # 3 LH - Pos Z</v>
      </c>
      <c r="K55" s="10"/>
      <c r="L55" s="10"/>
      <c r="M55" s="10"/>
      <c r="N55" s="4"/>
      <c r="X55" s="8" t="str">
        <f>IF(AND(H55=1,Y55="TRUE"),TRUE,"")</f>
        <v/>
      </c>
      <c r="Y55" s="8" t="str">
        <f>VLOOKUP(A55,data!I:S,10,FALSE)</f>
        <v>TRUE</v>
      </c>
      <c r="Z55" s="8">
        <f>VLOOKUP(A55,data!I:S,7,FALSE)</f>
        <v>-6</v>
      </c>
      <c r="AA55" s="8">
        <f>VLOOKUP(A55,data!I:S,8,FALSE)</f>
        <v>6</v>
      </c>
      <c r="AB55" s="8" t="b">
        <f>IF(OR(G55&lt;Z55,G55&gt;AA55),TRUE,FALSE)</f>
        <v>0</v>
      </c>
    </row>
    <row r="56" spans="1:28" s="8" customFormat="1" x14ac:dyDescent="0.25">
      <c r="A56" s="8" t="s">
        <v>148</v>
      </c>
      <c r="B56" s="8" t="str">
        <f>VLOOKUP(A56,data!I:S,2,FALSE)</f>
        <v>Dist X</v>
      </c>
      <c r="C56" s="7">
        <f>TRUNC(VLOOKUP(A56,data!I:S,3,FALSE),1)</f>
        <v>3054</v>
      </c>
      <c r="D56" s="7">
        <f>TRUNC(VLOOKUP(A56,data!I:S,4,FALSE),1)</f>
        <v>3057.3</v>
      </c>
      <c r="E56" s="7">
        <f>VLOOKUP(A56,data!I:S,5,FALSE)</f>
        <v>-4</v>
      </c>
      <c r="F56" s="7">
        <f>VLOOKUP(A56,data!I:S,6,FALSE)</f>
        <v>4</v>
      </c>
      <c r="G56" s="8">
        <f>C56-D56</f>
        <v>-3.3000000000001819</v>
      </c>
      <c r="H56" s="8">
        <f>IF(OR(G56&lt;E56,G56&gt;F56),1,0)</f>
        <v>0</v>
      </c>
      <c r="I56" s="7" t="str">
        <f>IF(H56=1,IF(G56&lt;E56,G56-E56,G56-F56),"")</f>
        <v/>
      </c>
      <c r="J56" s="10" t="str">
        <f>VLOOKUP(A56,data!I:S,9,FALSE)</f>
        <v>Cab # 1 RH vs Cab # 3 RH - L-Pitch</v>
      </c>
      <c r="K56" s="10"/>
      <c r="L56" s="10"/>
      <c r="M56" s="10"/>
      <c r="N56" s="4"/>
      <c r="X56" s="8" t="str">
        <f>IF(AND(H56=1,Y56="TRUE"),TRUE,"")</f>
        <v/>
      </c>
      <c r="Y56" s="8" t="str">
        <f>VLOOKUP(A56,data!I:S,10,FALSE)</f>
        <v>TRUE</v>
      </c>
      <c r="Z56" s="8">
        <f>VLOOKUP(A56,data!I:S,7,FALSE)</f>
        <v>-8</v>
      </c>
      <c r="AA56" s="8">
        <f>VLOOKUP(A56,data!I:S,8,FALSE)</f>
        <v>8</v>
      </c>
      <c r="AB56" s="8" t="b">
        <f>IF(OR(G56&lt;Z56,G56&gt;AA56),TRUE,FALSE)</f>
        <v>0</v>
      </c>
    </row>
    <row r="57" spans="1:28" s="8" customFormat="1" x14ac:dyDescent="0.25">
      <c r="A57" s="8" t="s">
        <v>150</v>
      </c>
      <c r="B57" s="8" t="str">
        <f>VLOOKUP(A57,data!I:S,2,FALSE)</f>
        <v>Dist Y</v>
      </c>
      <c r="C57" s="7">
        <f>TRUNC(VLOOKUP(A57,data!I:S,3,FALSE),1)</f>
        <v>174.1</v>
      </c>
      <c r="D57" s="7">
        <f>TRUNC(VLOOKUP(A57,data!I:S,4,FALSE),1)</f>
        <v>176.8</v>
      </c>
      <c r="E57" s="7">
        <f>VLOOKUP(A57,data!I:S,5,FALSE)</f>
        <v>-4</v>
      </c>
      <c r="F57" s="7">
        <f>VLOOKUP(A57,data!I:S,6,FALSE)</f>
        <v>4</v>
      </c>
      <c r="G57" s="8">
        <f>C57-D57</f>
        <v>-2.7000000000000171</v>
      </c>
      <c r="H57" s="8">
        <f>IF(OR(G57&lt;E57,G57&gt;F57),1,0)</f>
        <v>0</v>
      </c>
      <c r="I57" s="7" t="str">
        <f>IF(H57=1,IF(G57&lt;E57,G57-E57,G57-F57),"")</f>
        <v/>
      </c>
      <c r="J57" s="10" t="str">
        <f>VLOOKUP(A57,data!I:S,9,FALSE)</f>
        <v>Cab # 1 RH vs Cab # 3 RH - W-Pitch</v>
      </c>
      <c r="K57" s="10"/>
      <c r="L57" s="10"/>
      <c r="M57" s="10"/>
      <c r="N57" s="4"/>
      <c r="X57" s="8" t="str">
        <f>IF(AND(H57=1,Y57="TRUE"),TRUE,"")</f>
        <v/>
      </c>
      <c r="Y57" s="8" t="str">
        <f>VLOOKUP(A57,data!I:S,10,FALSE)</f>
        <v>TRUE</v>
      </c>
      <c r="Z57" s="8">
        <f>VLOOKUP(A57,data!I:S,7,FALSE)</f>
        <v>-8</v>
      </c>
      <c r="AA57" s="8">
        <f>VLOOKUP(A57,data!I:S,8,FALSE)</f>
        <v>8</v>
      </c>
      <c r="AB57" s="8" t="b">
        <f>IF(OR(G57&lt;Z57,G57&gt;AA57),TRUE,FALSE)</f>
        <v>0</v>
      </c>
    </row>
    <row r="58" spans="1:28" s="8" customFormat="1" x14ac:dyDescent="0.25">
      <c r="A58" s="8" t="s">
        <v>152</v>
      </c>
      <c r="B58" s="8" t="str">
        <f>VLOOKUP(A58,data!I:S,2,FALSE)</f>
        <v>Dist X</v>
      </c>
      <c r="C58" s="7">
        <f>TRUNC(VLOOKUP(A58,data!I:S,3,FALSE),1)</f>
        <v>3054</v>
      </c>
      <c r="D58" s="7">
        <f>TRUNC(VLOOKUP(A58,data!I:S,4,FALSE),1)</f>
        <v>3057.3</v>
      </c>
      <c r="E58" s="7">
        <f>VLOOKUP(A58,data!I:S,5,FALSE)</f>
        <v>-4</v>
      </c>
      <c r="F58" s="7">
        <f>VLOOKUP(A58,data!I:S,6,FALSE)</f>
        <v>4</v>
      </c>
      <c r="G58" s="8">
        <f>C58-D58</f>
        <v>-3.3000000000001819</v>
      </c>
      <c r="H58" s="8">
        <f>IF(OR(G58&lt;E58,G58&gt;F58),1,0)</f>
        <v>0</v>
      </c>
      <c r="I58" s="7" t="str">
        <f>IF(H58=1,IF(G58&lt;E58,G58-E58,G58-F58),"")</f>
        <v/>
      </c>
      <c r="J58" s="10" t="str">
        <f>VLOOKUP(A58,data!I:S,9,FALSE)</f>
        <v>Cab # 1 RH vs Cab # 3 LH - L-Pitch</v>
      </c>
      <c r="K58" s="10"/>
      <c r="L58" s="10"/>
      <c r="M58" s="10"/>
      <c r="N58" s="4"/>
      <c r="X58" s="8" t="str">
        <f>IF(AND(H58=1,Y58="TRUE"),TRUE,"")</f>
        <v/>
      </c>
      <c r="Y58" s="8" t="str">
        <f>VLOOKUP(A58,data!I:S,10,FALSE)</f>
        <v>TRUE</v>
      </c>
      <c r="Z58" s="8">
        <f>VLOOKUP(A58,data!I:S,7,FALSE)</f>
        <v>-8</v>
      </c>
      <c r="AA58" s="8">
        <f>VLOOKUP(A58,data!I:S,8,FALSE)</f>
        <v>8</v>
      </c>
      <c r="AB58" s="8" t="b">
        <f>IF(OR(G58&lt;Z58,G58&gt;AA58),TRUE,FALSE)</f>
        <v>0</v>
      </c>
    </row>
    <row r="59" spans="1:28" s="8" customFormat="1" x14ac:dyDescent="0.25">
      <c r="A59" s="8" t="s">
        <v>154</v>
      </c>
      <c r="B59" s="8" t="str">
        <f>VLOOKUP(A59,data!I:S,2,FALSE)</f>
        <v>Dist Y</v>
      </c>
      <c r="C59" s="7">
        <f>TRUNC(VLOOKUP(A59,data!I:S,3,FALSE),1)</f>
        <v>1097.7</v>
      </c>
      <c r="D59" s="7">
        <f>TRUNC(VLOOKUP(A59,data!I:S,4,FALSE),1)</f>
        <v>1096</v>
      </c>
      <c r="E59" s="7">
        <f>VLOOKUP(A59,data!I:S,5,FALSE)</f>
        <v>-4</v>
      </c>
      <c r="F59" s="7">
        <f>VLOOKUP(A59,data!I:S,6,FALSE)</f>
        <v>4</v>
      </c>
      <c r="G59" s="8">
        <f>C59-D59</f>
        <v>1.7000000000000455</v>
      </c>
      <c r="H59" s="8">
        <f>IF(OR(G59&lt;E59,G59&gt;F59),1,0)</f>
        <v>0</v>
      </c>
      <c r="I59" s="7" t="str">
        <f>IF(H59=1,IF(G59&lt;E59,G59-E59,G59-F59),"")</f>
        <v/>
      </c>
      <c r="J59" s="10" t="str">
        <f>VLOOKUP(A59,data!I:S,9,FALSE)</f>
        <v>Cab # 1 RH vs Cab # 3 LH - W-Pitch</v>
      </c>
      <c r="K59" s="10"/>
      <c r="L59" s="10"/>
      <c r="M59" s="10"/>
      <c r="N59" s="4"/>
      <c r="X59" s="8" t="str">
        <f>IF(AND(H59=1,Y59="TRUE"),TRUE,"")</f>
        <v/>
      </c>
      <c r="Y59" s="8" t="str">
        <f>VLOOKUP(A59,data!I:S,10,FALSE)</f>
        <v>TRUE</v>
      </c>
      <c r="Z59" s="8">
        <f>VLOOKUP(A59,data!I:S,7,FALSE)</f>
        <v>-8</v>
      </c>
      <c r="AA59" s="8">
        <f>VLOOKUP(A59,data!I:S,8,FALSE)</f>
        <v>8</v>
      </c>
      <c r="AB59" s="8" t="b">
        <f>IF(OR(G59&lt;Z59,G59&gt;AA59),TRUE,FALSE)</f>
        <v>0</v>
      </c>
    </row>
    <row r="60" spans="1:28" s="8" customFormat="1" x14ac:dyDescent="0.25">
      <c r="A60" s="8" t="s">
        <v>156</v>
      </c>
      <c r="B60" s="8" t="str">
        <f>VLOOKUP(A60,data!I:S,2,FALSE)</f>
        <v>Dist Z</v>
      </c>
      <c r="C60" s="7">
        <f>TRUNC(VLOOKUP(A60,data!I:S,3,FALSE),1)</f>
        <v>0.5</v>
      </c>
      <c r="D60" s="7">
        <f>TRUNC(VLOOKUP(A60,data!I:S,4,FALSE),1)</f>
        <v>0</v>
      </c>
      <c r="E60" s="7">
        <f>VLOOKUP(A60,data!I:S,5,FALSE)</f>
        <v>-4</v>
      </c>
      <c r="F60" s="7">
        <f>VLOOKUP(A60,data!I:S,6,FALSE)</f>
        <v>4</v>
      </c>
      <c r="G60" s="8">
        <f>C60-D60</f>
        <v>0.5</v>
      </c>
      <c r="H60" s="8">
        <f>IF(OR(G60&lt;E60,G60&gt;F60),1,0)</f>
        <v>0</v>
      </c>
      <c r="I60" s="7" t="str">
        <f>IF(H60=1,IF(G60&lt;E60,G60-E60,G60-F60),"")</f>
        <v/>
      </c>
      <c r="J60" s="10" t="str">
        <f>VLOOKUP(A60,data!I:S,9,FALSE)</f>
        <v>Cab # 3 RH vs Cab # 3 LH - H-Pitch</v>
      </c>
      <c r="K60" s="10"/>
      <c r="L60" s="10"/>
      <c r="M60" s="10"/>
      <c r="N60" s="4"/>
      <c r="X60" s="8" t="str">
        <f>IF(AND(H60=1,Y60="TRUE"),TRUE,"")</f>
        <v/>
      </c>
      <c r="Y60" s="8" t="str">
        <f>VLOOKUP(A60,data!I:S,10,FALSE)</f>
        <v>TRUE</v>
      </c>
      <c r="Z60" s="8">
        <f>VLOOKUP(A60,data!I:S,7,FALSE)</f>
        <v>-8</v>
      </c>
      <c r="AA60" s="8">
        <f>VLOOKUP(A60,data!I:S,8,FALSE)</f>
        <v>8</v>
      </c>
      <c r="AB60" s="8" t="b">
        <f>IF(OR(G60&lt;Z60,G60&gt;AA60),TRUE,FALSE)</f>
        <v>0</v>
      </c>
    </row>
    <row r="61" spans="1:28" s="8" customFormat="1" x14ac:dyDescent="0.25">
      <c r="A61" s="8" t="s">
        <v>158</v>
      </c>
      <c r="B61" s="8" t="str">
        <f>VLOOKUP(A61,data!I:S,2,FALSE)</f>
        <v>Dist Z</v>
      </c>
      <c r="C61" s="7">
        <f>TRUNC(VLOOKUP(A61,data!I:S,3,FALSE),1)</f>
        <v>1.6</v>
      </c>
      <c r="D61" s="7">
        <f>TRUNC(VLOOKUP(A61,data!I:S,4,FALSE),1)</f>
        <v>0</v>
      </c>
      <c r="E61" s="7">
        <f>VLOOKUP(A61,data!I:S,5,FALSE)</f>
        <v>-4</v>
      </c>
      <c r="F61" s="7">
        <f>VLOOKUP(A61,data!I:S,6,FALSE)</f>
        <v>4</v>
      </c>
      <c r="G61" s="8">
        <f>C61-D61</f>
        <v>1.6</v>
      </c>
      <c r="H61" s="8">
        <f>IF(OR(G61&lt;E61,G61&gt;F61),1,0)</f>
        <v>0</v>
      </c>
      <c r="I61" s="7" t="str">
        <f>IF(H61=1,IF(G61&lt;E61,G61-E61,G61-F61),"")</f>
        <v/>
      </c>
      <c r="J61" s="10" t="str">
        <f>VLOOKUP(A61,data!I:S,9,FALSE)</f>
        <v>B+C (P10_Z + P16_Z)</v>
      </c>
      <c r="K61" s="10"/>
      <c r="L61" s="10"/>
      <c r="M61" s="10"/>
      <c r="N61" s="4"/>
      <c r="X61" s="8" t="str">
        <f>IF(AND(H61=1,Y61="TRUE"),TRUE,"")</f>
        <v/>
      </c>
      <c r="Y61" s="8" t="str">
        <f>VLOOKUP(A61,data!I:S,10,FALSE)</f>
        <v>TRUE</v>
      </c>
      <c r="Z61" s="8">
        <f>VLOOKUP(A61,data!I:S,7,FALSE)</f>
        <v>-8</v>
      </c>
      <c r="AA61" s="8">
        <f>VLOOKUP(A61,data!I:S,8,FALSE)</f>
        <v>8</v>
      </c>
      <c r="AB61" s="8" t="b">
        <f>IF(OR(G61&lt;Z61,G61&gt;AA61),TRUE,FALSE)</f>
        <v>0</v>
      </c>
    </row>
    <row r="62" spans="1:28" s="8" customFormat="1" x14ac:dyDescent="0.25">
      <c r="A62" s="8" t="s">
        <v>160</v>
      </c>
      <c r="B62" s="8" t="str">
        <f>VLOOKUP(A62,data!I:S,2,FALSE)</f>
        <v>Dist X</v>
      </c>
      <c r="C62" s="7">
        <f>TRUNC(VLOOKUP(A62,data!I:S,3,FALSE),1)</f>
        <v>1102.9000000000001</v>
      </c>
      <c r="D62" s="7">
        <f>TRUNC(VLOOKUP(A62,data!I:S,4,FALSE),1)</f>
        <v>1107.0999999999999</v>
      </c>
      <c r="E62" s="7">
        <f>VLOOKUP(A62,data!I:S,5,FALSE)</f>
        <v>-4</v>
      </c>
      <c r="F62" s="7">
        <f>VLOOKUP(A62,data!I:S,6,FALSE)</f>
        <v>4</v>
      </c>
      <c r="G62" s="8">
        <f>C62-D62</f>
        <v>-4.1999999999998181</v>
      </c>
      <c r="H62" s="8">
        <f>IF(OR(G62&lt;E62,G62&gt;F62),1,0)</f>
        <v>1</v>
      </c>
      <c r="I62" s="7">
        <f>IF(H62=1,IF(G62&lt;E62,G62-E62,G62-F62),"")</f>
        <v>-0.1999999999998181</v>
      </c>
      <c r="J62" s="10" t="str">
        <f>VLOOKUP(A62,data!I:S,9,FALSE)</f>
        <v>Cab # 1 RH vs Cab # 2 RH - Dist X</v>
      </c>
      <c r="K62" s="10"/>
      <c r="L62" s="10"/>
      <c r="M62" s="10"/>
      <c r="N62" s="4"/>
      <c r="X62" s="8" t="b">
        <f>IF(AND(H62=1,Y62="TRUE"),TRUE,"")</f>
        <v>1</v>
      </c>
      <c r="Y62" s="8" t="str">
        <f>VLOOKUP(A62,data!I:S,10,FALSE)</f>
        <v>TRUE</v>
      </c>
      <c r="Z62" s="8">
        <f>VLOOKUP(A62,data!I:S,7,FALSE)</f>
        <v>-8</v>
      </c>
      <c r="AA62" s="8">
        <f>VLOOKUP(A62,data!I:S,8,FALSE)</f>
        <v>8</v>
      </c>
      <c r="AB62" s="8" t="b">
        <f>IF(OR(G62&lt;Z62,G62&gt;AA62),TRUE,FALSE)</f>
        <v>0</v>
      </c>
    </row>
    <row r="63" spans="1:28" s="8" customFormat="1" x14ac:dyDescent="0.25">
      <c r="A63" s="8" t="s">
        <v>162</v>
      </c>
      <c r="B63" s="8" t="str">
        <f>VLOOKUP(A63,data!I:S,2,FALSE)</f>
        <v>Dist Y</v>
      </c>
      <c r="C63" s="7">
        <f>TRUNC(VLOOKUP(A63,data!I:S,3,FALSE),1)</f>
        <v>160.1</v>
      </c>
      <c r="D63" s="7">
        <f>TRUNC(VLOOKUP(A63,data!I:S,4,FALSE),1)</f>
        <v>160.80000000000001</v>
      </c>
      <c r="E63" s="7">
        <f>VLOOKUP(A63,data!I:S,5,FALSE)</f>
        <v>-4</v>
      </c>
      <c r="F63" s="7">
        <f>VLOOKUP(A63,data!I:S,6,FALSE)</f>
        <v>4</v>
      </c>
      <c r="G63" s="8">
        <f>C63-D63</f>
        <v>-0.70000000000001705</v>
      </c>
      <c r="H63" s="8">
        <f>IF(OR(G63&lt;E63,G63&gt;F63),1,0)</f>
        <v>0</v>
      </c>
      <c r="I63" s="7" t="str">
        <f>IF(H63=1,IF(G63&lt;E63,G63-E63,G63-F63),"")</f>
        <v/>
      </c>
      <c r="J63" s="10" t="str">
        <f>VLOOKUP(A63,data!I:S,9,FALSE)</f>
        <v>Cab # 1 RH vs Cab # 2 RH - Dist Y</v>
      </c>
      <c r="K63" s="10"/>
      <c r="L63" s="10"/>
      <c r="M63" s="10"/>
      <c r="N63" s="4"/>
      <c r="X63" s="8" t="str">
        <f>IF(AND(H63=1,Y63="TRUE"),TRUE,"")</f>
        <v/>
      </c>
      <c r="Y63" s="8" t="str">
        <f>VLOOKUP(A63,data!I:S,10,FALSE)</f>
        <v>TRUE</v>
      </c>
      <c r="Z63" s="8">
        <f>VLOOKUP(A63,data!I:S,7,FALSE)</f>
        <v>-8</v>
      </c>
      <c r="AA63" s="8">
        <f>VLOOKUP(A63,data!I:S,8,FALSE)</f>
        <v>8</v>
      </c>
      <c r="AB63" s="8" t="b">
        <f>IF(OR(G63&lt;Z63,G63&gt;AA63),TRUE,FALSE)</f>
        <v>0</v>
      </c>
    </row>
    <row r="64" spans="1:28" s="8" customFormat="1" x14ac:dyDescent="0.25">
      <c r="A64" s="8" t="s">
        <v>164</v>
      </c>
      <c r="B64" s="8" t="str">
        <f>VLOOKUP(A64,data!I:S,2,FALSE)</f>
        <v>Dist Z</v>
      </c>
      <c r="C64" s="7">
        <f>TRUNC(VLOOKUP(A64,data!I:S,3,FALSE),1)</f>
        <v>158.1</v>
      </c>
      <c r="D64" s="7">
        <f>TRUNC(VLOOKUP(A64,data!I:S,4,FALSE),1)</f>
        <v>158.9</v>
      </c>
      <c r="E64" s="7">
        <f>VLOOKUP(A64,data!I:S,5,FALSE)</f>
        <v>-3</v>
      </c>
      <c r="F64" s="7">
        <f>VLOOKUP(A64,data!I:S,6,FALSE)</f>
        <v>3</v>
      </c>
      <c r="G64" s="8">
        <f>C64-D64</f>
        <v>-0.80000000000001137</v>
      </c>
      <c r="H64" s="8">
        <f>IF(OR(G64&lt;E64,G64&gt;F64),1,0)</f>
        <v>0</v>
      </c>
      <c r="I64" s="7" t="str">
        <f>IF(H64=1,IF(G64&lt;E64,G64-E64,G64-F64),"")</f>
        <v/>
      </c>
      <c r="J64" s="10" t="str">
        <f>VLOOKUP(A64,data!I:S,9,FALSE)</f>
        <v>Cab # 1 RH vs Cab # 2 RH - Dist Z</v>
      </c>
      <c r="K64" s="10"/>
      <c r="L64" s="10"/>
      <c r="M64" s="10"/>
      <c r="N64" s="4"/>
      <c r="X64" s="8" t="str">
        <f>IF(AND(H64=1,Y64="TRUE"),TRUE,"")</f>
        <v/>
      </c>
      <c r="Y64" s="8" t="str">
        <f>VLOOKUP(A64,data!I:S,10,FALSE)</f>
        <v>TRUE</v>
      </c>
      <c r="Z64" s="8">
        <f>VLOOKUP(A64,data!I:S,7,FALSE)</f>
        <v>-6</v>
      </c>
      <c r="AA64" s="8">
        <f>VLOOKUP(A64,data!I:S,8,FALSE)</f>
        <v>6</v>
      </c>
      <c r="AB64" s="8" t="b">
        <f>IF(OR(G64&lt;Z64,G64&gt;AA64),TRUE,FALSE)</f>
        <v>0</v>
      </c>
    </row>
    <row r="65" spans="1:28" s="8" customFormat="1" x14ac:dyDescent="0.25">
      <c r="A65" s="8" t="s">
        <v>166</v>
      </c>
      <c r="B65" s="8" t="str">
        <f>VLOOKUP(A65,data!I:S,2,FALSE)</f>
        <v>Dist X</v>
      </c>
      <c r="C65" s="7">
        <f>TRUNC(VLOOKUP(A65,data!I:S,3,FALSE),1)</f>
        <v>1104.5</v>
      </c>
      <c r="D65" s="7">
        <f>TRUNC(VLOOKUP(A65,data!I:S,4,FALSE),1)</f>
        <v>1107.0999999999999</v>
      </c>
      <c r="E65" s="7">
        <f>VLOOKUP(A65,data!I:S,5,FALSE)</f>
        <v>-4</v>
      </c>
      <c r="F65" s="7">
        <f>VLOOKUP(A65,data!I:S,6,FALSE)</f>
        <v>4</v>
      </c>
      <c r="G65" s="8">
        <f>C65-D65</f>
        <v>-2.5999999999999091</v>
      </c>
      <c r="H65" s="8">
        <f>IF(OR(G65&lt;E65,G65&gt;F65),1,0)</f>
        <v>0</v>
      </c>
      <c r="I65" s="7" t="str">
        <f>IF(H65=1,IF(G65&lt;E65,G65-E65,G65-F65),"")</f>
        <v/>
      </c>
      <c r="J65" s="10" t="str">
        <f>VLOOKUP(A65,data!I:S,9,FALSE)</f>
        <v>Cab # 1 RH vs Cab # 2 LH - Dist X</v>
      </c>
      <c r="K65" s="10"/>
      <c r="L65" s="10"/>
      <c r="M65" s="10"/>
      <c r="N65" s="4"/>
      <c r="X65" s="8" t="str">
        <f>IF(AND(H65=1,Y65="TRUE"),TRUE,"")</f>
        <v/>
      </c>
      <c r="Y65" s="8" t="str">
        <f>VLOOKUP(A65,data!I:S,10,FALSE)</f>
        <v>TRUE</v>
      </c>
      <c r="Z65" s="8">
        <f>VLOOKUP(A65,data!I:S,7,FALSE)</f>
        <v>-8</v>
      </c>
      <c r="AA65" s="8">
        <f>VLOOKUP(A65,data!I:S,8,FALSE)</f>
        <v>8</v>
      </c>
      <c r="AB65" s="8" t="b">
        <f>IF(OR(G65&lt;Z65,G65&gt;AA65),TRUE,FALSE)</f>
        <v>0</v>
      </c>
    </row>
    <row r="66" spans="1:28" s="8" customFormat="1" x14ac:dyDescent="0.25">
      <c r="A66" s="8" t="s">
        <v>168</v>
      </c>
      <c r="B66" s="8" t="str">
        <f>VLOOKUP(A66,data!I:S,2,FALSE)</f>
        <v>Dist Y</v>
      </c>
      <c r="C66" s="7">
        <f>TRUNC(VLOOKUP(A66,data!I:S,3,FALSE),1)</f>
        <v>1081.9000000000001</v>
      </c>
      <c r="D66" s="7">
        <f>TRUNC(VLOOKUP(A66,data!I:S,4,FALSE),1)</f>
        <v>1080</v>
      </c>
      <c r="E66" s="7">
        <f>VLOOKUP(A66,data!I:S,5,FALSE)</f>
        <v>-4</v>
      </c>
      <c r="F66" s="7">
        <f>VLOOKUP(A66,data!I:S,6,FALSE)</f>
        <v>4</v>
      </c>
      <c r="G66" s="8">
        <f>C66-D66</f>
        <v>1.9000000000000909</v>
      </c>
      <c r="H66" s="8">
        <f>IF(OR(G66&lt;E66,G66&gt;F66),1,0)</f>
        <v>0</v>
      </c>
      <c r="I66" s="7" t="str">
        <f>IF(H66=1,IF(G66&lt;E66,G66-E66,G66-F66),"")</f>
        <v/>
      </c>
      <c r="J66" s="10" t="str">
        <f>VLOOKUP(A66,data!I:S,9,FALSE)</f>
        <v>Cab # 1 RH vs Cab # 2 LH - Dist Y</v>
      </c>
      <c r="K66" s="10"/>
      <c r="L66" s="10"/>
      <c r="M66" s="10"/>
      <c r="N66" s="4"/>
      <c r="X66" s="8" t="str">
        <f>IF(AND(H66=1,Y66="TRUE"),TRUE,"")</f>
        <v/>
      </c>
      <c r="Y66" s="8" t="str">
        <f>VLOOKUP(A66,data!I:S,10,FALSE)</f>
        <v>TRUE</v>
      </c>
      <c r="Z66" s="8">
        <f>VLOOKUP(A66,data!I:S,7,FALSE)</f>
        <v>-8</v>
      </c>
      <c r="AA66" s="8">
        <f>VLOOKUP(A66,data!I:S,8,FALSE)</f>
        <v>8</v>
      </c>
      <c r="AB66" s="8" t="b">
        <f>IF(OR(G66&lt;Z66,G66&gt;AA66),TRUE,FALSE)</f>
        <v>0</v>
      </c>
    </row>
    <row r="67" spans="1:28" s="8" customFormat="1" x14ac:dyDescent="0.25">
      <c r="A67" s="8" t="s">
        <v>170</v>
      </c>
      <c r="B67" s="8" t="str">
        <f>VLOOKUP(A67,data!I:S,2,FALSE)</f>
        <v>Dist Y</v>
      </c>
      <c r="C67" s="7">
        <f>TRUNC(VLOOKUP(A67,data!I:S,3,FALSE),1)</f>
        <v>1242</v>
      </c>
      <c r="D67" s="7">
        <f>TRUNC(VLOOKUP(A67,data!I:S,4,FALSE),1)</f>
        <v>1240.8</v>
      </c>
      <c r="E67" s="7">
        <f>VLOOKUP(A67,data!I:S,5,FALSE)</f>
        <v>-4</v>
      </c>
      <c r="F67" s="7">
        <f>VLOOKUP(A67,data!I:S,6,FALSE)</f>
        <v>4</v>
      </c>
      <c r="G67" s="8">
        <f>C67-D67</f>
        <v>1.2000000000000455</v>
      </c>
      <c r="H67" s="8">
        <f>IF(OR(G67&lt;E67,G67&gt;F67),1,0)</f>
        <v>0</v>
      </c>
      <c r="I67" s="7" t="str">
        <f>IF(H67=1,IF(G67&lt;E67,G67-E67,G67-F67),"")</f>
        <v/>
      </c>
      <c r="J67" s="10" t="str">
        <f>VLOOKUP(A67,data!I:S,9,FALSE)</f>
        <v>Cab # 2 RH vs Cab # 2 LH - Dist X</v>
      </c>
      <c r="K67" s="10"/>
      <c r="L67" s="10"/>
      <c r="M67" s="10"/>
      <c r="N67" s="4"/>
      <c r="X67" s="8" t="str">
        <f>IF(AND(H67=1,Y67="TRUE"),TRUE,"")</f>
        <v/>
      </c>
      <c r="Y67" s="8" t="str">
        <f>VLOOKUP(A67,data!I:S,10,FALSE)</f>
        <v>TRUE</v>
      </c>
      <c r="Z67" s="8">
        <f>VLOOKUP(A67,data!I:S,7,FALSE)</f>
        <v>-8</v>
      </c>
      <c r="AA67" s="8">
        <f>VLOOKUP(A67,data!I:S,8,FALSE)</f>
        <v>8</v>
      </c>
      <c r="AB67" s="8" t="b">
        <f>IF(OR(G67&lt;Z67,G67&gt;AA67),TRUE,FALSE)</f>
        <v>0</v>
      </c>
    </row>
    <row r="68" spans="1:28" s="8" customFormat="1" x14ac:dyDescent="0.25">
      <c r="A68" s="8" t="s">
        <v>172</v>
      </c>
      <c r="B68" s="8" t="str">
        <f>VLOOKUP(A68,data!I:S,2,FALSE)</f>
        <v>Dist Z</v>
      </c>
      <c r="C68" s="7">
        <f>TRUNC(VLOOKUP(A68,data!I:S,3,FALSE),1)</f>
        <v>1.7</v>
      </c>
      <c r="D68" s="7">
        <f>TRUNC(VLOOKUP(A68,data!I:S,4,FALSE),1)</f>
        <v>0</v>
      </c>
      <c r="E68" s="7">
        <f>VLOOKUP(A68,data!I:S,5,FALSE)</f>
        <v>-3</v>
      </c>
      <c r="F68" s="7">
        <f>VLOOKUP(A68,data!I:S,6,FALSE)</f>
        <v>3</v>
      </c>
      <c r="G68" s="8">
        <f>C68-D68</f>
        <v>1.7</v>
      </c>
      <c r="H68" s="8">
        <f>IF(OR(G68&lt;E68,G68&gt;F68),1,0)</f>
        <v>0</v>
      </c>
      <c r="I68" s="7" t="str">
        <f>IF(H68=1,IF(G68&lt;E68,G68-E68,G68-F68),"")</f>
        <v/>
      </c>
      <c r="J68" s="10" t="str">
        <f>VLOOKUP(A68,data!I:S,9,FALSE)</f>
        <v>Cab # 2 RH vs Cab # 2 LH - Dist Z</v>
      </c>
      <c r="K68" s="10"/>
      <c r="L68" s="10"/>
      <c r="M68" s="10"/>
      <c r="N68" s="4"/>
      <c r="X68" s="8" t="str">
        <f>IF(AND(H68=1,Y68="TRUE"),TRUE,"")</f>
        <v/>
      </c>
      <c r="Y68" s="8" t="str">
        <f>VLOOKUP(A68,data!I:S,10,FALSE)</f>
        <v>TRUE</v>
      </c>
      <c r="Z68" s="8">
        <f>VLOOKUP(A68,data!I:S,7,FALSE)</f>
        <v>-6</v>
      </c>
      <c r="AA68" s="8">
        <f>VLOOKUP(A68,data!I:S,8,FALSE)</f>
        <v>6</v>
      </c>
      <c r="AB68" s="8" t="b">
        <f>IF(OR(G68&lt;Z68,G68&gt;AA68),TRUE,FALSE)</f>
        <v>0</v>
      </c>
    </row>
    <row r="69" spans="1:28" s="8" customFormat="1" x14ac:dyDescent="0.25">
      <c r="A69" s="8" t="s">
        <v>174</v>
      </c>
      <c r="B69" s="8" t="str">
        <f>VLOOKUP(A69,data!I:S,2,FALSE)</f>
        <v>Dist Z</v>
      </c>
      <c r="C69" s="7">
        <f>TRUNC(VLOOKUP(A69,data!I:S,3,FALSE),1)</f>
        <v>155.4</v>
      </c>
      <c r="D69" s="7">
        <f>TRUNC(VLOOKUP(A69,data!I:S,4,FALSE),1)</f>
        <v>158.9</v>
      </c>
      <c r="E69" s="7">
        <f>VLOOKUP(A69,data!I:S,5,FALSE)</f>
        <v>-3</v>
      </c>
      <c r="F69" s="7">
        <f>VLOOKUP(A69,data!I:S,6,FALSE)</f>
        <v>3</v>
      </c>
      <c r="G69" s="8">
        <f>C69-D69</f>
        <v>-3.5</v>
      </c>
      <c r="H69" s="8">
        <f>IF(OR(G69&lt;E69,G69&gt;F69),1,0)</f>
        <v>1</v>
      </c>
      <c r="I69" s="7">
        <f>IF(H69=1,IF(G69&lt;E69,G69-E69,G69-F69),"")</f>
        <v>-0.5</v>
      </c>
      <c r="J69" s="10" t="str">
        <f>VLOOKUP(A69,data!I:S,9,FALSE)</f>
        <v>Cab # 1 LH vs Cab # 2 LH - Dist Z</v>
      </c>
      <c r="K69" s="10"/>
      <c r="L69" s="10"/>
      <c r="M69" s="10"/>
      <c r="N69" s="4"/>
      <c r="X69" s="8" t="b">
        <f>IF(AND(H69=1,Y69="TRUE"),TRUE,"")</f>
        <v>1</v>
      </c>
      <c r="Y69" s="8" t="str">
        <f>VLOOKUP(A69,data!I:S,10,FALSE)</f>
        <v>TRUE</v>
      </c>
      <c r="Z69" s="8">
        <f>VLOOKUP(A69,data!I:S,7,FALSE)</f>
        <v>-6</v>
      </c>
      <c r="AA69" s="8">
        <f>VLOOKUP(A69,data!I:S,8,FALSE)</f>
        <v>6</v>
      </c>
      <c r="AB69" s="8" t="b">
        <f>IF(OR(G69&lt;Z69,G69&gt;AA69),TRUE,FALSE)</f>
        <v>0</v>
      </c>
    </row>
    <row r="70" spans="1:28" s="8" customFormat="1" x14ac:dyDescent="0.25">
      <c r="A70" s="8" t="s">
        <v>176</v>
      </c>
      <c r="B70" s="8" t="str">
        <f>VLOOKUP(A70,data!I:S,2,FALSE)</f>
        <v>Dist Z</v>
      </c>
      <c r="C70" s="7">
        <f>TRUNC(VLOOKUP(A70,data!I:S,3,FALSE),1)</f>
        <v>158.5</v>
      </c>
      <c r="D70" s="7">
        <f>TRUNC(VLOOKUP(A70,data!I:S,4,FALSE),1)</f>
        <v>158.1</v>
      </c>
      <c r="E70" s="7">
        <f>VLOOKUP(A70,data!I:S,5,FALSE)</f>
        <v>-3</v>
      </c>
      <c r="F70" s="7">
        <f>VLOOKUP(A70,data!I:S,6,FALSE)</f>
        <v>3</v>
      </c>
      <c r="G70" s="8">
        <f>C70-D70</f>
        <v>0.40000000000000568</v>
      </c>
      <c r="H70" s="8">
        <f>IF(OR(G70&lt;E70,G70&gt;F70),1,0)</f>
        <v>0</v>
      </c>
      <c r="I70" s="7" t="str">
        <f>IF(H70=1,IF(G70&lt;E70,G70-E70,G70-F70),"")</f>
        <v/>
      </c>
      <c r="J70" s="10" t="str">
        <f>VLOOKUP(A70,data!I:S,9,FALSE)</f>
        <v>Cab # 2 RH vs Cab # 3 RH - Dist Z</v>
      </c>
      <c r="K70" s="10"/>
      <c r="L70" s="10"/>
      <c r="M70" s="10"/>
      <c r="N70" s="4"/>
      <c r="X70" s="8" t="str">
        <f>IF(AND(H70=1,Y70="TRUE"),TRUE,"")</f>
        <v/>
      </c>
      <c r="Y70" s="8" t="str">
        <f>VLOOKUP(A70,data!I:S,10,FALSE)</f>
        <v>True</v>
      </c>
      <c r="Z70" s="8">
        <f>VLOOKUP(A70,data!I:S,7,FALSE)</f>
        <v>-6</v>
      </c>
      <c r="AA70" s="8">
        <f>VLOOKUP(A70,data!I:S,8,FALSE)</f>
        <v>6</v>
      </c>
      <c r="AB70" s="8" t="b">
        <f>IF(OR(G70&lt;Z70,G70&gt;AA70),TRUE,FALSE)</f>
        <v>0</v>
      </c>
    </row>
    <row r="71" spans="1:28" s="8" customFormat="1" x14ac:dyDescent="0.25">
      <c r="A71" s="8" t="s">
        <v>179</v>
      </c>
      <c r="B71" s="8" t="str">
        <f>VLOOKUP(A71,data!I:S,2,FALSE)</f>
        <v>Dist Z</v>
      </c>
      <c r="C71" s="7">
        <f>TRUNC(VLOOKUP(A71,data!I:S,3,FALSE),1)</f>
        <v>156.4</v>
      </c>
      <c r="D71" s="7">
        <f>TRUNC(VLOOKUP(A71,data!I:S,4,FALSE),1)</f>
        <v>158.1</v>
      </c>
      <c r="E71" s="7">
        <f>VLOOKUP(A71,data!I:S,5,FALSE)</f>
        <v>-3</v>
      </c>
      <c r="F71" s="7">
        <f>VLOOKUP(A71,data!I:S,6,FALSE)</f>
        <v>3</v>
      </c>
      <c r="G71" s="8">
        <f>C71-D71</f>
        <v>-1.6999999999999886</v>
      </c>
      <c r="H71" s="8">
        <f>IF(OR(G71&lt;E71,G71&gt;F71),1,0)</f>
        <v>0</v>
      </c>
      <c r="I71" s="7" t="str">
        <f>IF(H71=1,IF(G71&lt;E71,G71-E71,G71-F71),"")</f>
        <v/>
      </c>
      <c r="J71" s="10" t="str">
        <f>VLOOKUP(A71,data!I:S,9,FALSE)</f>
        <v>Cab # 2 LH vs Cab # 3 LH - Dist Z</v>
      </c>
      <c r="K71" s="10"/>
      <c r="L71" s="10"/>
      <c r="M71" s="10"/>
      <c r="N71" s="4"/>
      <c r="X71" s="8" t="str">
        <f>IF(AND(H71=1,Y71="TRUE"),TRUE,"")</f>
        <v/>
      </c>
      <c r="Y71" s="8" t="str">
        <f>VLOOKUP(A71,data!I:S,10,FALSE)</f>
        <v>True</v>
      </c>
      <c r="Z71" s="8">
        <f>VLOOKUP(A71,data!I:S,7,FALSE)</f>
        <v>-6</v>
      </c>
      <c r="AA71" s="8">
        <f>VLOOKUP(A71,data!I:S,8,FALSE)</f>
        <v>6</v>
      </c>
      <c r="AB71" s="8" t="b">
        <f>IF(OR(G71&lt;Z71,G71&gt;AA71),TRUE,FALSE)</f>
        <v>0</v>
      </c>
    </row>
    <row r="72" spans="1:28" s="8" customFormat="1" x14ac:dyDescent="0.25">
      <c r="A72" s="8" t="s">
        <v>181</v>
      </c>
      <c r="B72" s="8" t="str">
        <f>VLOOKUP(A72,data!I:S,2,FALSE)</f>
        <v>Dist Z</v>
      </c>
      <c r="C72" s="7">
        <f>TRUNC(VLOOKUP(A72,data!I:S,3,FALSE),1)</f>
        <v>2.7</v>
      </c>
      <c r="D72" s="7">
        <f>TRUNC(VLOOKUP(A72,data!I:S,4,FALSE),1)</f>
        <v>0</v>
      </c>
      <c r="E72" s="7">
        <f>VLOOKUP(A72,data!I:S,5,FALSE)</f>
        <v>-4</v>
      </c>
      <c r="F72" s="7">
        <f>VLOOKUP(A72,data!I:S,6,FALSE)</f>
        <v>4</v>
      </c>
      <c r="G72" s="8">
        <f>C72-D72</f>
        <v>2.7</v>
      </c>
      <c r="H72" s="8">
        <f>IF(OR(G72&lt;E72,G72&gt;F72),1,0)</f>
        <v>0</v>
      </c>
      <c r="I72" s="7" t="str">
        <f>IF(H72=1,IF(G72&lt;E72,G72-E72,G72-F72),"")</f>
        <v/>
      </c>
      <c r="J72" s="10" t="str">
        <f>VLOOKUP(A72,data!I:S,9,FALSE)</f>
        <v>A+B (P1_Z + P23_Z)</v>
      </c>
      <c r="K72" s="10"/>
      <c r="L72" s="10"/>
      <c r="M72" s="10"/>
      <c r="N72" s="4"/>
      <c r="X72" s="8" t="str">
        <f>IF(AND(H72=1,Y72="TRUE"),TRUE,"")</f>
        <v/>
      </c>
      <c r="Y72" s="8" t="str">
        <f>VLOOKUP(A72,data!I:S,10,FALSE)</f>
        <v>TRUE</v>
      </c>
      <c r="Z72" s="8">
        <f>VLOOKUP(A72,data!I:S,7,FALSE)</f>
        <v>-8</v>
      </c>
      <c r="AA72" s="8">
        <f>VLOOKUP(A72,data!I:S,8,FALSE)</f>
        <v>8</v>
      </c>
      <c r="AB72" s="8" t="b">
        <f>IF(OR(G72&lt;Z72,G72&gt;AA72),TRUE,FALSE)</f>
        <v>0</v>
      </c>
    </row>
    <row r="73" spans="1:28" s="8" customFormat="1" x14ac:dyDescent="0.25">
      <c r="A73" s="8" t="s">
        <v>183</v>
      </c>
      <c r="B73" s="8" t="str">
        <f>VLOOKUP(A73,data!I:S,2,FALSE)</f>
        <v>Dist Z</v>
      </c>
      <c r="C73" s="7">
        <f>TRUNC(VLOOKUP(A73,data!I:S,3,FALSE),1)</f>
        <v>2.1</v>
      </c>
      <c r="D73" s="7">
        <f>TRUNC(VLOOKUP(A73,data!I:S,4,FALSE),1)</f>
        <v>0</v>
      </c>
      <c r="E73" s="7">
        <f>VLOOKUP(A73,data!I:S,5,FALSE)</f>
        <v>-4</v>
      </c>
      <c r="F73" s="7">
        <f>VLOOKUP(A73,data!I:S,6,FALSE)</f>
        <v>4</v>
      </c>
      <c r="G73" s="8">
        <f>C73-D73</f>
        <v>2.1</v>
      </c>
      <c r="H73" s="8">
        <f>IF(OR(G73&lt;E73,G73&gt;F73),1,0)</f>
        <v>0</v>
      </c>
      <c r="I73" s="7" t="str">
        <f>IF(H73=1,IF(G73&lt;E73,G73-E73,G73-F73),"")</f>
        <v/>
      </c>
      <c r="J73" s="10" t="str">
        <f>VLOOKUP(A73,data!I:S,9,FALSE)</f>
        <v>B+C (P23_Z + P16_Z)</v>
      </c>
      <c r="K73" s="10"/>
      <c r="L73" s="10"/>
      <c r="M73" s="10"/>
      <c r="N73" s="4"/>
      <c r="X73" s="8" t="str">
        <f>IF(AND(H73=1,Y73="TRUE"),TRUE,"")</f>
        <v/>
      </c>
      <c r="Y73" s="8" t="str">
        <f>VLOOKUP(A73,data!I:S,10,FALSE)</f>
        <v>TRUE</v>
      </c>
      <c r="Z73" s="8">
        <f>VLOOKUP(A73,data!I:S,7,FALSE)</f>
        <v>-8</v>
      </c>
      <c r="AA73" s="8">
        <f>VLOOKUP(A73,data!I:S,8,FALSE)</f>
        <v>8</v>
      </c>
      <c r="AB73" s="8" t="b">
        <f>IF(OR(G73&lt;Z73,G73&gt;AA73),TRUE,FALSE)</f>
        <v>0</v>
      </c>
    </row>
    <row r="74" spans="1:28" s="8" customFormat="1" ht="30" customHeight="1" x14ac:dyDescent="0.25">
      <c r="A74" s="9" t="str">
        <f ca="1">INDEX(data!D:D,MATCH(OFFSET(INDIRECT("RC",FALSE),3,0),data!I:I,0))</f>
        <v>Decks Mount (D-Cab)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4"/>
    </row>
    <row r="75" spans="1:28" s="8" customFormat="1" ht="200.1" customHeight="1" x14ac:dyDescent="0.25">
      <c r="A75" s="10" t="s">
        <v>32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4"/>
    </row>
    <row r="76" spans="1:28" s="8" customFormat="1" x14ac:dyDescent="0.25">
      <c r="A76" s="8" t="s">
        <v>0</v>
      </c>
      <c r="B76" s="8" t="s">
        <v>18</v>
      </c>
      <c r="C76" s="8" t="s">
        <v>19</v>
      </c>
      <c r="D76" s="8" t="s">
        <v>20</v>
      </c>
      <c r="E76" s="8" t="s">
        <v>34</v>
      </c>
      <c r="F76" s="8" t="s">
        <v>35</v>
      </c>
      <c r="G76" s="8" t="s">
        <v>36</v>
      </c>
      <c r="H76" s="8" t="s">
        <v>16</v>
      </c>
      <c r="I76" s="8" t="s">
        <v>17</v>
      </c>
      <c r="J76" s="10" t="s">
        <v>37</v>
      </c>
      <c r="K76" s="10"/>
      <c r="L76" s="10"/>
      <c r="M76" s="10"/>
      <c r="N76" s="4"/>
      <c r="X76" s="8" t="s">
        <v>27</v>
      </c>
      <c r="Y76" s="8" t="s">
        <v>23</v>
      </c>
      <c r="Z76" s="8" t="s">
        <v>24</v>
      </c>
      <c r="AA76" s="8" t="s">
        <v>25</v>
      </c>
      <c r="AB76" s="8" t="s">
        <v>26</v>
      </c>
    </row>
    <row r="77" spans="1:28" s="8" customFormat="1" x14ac:dyDescent="0.25">
      <c r="A77" s="8" t="s">
        <v>187</v>
      </c>
      <c r="B77" s="8" t="str">
        <f>VLOOKUP(A77,data!I:S,2,FALSE)</f>
        <v>Pos X</v>
      </c>
      <c r="C77" s="7">
        <f>TRUNC(VLOOKUP(A77,data!I:S,3,FALSE),1)</f>
        <v>4508.8</v>
      </c>
      <c r="D77" s="7">
        <f>TRUNC(VLOOKUP(A77,data!I:S,4,FALSE),1)</f>
        <v>4509</v>
      </c>
      <c r="E77" s="7">
        <f>VLOOKUP(A77,data!I:S,5,FALSE)</f>
        <v>-4</v>
      </c>
      <c r="F77" s="7">
        <f>VLOOKUP(A77,data!I:S,6,FALSE)</f>
        <v>4</v>
      </c>
      <c r="G77" s="8">
        <f>C77-D77</f>
        <v>-0.1999999999998181</v>
      </c>
      <c r="H77" s="8">
        <f>IF(OR(G77&lt;E77,G77&gt;F77),1,0)</f>
        <v>0</v>
      </c>
      <c r="I77" s="7" t="str">
        <f>IF(H77=1,IF(G77&lt;E77,G77-E77,G77-F77),"")</f>
        <v/>
      </c>
      <c r="J77" s="10" t="str">
        <f>VLOOKUP(A77,data!I:S,9,FALSE)</f>
        <v>Deck # 3 RH - Pos X</v>
      </c>
      <c r="K77" s="10"/>
      <c r="L77" s="10"/>
      <c r="M77" s="10"/>
      <c r="N77" s="4"/>
      <c r="X77" s="8" t="str">
        <f>IF(AND(H77=1,Y77="TRUE"),TRUE,"")</f>
        <v/>
      </c>
      <c r="Y77" s="8" t="str">
        <f>VLOOKUP(A77,data!I:S,10,FALSE)</f>
        <v>TRUE</v>
      </c>
      <c r="Z77" s="8">
        <f>VLOOKUP(A77,data!I:S,7,FALSE)</f>
        <v>-6</v>
      </c>
      <c r="AA77" s="8">
        <f>VLOOKUP(A77,data!I:S,8,FALSE)</f>
        <v>6</v>
      </c>
      <c r="AB77" s="8" t="b">
        <f>IF(OR(G77&lt;Z77,G77&gt;AA77),TRUE,FALSE)</f>
        <v>0</v>
      </c>
    </row>
    <row r="78" spans="1:28" s="8" customFormat="1" x14ac:dyDescent="0.25">
      <c r="A78" s="8" t="s">
        <v>189</v>
      </c>
      <c r="B78" s="8" t="str">
        <f>VLOOKUP(A78,data!I:S,2,FALSE)</f>
        <v>Pos Y</v>
      </c>
      <c r="C78" s="7">
        <f>TRUNC(VLOOKUP(A78,data!I:S,3,FALSE),1)</f>
        <v>622.4</v>
      </c>
      <c r="D78" s="7">
        <f>TRUNC(VLOOKUP(A78,data!I:S,4,FALSE),1)</f>
        <v>621.5</v>
      </c>
      <c r="E78" s="7">
        <f>VLOOKUP(A78,data!I:S,5,FALSE)</f>
        <v>-4</v>
      </c>
      <c r="F78" s="7">
        <f>VLOOKUP(A78,data!I:S,6,FALSE)</f>
        <v>4</v>
      </c>
      <c r="G78" s="8">
        <f>C78-D78</f>
        <v>0.89999999999997726</v>
      </c>
      <c r="H78" s="8">
        <f>IF(OR(G78&lt;E78,G78&gt;F78),1,0)</f>
        <v>0</v>
      </c>
      <c r="I78" s="7" t="str">
        <f>IF(H78=1,IF(G78&lt;E78,G78-E78,G78-F78),"")</f>
        <v/>
      </c>
      <c r="J78" s="10" t="str">
        <f>VLOOKUP(A78,data!I:S,9,FALSE)</f>
        <v>Deck # 3 RH - Pos Y</v>
      </c>
      <c r="K78" s="10"/>
      <c r="L78" s="10"/>
      <c r="M78" s="10"/>
      <c r="N78" s="4"/>
      <c r="X78" s="8" t="str">
        <f>IF(AND(H78=1,Y78="TRUE"),TRUE,"")</f>
        <v/>
      </c>
      <c r="Y78" s="8" t="str">
        <f>VLOOKUP(A78,data!I:S,10,FALSE)</f>
        <v>TRUE</v>
      </c>
      <c r="Z78" s="8">
        <f>VLOOKUP(A78,data!I:S,7,FALSE)</f>
        <v>-6</v>
      </c>
      <c r="AA78" s="8">
        <f>VLOOKUP(A78,data!I:S,8,FALSE)</f>
        <v>6</v>
      </c>
      <c r="AB78" s="8" t="b">
        <f>IF(OR(G78&lt;Z78,G78&gt;AA78),TRUE,FALSE)</f>
        <v>0</v>
      </c>
    </row>
    <row r="79" spans="1:28" s="8" customFormat="1" x14ac:dyDescent="0.25">
      <c r="A79" s="8" t="s">
        <v>191</v>
      </c>
      <c r="B79" s="8" t="str">
        <f>VLOOKUP(A79,data!I:S,2,FALSE)</f>
        <v>Pos Z</v>
      </c>
      <c r="C79" s="7">
        <f>TRUNC(VLOOKUP(A79,data!I:S,3,FALSE),1)</f>
        <v>1197.5999999999999</v>
      </c>
      <c r="D79" s="7">
        <f>TRUNC(VLOOKUP(A79,data!I:S,4,FALSE),1)</f>
        <v>1196.7</v>
      </c>
      <c r="E79" s="7">
        <f>VLOOKUP(A79,data!I:S,5,FALSE)</f>
        <v>-4</v>
      </c>
      <c r="F79" s="7">
        <f>VLOOKUP(A79,data!I:S,6,FALSE)</f>
        <v>4</v>
      </c>
      <c r="G79" s="8">
        <f>C79-D79</f>
        <v>0.89999999999986358</v>
      </c>
      <c r="H79" s="8">
        <f>IF(OR(G79&lt;E79,G79&gt;F79),1,0)</f>
        <v>0</v>
      </c>
      <c r="I79" s="7" t="str">
        <f>IF(H79=1,IF(G79&lt;E79,G79-E79,G79-F79),"")</f>
        <v/>
      </c>
      <c r="J79" s="10" t="str">
        <f>VLOOKUP(A79,data!I:S,9,FALSE)</f>
        <v>Deck # 3 RH - Pos Z</v>
      </c>
      <c r="K79" s="10"/>
      <c r="L79" s="10"/>
      <c r="M79" s="10"/>
      <c r="N79" s="4"/>
      <c r="X79" s="8" t="str">
        <f>IF(AND(H79=1,Y79="TRUE"),TRUE,"")</f>
        <v/>
      </c>
      <c r="Y79" s="8" t="str">
        <f>VLOOKUP(A79,data!I:S,10,FALSE)</f>
        <v>TRUE</v>
      </c>
      <c r="Z79" s="8">
        <f>VLOOKUP(A79,data!I:S,7,FALSE)</f>
        <v>-6</v>
      </c>
      <c r="AA79" s="8">
        <f>VLOOKUP(A79,data!I:S,8,FALSE)</f>
        <v>6</v>
      </c>
      <c r="AB79" s="8" t="b">
        <f>IF(OR(G79&lt;Z79,G79&gt;AA79),TRUE,FALSE)</f>
        <v>0</v>
      </c>
    </row>
    <row r="80" spans="1:28" s="8" customFormat="1" x14ac:dyDescent="0.25">
      <c r="A80" s="8" t="s">
        <v>193</v>
      </c>
      <c r="B80" s="8" t="str">
        <f>VLOOKUP(A80,data!I:S,2,FALSE)</f>
        <v>Pos X</v>
      </c>
      <c r="C80" s="7">
        <f>TRUNC(VLOOKUP(A80,data!I:S,3,FALSE),1)</f>
        <v>4507.7</v>
      </c>
      <c r="D80" s="7">
        <f>TRUNC(VLOOKUP(A80,data!I:S,4,FALSE),1)</f>
        <v>4509</v>
      </c>
      <c r="E80" s="7">
        <f>VLOOKUP(A80,data!I:S,5,FALSE)</f>
        <v>-4</v>
      </c>
      <c r="F80" s="7">
        <f>VLOOKUP(A80,data!I:S,6,FALSE)</f>
        <v>4</v>
      </c>
      <c r="G80" s="8">
        <f>C80-D80</f>
        <v>-1.3000000000001819</v>
      </c>
      <c r="H80" s="8">
        <f>IF(OR(G80&lt;E80,G80&gt;F80),1,0)</f>
        <v>0</v>
      </c>
      <c r="I80" s="7" t="str">
        <f>IF(H80=1,IF(G80&lt;E80,G80-E80,G80-F80),"")</f>
        <v/>
      </c>
      <c r="J80" s="10" t="str">
        <f>VLOOKUP(A80,data!I:S,9,FALSE)</f>
        <v>Deck # 3 LH - Pos X</v>
      </c>
      <c r="K80" s="10"/>
      <c r="L80" s="10"/>
      <c r="M80" s="10"/>
      <c r="N80" s="4"/>
      <c r="X80" s="8" t="str">
        <f>IF(AND(H80=1,Y80="TRUE"),TRUE,"")</f>
        <v/>
      </c>
      <c r="Y80" s="8" t="str">
        <f>VLOOKUP(A80,data!I:S,10,FALSE)</f>
        <v>TRUE</v>
      </c>
      <c r="Z80" s="8">
        <f>VLOOKUP(A80,data!I:S,7,FALSE)</f>
        <v>-6</v>
      </c>
      <c r="AA80" s="8">
        <f>VLOOKUP(A80,data!I:S,8,FALSE)</f>
        <v>6</v>
      </c>
      <c r="AB80" s="8" t="b">
        <f>IF(OR(G80&lt;Z80,G80&gt;AA80),TRUE,FALSE)</f>
        <v>0</v>
      </c>
    </row>
    <row r="81" spans="1:28" s="8" customFormat="1" x14ac:dyDescent="0.25">
      <c r="A81" s="8" t="s">
        <v>195</v>
      </c>
      <c r="B81" s="8" t="str">
        <f>VLOOKUP(A81,data!I:S,2,FALSE)</f>
        <v>Pos Y</v>
      </c>
      <c r="C81" s="7">
        <f>TRUNC(VLOOKUP(A81,data!I:S,3,FALSE),1)</f>
        <v>-621.1</v>
      </c>
      <c r="D81" s="7">
        <f>TRUNC(VLOOKUP(A81,data!I:S,4,FALSE),1)</f>
        <v>-621.5</v>
      </c>
      <c r="E81" s="7">
        <f>VLOOKUP(A81,data!I:S,5,FALSE)</f>
        <v>-4</v>
      </c>
      <c r="F81" s="7">
        <f>VLOOKUP(A81,data!I:S,6,FALSE)</f>
        <v>4</v>
      </c>
      <c r="G81" s="8">
        <f>C81-D81</f>
        <v>0.39999999999997726</v>
      </c>
      <c r="H81" s="8">
        <f>IF(OR(G81&lt;E81,G81&gt;F81),1,0)</f>
        <v>0</v>
      </c>
      <c r="I81" s="7" t="str">
        <f>IF(H81=1,IF(G81&lt;E81,G81-E81,G81-F81),"")</f>
        <v/>
      </c>
      <c r="J81" s="10" t="str">
        <f>VLOOKUP(A81,data!I:S,9,FALSE)</f>
        <v>Deck # 3 LH - Pos Y</v>
      </c>
      <c r="K81" s="10"/>
      <c r="L81" s="10"/>
      <c r="M81" s="10"/>
      <c r="N81" s="4"/>
      <c r="X81" s="8" t="str">
        <f>IF(AND(H81=1,Y81="TRUE"),TRUE,"")</f>
        <v/>
      </c>
      <c r="Y81" s="8" t="str">
        <f>VLOOKUP(A81,data!I:S,10,FALSE)</f>
        <v>TRUE</v>
      </c>
      <c r="Z81" s="8">
        <f>VLOOKUP(A81,data!I:S,7,FALSE)</f>
        <v>-6</v>
      </c>
      <c r="AA81" s="8">
        <f>VLOOKUP(A81,data!I:S,8,FALSE)</f>
        <v>6</v>
      </c>
      <c r="AB81" s="8" t="b">
        <f>IF(OR(G81&lt;Z81,G81&gt;AA81),TRUE,FALSE)</f>
        <v>0</v>
      </c>
    </row>
    <row r="82" spans="1:28" s="8" customFormat="1" x14ac:dyDescent="0.25">
      <c r="A82" s="8" t="s">
        <v>197</v>
      </c>
      <c r="B82" s="8" t="str">
        <f>VLOOKUP(A82,data!I:S,2,FALSE)</f>
        <v>Pos Z</v>
      </c>
      <c r="C82" s="7">
        <f>TRUNC(VLOOKUP(A82,data!I:S,3,FALSE),1)</f>
        <v>1199</v>
      </c>
      <c r="D82" s="7">
        <f>TRUNC(VLOOKUP(A82,data!I:S,4,FALSE),1)</f>
        <v>1196.7</v>
      </c>
      <c r="E82" s="7">
        <f>VLOOKUP(A82,data!I:S,5,FALSE)</f>
        <v>-4</v>
      </c>
      <c r="F82" s="7">
        <f>VLOOKUP(A82,data!I:S,6,FALSE)</f>
        <v>4</v>
      </c>
      <c r="G82" s="8">
        <f>C82-D82</f>
        <v>2.2999999999999545</v>
      </c>
      <c r="H82" s="8">
        <f>IF(OR(G82&lt;E82,G82&gt;F82),1,0)</f>
        <v>0</v>
      </c>
      <c r="I82" s="7" t="str">
        <f>IF(H82=1,IF(G82&lt;E82,G82-E82,G82-F82),"")</f>
        <v/>
      </c>
      <c r="J82" s="10" t="str">
        <f>VLOOKUP(A82,data!I:S,9,FALSE)</f>
        <v>Deck # 3 LH - Pos Z</v>
      </c>
      <c r="K82" s="10"/>
      <c r="L82" s="10"/>
      <c r="M82" s="10"/>
      <c r="N82" s="4"/>
      <c r="X82" s="8" t="str">
        <f>IF(AND(H82=1,Y82="TRUE"),TRUE,"")</f>
        <v/>
      </c>
      <c r="Y82" s="8" t="str">
        <f>VLOOKUP(A82,data!I:S,10,FALSE)</f>
        <v>TRUE</v>
      </c>
      <c r="Z82" s="8">
        <f>VLOOKUP(A82,data!I:S,7,FALSE)</f>
        <v>-6</v>
      </c>
      <c r="AA82" s="8">
        <f>VLOOKUP(A82,data!I:S,8,FALSE)</f>
        <v>6</v>
      </c>
      <c r="AB82" s="8" t="b">
        <f>IF(OR(G82&lt;Z82,G82&gt;AA82),TRUE,FALSE)</f>
        <v>0</v>
      </c>
    </row>
    <row r="83" spans="1:28" s="8" customFormat="1" x14ac:dyDescent="0.25">
      <c r="A83" s="8" t="s">
        <v>199</v>
      </c>
      <c r="B83" s="8" t="str">
        <f>VLOOKUP(A83,data!I:S,2,FALSE)</f>
        <v>Pos X</v>
      </c>
      <c r="C83" s="7">
        <f>TRUNC(VLOOKUP(A83,data!I:S,3,FALSE),1)</f>
        <v>4928.1000000000004</v>
      </c>
      <c r="D83" s="7">
        <f>TRUNC(VLOOKUP(A83,data!I:S,4,FALSE),1)</f>
        <v>4930</v>
      </c>
      <c r="E83" s="7">
        <f>VLOOKUP(A83,data!I:S,5,FALSE)</f>
        <v>-4</v>
      </c>
      <c r="F83" s="7">
        <f>VLOOKUP(A83,data!I:S,6,FALSE)</f>
        <v>4</v>
      </c>
      <c r="G83" s="8">
        <f>C83-D83</f>
        <v>-1.8999999999996362</v>
      </c>
      <c r="H83" s="8">
        <f>IF(OR(G83&lt;E83,G83&gt;F83),1,0)</f>
        <v>0</v>
      </c>
      <c r="I83" s="7" t="str">
        <f>IF(H83=1,IF(G83&lt;E83,G83-E83,G83-F83),"")</f>
        <v/>
      </c>
      <c r="J83" s="10" t="str">
        <f>VLOOKUP(A83,data!I:S,9,FALSE)</f>
        <v>Deck # 4 RH - Pos X</v>
      </c>
      <c r="K83" s="10"/>
      <c r="L83" s="10"/>
      <c r="M83" s="10"/>
      <c r="N83" s="4"/>
      <c r="X83" s="8" t="str">
        <f>IF(AND(H83=1,Y83="TRUE"),TRUE,"")</f>
        <v/>
      </c>
      <c r="Y83" s="8" t="str">
        <f>VLOOKUP(A83,data!I:S,10,FALSE)</f>
        <v>TRUE</v>
      </c>
      <c r="Z83" s="8">
        <f>VLOOKUP(A83,data!I:S,7,FALSE)</f>
        <v>-6</v>
      </c>
      <c r="AA83" s="8">
        <f>VLOOKUP(A83,data!I:S,8,FALSE)</f>
        <v>6</v>
      </c>
      <c r="AB83" s="8" t="b">
        <f>IF(OR(G83&lt;Z83,G83&gt;AA83),TRUE,FALSE)</f>
        <v>0</v>
      </c>
    </row>
    <row r="84" spans="1:28" s="8" customFormat="1" x14ac:dyDescent="0.25">
      <c r="A84" s="8" t="s">
        <v>201</v>
      </c>
      <c r="B84" s="8" t="str">
        <f>VLOOKUP(A84,data!I:S,2,FALSE)</f>
        <v>Pos Y</v>
      </c>
      <c r="C84" s="7">
        <f>TRUNC(VLOOKUP(A84,data!I:S,3,FALSE),1)</f>
        <v>621.29999999999995</v>
      </c>
      <c r="D84" s="7">
        <f>TRUNC(VLOOKUP(A84,data!I:S,4,FALSE),1)</f>
        <v>621.5</v>
      </c>
      <c r="E84" s="7">
        <f>VLOOKUP(A84,data!I:S,5,FALSE)</f>
        <v>-4</v>
      </c>
      <c r="F84" s="7">
        <f>VLOOKUP(A84,data!I:S,6,FALSE)</f>
        <v>4</v>
      </c>
      <c r="G84" s="8">
        <f>C84-D84</f>
        <v>-0.20000000000004547</v>
      </c>
      <c r="H84" s="8">
        <f>IF(OR(G84&lt;E84,G84&gt;F84),1,0)</f>
        <v>0</v>
      </c>
      <c r="I84" s="7" t="str">
        <f>IF(H84=1,IF(G84&lt;E84,G84-E84,G84-F84),"")</f>
        <v/>
      </c>
      <c r="J84" s="10" t="str">
        <f>VLOOKUP(A84,data!I:S,9,FALSE)</f>
        <v>Deck # 4 RH - Pos Y</v>
      </c>
      <c r="K84" s="10"/>
      <c r="L84" s="10"/>
      <c r="M84" s="10"/>
      <c r="N84" s="4"/>
      <c r="X84" s="8" t="str">
        <f>IF(AND(H84=1,Y84="TRUE"),TRUE,"")</f>
        <v/>
      </c>
      <c r="Y84" s="8" t="str">
        <f>VLOOKUP(A84,data!I:S,10,FALSE)</f>
        <v>TRUE</v>
      </c>
      <c r="Z84" s="8">
        <f>VLOOKUP(A84,data!I:S,7,FALSE)</f>
        <v>-6</v>
      </c>
      <c r="AA84" s="8">
        <f>VLOOKUP(A84,data!I:S,8,FALSE)</f>
        <v>6</v>
      </c>
      <c r="AB84" s="8" t="b">
        <f>IF(OR(G84&lt;Z84,G84&gt;AA84),TRUE,FALSE)</f>
        <v>0</v>
      </c>
    </row>
    <row r="85" spans="1:28" s="8" customFormat="1" x14ac:dyDescent="0.25">
      <c r="A85" s="8" t="s">
        <v>203</v>
      </c>
      <c r="B85" s="8" t="str">
        <f>VLOOKUP(A85,data!I:S,2,FALSE)</f>
        <v>Pos Z</v>
      </c>
      <c r="C85" s="7">
        <f>TRUNC(VLOOKUP(A85,data!I:S,3,FALSE),1)</f>
        <v>1203.5999999999999</v>
      </c>
      <c r="D85" s="7">
        <f>TRUNC(VLOOKUP(A85,data!I:S,4,FALSE),1)</f>
        <v>1200.2</v>
      </c>
      <c r="E85" s="7">
        <f>VLOOKUP(A85,data!I:S,5,FALSE)</f>
        <v>-4</v>
      </c>
      <c r="F85" s="7">
        <f>VLOOKUP(A85,data!I:S,6,FALSE)</f>
        <v>4</v>
      </c>
      <c r="G85" s="8">
        <f>C85-D85</f>
        <v>3.3999999999998636</v>
      </c>
      <c r="H85" s="8">
        <f>IF(OR(G85&lt;E85,G85&gt;F85),1,0)</f>
        <v>0</v>
      </c>
      <c r="I85" s="7" t="str">
        <f>IF(H85=1,IF(G85&lt;E85,G85-E85,G85-F85),"")</f>
        <v/>
      </c>
      <c r="J85" s="10" t="str">
        <f>VLOOKUP(A85,data!I:S,9,FALSE)</f>
        <v>Deck # 4 RH - Pos Z</v>
      </c>
      <c r="K85" s="10"/>
      <c r="L85" s="10"/>
      <c r="M85" s="10"/>
      <c r="N85" s="4"/>
      <c r="X85" s="8" t="str">
        <f>IF(AND(H85=1,Y85="TRUE"),TRUE,"")</f>
        <v/>
      </c>
      <c r="Y85" s="8" t="str">
        <f>VLOOKUP(A85,data!I:S,10,FALSE)</f>
        <v>TRUE</v>
      </c>
      <c r="Z85" s="8">
        <f>VLOOKUP(A85,data!I:S,7,FALSE)</f>
        <v>-6</v>
      </c>
      <c r="AA85" s="8">
        <f>VLOOKUP(A85,data!I:S,8,FALSE)</f>
        <v>6</v>
      </c>
      <c r="AB85" s="8" t="b">
        <f>IF(OR(G85&lt;Z85,G85&gt;AA85),TRUE,FALSE)</f>
        <v>0</v>
      </c>
    </row>
    <row r="86" spans="1:28" s="8" customFormat="1" x14ac:dyDescent="0.25">
      <c r="A86" s="8" t="s">
        <v>205</v>
      </c>
      <c r="B86" s="8" t="str">
        <f>VLOOKUP(A86,data!I:S,2,FALSE)</f>
        <v>Pos X</v>
      </c>
      <c r="C86" s="7">
        <f>TRUNC(VLOOKUP(A86,data!I:S,3,FALSE),1)</f>
        <v>4927.1000000000004</v>
      </c>
      <c r="D86" s="7">
        <f>TRUNC(VLOOKUP(A86,data!I:S,4,FALSE),1)</f>
        <v>4930</v>
      </c>
      <c r="E86" s="7">
        <f>VLOOKUP(A86,data!I:S,5,FALSE)</f>
        <v>-4</v>
      </c>
      <c r="F86" s="7">
        <f>VLOOKUP(A86,data!I:S,6,FALSE)</f>
        <v>4</v>
      </c>
      <c r="G86" s="8">
        <f>C86-D86</f>
        <v>-2.8999999999996362</v>
      </c>
      <c r="H86" s="8">
        <f>IF(OR(G86&lt;E86,G86&gt;F86),1,0)</f>
        <v>0</v>
      </c>
      <c r="I86" s="7" t="str">
        <f>IF(H86=1,IF(G86&lt;E86,G86-E86,G86-F86),"")</f>
        <v/>
      </c>
      <c r="J86" s="10" t="str">
        <f>VLOOKUP(A86,data!I:S,9,FALSE)</f>
        <v>Deck # 4 LH - Pos X</v>
      </c>
      <c r="K86" s="10"/>
      <c r="L86" s="10"/>
      <c r="M86" s="10"/>
      <c r="N86" s="4"/>
      <c r="X86" s="8" t="str">
        <f>IF(AND(H86=1,Y86="TRUE"),TRUE,"")</f>
        <v/>
      </c>
      <c r="Y86" s="8" t="str">
        <f>VLOOKUP(A86,data!I:S,10,FALSE)</f>
        <v>TRUE</v>
      </c>
      <c r="Z86" s="8">
        <f>VLOOKUP(A86,data!I:S,7,FALSE)</f>
        <v>-6</v>
      </c>
      <c r="AA86" s="8">
        <f>VLOOKUP(A86,data!I:S,8,FALSE)</f>
        <v>6</v>
      </c>
      <c r="AB86" s="8" t="b">
        <f>IF(OR(G86&lt;Z86,G86&gt;AA86),TRUE,FALSE)</f>
        <v>0</v>
      </c>
    </row>
    <row r="87" spans="1:28" s="8" customFormat="1" x14ac:dyDescent="0.25">
      <c r="A87" s="8" t="s">
        <v>207</v>
      </c>
      <c r="B87" s="8" t="str">
        <f>VLOOKUP(A87,data!I:S,2,FALSE)</f>
        <v>Pos Y</v>
      </c>
      <c r="C87" s="7">
        <f>TRUNC(VLOOKUP(A87,data!I:S,3,FALSE),1)</f>
        <v>-619.5</v>
      </c>
      <c r="D87" s="7">
        <f>TRUNC(VLOOKUP(A87,data!I:S,4,FALSE),1)</f>
        <v>-621.5</v>
      </c>
      <c r="E87" s="7">
        <f>VLOOKUP(A87,data!I:S,5,FALSE)</f>
        <v>-4</v>
      </c>
      <c r="F87" s="7">
        <f>VLOOKUP(A87,data!I:S,6,FALSE)</f>
        <v>4</v>
      </c>
      <c r="G87" s="8">
        <f>C87-D87</f>
        <v>2</v>
      </c>
      <c r="H87" s="8">
        <f>IF(OR(G87&lt;E87,G87&gt;F87),1,0)</f>
        <v>0</v>
      </c>
      <c r="I87" s="7" t="str">
        <f>IF(H87=1,IF(G87&lt;E87,G87-E87,G87-F87),"")</f>
        <v/>
      </c>
      <c r="J87" s="10" t="str">
        <f>VLOOKUP(A87,data!I:S,9,FALSE)</f>
        <v>Deck # 4 LH - Pos Y</v>
      </c>
      <c r="K87" s="10"/>
      <c r="L87" s="10"/>
      <c r="M87" s="10"/>
      <c r="N87" s="4"/>
      <c r="X87" s="8" t="str">
        <f>IF(AND(H87=1,Y87="TRUE"),TRUE,"")</f>
        <v/>
      </c>
      <c r="Y87" s="8" t="str">
        <f>VLOOKUP(A87,data!I:S,10,FALSE)</f>
        <v>TRUE</v>
      </c>
      <c r="Z87" s="8">
        <f>VLOOKUP(A87,data!I:S,7,FALSE)</f>
        <v>-6</v>
      </c>
      <c r="AA87" s="8">
        <f>VLOOKUP(A87,data!I:S,8,FALSE)</f>
        <v>6</v>
      </c>
      <c r="AB87" s="8" t="b">
        <f>IF(OR(G87&lt;Z87,G87&gt;AA87),TRUE,FALSE)</f>
        <v>0</v>
      </c>
    </row>
    <row r="88" spans="1:28" s="8" customFormat="1" x14ac:dyDescent="0.25">
      <c r="A88" s="8" t="s">
        <v>209</v>
      </c>
      <c r="B88" s="8" t="str">
        <f>VLOOKUP(A88,data!I:S,2,FALSE)</f>
        <v>Pos Z</v>
      </c>
      <c r="C88" s="7">
        <f>TRUNC(VLOOKUP(A88,data!I:S,3,FALSE),1)</f>
        <v>1204</v>
      </c>
      <c r="D88" s="7">
        <f>TRUNC(VLOOKUP(A88,data!I:S,4,FALSE),1)</f>
        <v>1200.2</v>
      </c>
      <c r="E88" s="7">
        <f>VLOOKUP(A88,data!I:S,5,FALSE)</f>
        <v>-4</v>
      </c>
      <c r="F88" s="7">
        <f>VLOOKUP(A88,data!I:S,6,FALSE)</f>
        <v>4</v>
      </c>
      <c r="G88" s="8">
        <f>C88-D88</f>
        <v>3.7999999999999545</v>
      </c>
      <c r="H88" s="8">
        <f>IF(OR(G88&lt;E88,G88&gt;F88),1,0)</f>
        <v>0</v>
      </c>
      <c r="I88" s="7" t="str">
        <f>IF(H88=1,IF(G88&lt;E88,G88-E88,G88-F88),"")</f>
        <v/>
      </c>
      <c r="J88" s="10" t="str">
        <f>VLOOKUP(A88,data!I:S,9,FALSE)</f>
        <v>Deck # 4 LH - Pos Z</v>
      </c>
      <c r="K88" s="10"/>
      <c r="L88" s="10"/>
      <c r="M88" s="10"/>
      <c r="N88" s="4"/>
      <c r="X88" s="8" t="str">
        <f>IF(AND(H88=1,Y88="TRUE"),TRUE,"")</f>
        <v/>
      </c>
      <c r="Y88" s="8" t="str">
        <f>VLOOKUP(A88,data!I:S,10,FALSE)</f>
        <v>TRUE</v>
      </c>
      <c r="Z88" s="8">
        <f>VLOOKUP(A88,data!I:S,7,FALSE)</f>
        <v>-6</v>
      </c>
      <c r="AA88" s="8">
        <f>VLOOKUP(A88,data!I:S,8,FALSE)</f>
        <v>6</v>
      </c>
      <c r="AB88" s="8" t="b">
        <f>IF(OR(G88&lt;Z88,G88&gt;AA88),TRUE,FALSE)</f>
        <v>0</v>
      </c>
    </row>
    <row r="89" spans="1:28" s="8" customFormat="1" x14ac:dyDescent="0.25">
      <c r="A89" s="8" t="s">
        <v>211</v>
      </c>
      <c r="B89" s="8" t="str">
        <f>VLOOKUP(A89,data!I:S,2,FALSE)</f>
        <v>Dist Z</v>
      </c>
      <c r="C89" s="7">
        <f>TRUNC(VLOOKUP(A89,data!I:S,3,FALSE),1)</f>
        <v>6</v>
      </c>
      <c r="D89" s="7">
        <f>TRUNC(VLOOKUP(A89,data!I:S,4,FALSE),1)</f>
        <v>3.5</v>
      </c>
      <c r="E89" s="7">
        <f>VLOOKUP(A89,data!I:S,5,FALSE)</f>
        <v>-3</v>
      </c>
      <c r="F89" s="7">
        <f>VLOOKUP(A89,data!I:S,6,FALSE)</f>
        <v>3</v>
      </c>
      <c r="G89" s="8">
        <f>C89-D89</f>
        <v>2.5</v>
      </c>
      <c r="H89" s="8">
        <f>IF(OR(G89&lt;E89,G89&gt;F89),1,0)</f>
        <v>0</v>
      </c>
      <c r="I89" s="7" t="str">
        <f>IF(H89=1,IF(G89&lt;E89,G89-E89,G89-F89),"")</f>
        <v/>
      </c>
      <c r="J89" s="10" t="str">
        <f>VLOOKUP(A89,data!I:S,9,FALSE)</f>
        <v>Deck # 3 RH vs Deck # 4 RH - H-Pitch</v>
      </c>
      <c r="K89" s="10"/>
      <c r="L89" s="10"/>
      <c r="M89" s="10"/>
      <c r="N89" s="4"/>
      <c r="X89" s="8" t="str">
        <f>IF(AND(H89=1,Y89="TRUE"),TRUE,"")</f>
        <v/>
      </c>
      <c r="Y89" s="8" t="str">
        <f>VLOOKUP(A89,data!I:S,10,FALSE)</f>
        <v>TRUE</v>
      </c>
      <c r="Z89" s="8">
        <f>VLOOKUP(A89,data!I:S,7,FALSE)</f>
        <v>-6</v>
      </c>
      <c r="AA89" s="8">
        <f>VLOOKUP(A89,data!I:S,8,FALSE)</f>
        <v>6</v>
      </c>
      <c r="AB89" s="8" t="b">
        <f>IF(OR(G89&lt;Z89,G89&gt;AA89),TRUE,FALSE)</f>
        <v>0</v>
      </c>
    </row>
    <row r="90" spans="1:28" s="8" customFormat="1" x14ac:dyDescent="0.25">
      <c r="A90" s="8" t="s">
        <v>213</v>
      </c>
      <c r="B90" s="8" t="str">
        <f>VLOOKUP(A90,data!I:S,2,FALSE)</f>
        <v>Dist Z</v>
      </c>
      <c r="C90" s="7">
        <f>TRUNC(VLOOKUP(A90,data!I:S,3,FALSE),1)</f>
        <v>5</v>
      </c>
      <c r="D90" s="7">
        <f>TRUNC(VLOOKUP(A90,data!I:S,4,FALSE),1)</f>
        <v>3.5</v>
      </c>
      <c r="E90" s="7">
        <f>VLOOKUP(A90,data!I:S,5,FALSE)</f>
        <v>-3</v>
      </c>
      <c r="F90" s="7">
        <f>VLOOKUP(A90,data!I:S,6,FALSE)</f>
        <v>3</v>
      </c>
      <c r="G90" s="8">
        <f>C90-D90</f>
        <v>1.5</v>
      </c>
      <c r="H90" s="8">
        <f>IF(OR(G90&lt;E90,G90&gt;F90),1,0)</f>
        <v>0</v>
      </c>
      <c r="I90" s="7" t="str">
        <f>IF(H90=1,IF(G90&lt;E90,G90-E90,G90-F90),"")</f>
        <v/>
      </c>
      <c r="J90" s="10" t="str">
        <f>VLOOKUP(A90,data!I:S,9,FALSE)</f>
        <v>Deck # 3 LH vs Deck # 4 LH - H-Pitch</v>
      </c>
      <c r="K90" s="10"/>
      <c r="L90" s="10"/>
      <c r="M90" s="10"/>
      <c r="N90" s="4"/>
      <c r="X90" s="8" t="str">
        <f>IF(AND(H90=1,Y90="TRUE"),TRUE,"")</f>
        <v/>
      </c>
      <c r="Y90" s="8" t="str">
        <f>VLOOKUP(A90,data!I:S,10,FALSE)</f>
        <v>TRUE</v>
      </c>
      <c r="Z90" s="8">
        <f>VLOOKUP(A90,data!I:S,7,FALSE)</f>
        <v>-6</v>
      </c>
      <c r="AA90" s="8">
        <f>VLOOKUP(A90,data!I:S,8,FALSE)</f>
        <v>6</v>
      </c>
      <c r="AB90" s="8" t="b">
        <f>IF(OR(G90&lt;Z90,G90&gt;AA90),TRUE,FALSE)</f>
        <v>0</v>
      </c>
    </row>
    <row r="91" spans="1:28" s="8" customFormat="1" x14ac:dyDescent="0.25">
      <c r="A91" s="8" t="s">
        <v>215</v>
      </c>
      <c r="B91" s="8" t="str">
        <f>VLOOKUP(A91,data!I:S,2,FALSE)</f>
        <v>Pos X</v>
      </c>
      <c r="C91" s="7">
        <f>TRUNC(VLOOKUP(A91,data!I:S,3,FALSE),1)</f>
        <v>3695.2</v>
      </c>
      <c r="D91" s="7">
        <f>TRUNC(VLOOKUP(A91,data!I:S,4,FALSE),1)</f>
        <v>3695</v>
      </c>
      <c r="E91" s="7">
        <f>VLOOKUP(A91,data!I:S,5,FALSE)</f>
        <v>-4</v>
      </c>
      <c r="F91" s="7">
        <f>VLOOKUP(A91,data!I:S,6,FALSE)</f>
        <v>4</v>
      </c>
      <c r="G91" s="8">
        <f>C91-D91</f>
        <v>0.1999999999998181</v>
      </c>
      <c r="H91" s="8">
        <f>IF(OR(G91&lt;E91,G91&gt;F91),1,0)</f>
        <v>0</v>
      </c>
      <c r="I91" s="7" t="str">
        <f>IF(H91=1,IF(G91&lt;E91,G91-E91,G91-F91),"")</f>
        <v/>
      </c>
      <c r="J91" s="10" t="str">
        <f>VLOOKUP(A91,data!I:S,9,FALSE)</f>
        <v>Deck # 1 RH - Pos X</v>
      </c>
      <c r="K91" s="10"/>
      <c r="L91" s="10"/>
      <c r="M91" s="10"/>
      <c r="N91" s="4"/>
      <c r="X91" s="8" t="str">
        <f>IF(AND(H91=1,Y91="TRUE"),TRUE,"")</f>
        <v/>
      </c>
      <c r="Y91" s="8" t="str">
        <f>VLOOKUP(A91,data!I:S,10,FALSE)</f>
        <v>TRUE</v>
      </c>
      <c r="Z91" s="8">
        <f>VLOOKUP(A91,data!I:S,7,FALSE)</f>
        <v>-6</v>
      </c>
      <c r="AA91" s="8">
        <f>VLOOKUP(A91,data!I:S,8,FALSE)</f>
        <v>6</v>
      </c>
      <c r="AB91" s="8" t="b">
        <f>IF(OR(G91&lt;Z91,G91&gt;AA91),TRUE,FALSE)</f>
        <v>0</v>
      </c>
    </row>
    <row r="92" spans="1:28" s="8" customFormat="1" x14ac:dyDescent="0.25">
      <c r="A92" s="8" t="s">
        <v>217</v>
      </c>
      <c r="B92" s="8" t="str">
        <f>VLOOKUP(A92,data!I:S,2,FALSE)</f>
        <v>Pos Y</v>
      </c>
      <c r="C92" s="7">
        <f>TRUNC(VLOOKUP(A92,data!I:S,3,FALSE),1)</f>
        <v>548</v>
      </c>
      <c r="D92" s="7">
        <f>TRUNC(VLOOKUP(A92,data!I:S,4,FALSE),1)</f>
        <v>549</v>
      </c>
      <c r="E92" s="7">
        <f>VLOOKUP(A92,data!I:S,5,FALSE)</f>
        <v>-4</v>
      </c>
      <c r="F92" s="7">
        <f>VLOOKUP(A92,data!I:S,6,FALSE)</f>
        <v>4</v>
      </c>
      <c r="G92" s="8">
        <f>C92-D92</f>
        <v>-1</v>
      </c>
      <c r="H92" s="8">
        <f>IF(OR(G92&lt;E92,G92&gt;F92),1,0)</f>
        <v>0</v>
      </c>
      <c r="I92" s="7" t="str">
        <f>IF(H92=1,IF(G92&lt;E92,G92-E92,G92-F92),"")</f>
        <v/>
      </c>
      <c r="J92" s="10" t="str">
        <f>VLOOKUP(A92,data!I:S,9,FALSE)</f>
        <v>Deck # 1 RH - Pos Y</v>
      </c>
      <c r="K92" s="10"/>
      <c r="L92" s="10"/>
      <c r="M92" s="10"/>
      <c r="N92" s="4"/>
      <c r="X92" s="8" t="str">
        <f>IF(AND(H92=1,Y92="TRUE"),TRUE,"")</f>
        <v/>
      </c>
      <c r="Y92" s="8" t="str">
        <f>VLOOKUP(A92,data!I:S,10,FALSE)</f>
        <v>TRUE</v>
      </c>
      <c r="Z92" s="8">
        <f>VLOOKUP(A92,data!I:S,7,FALSE)</f>
        <v>-6</v>
      </c>
      <c r="AA92" s="8">
        <f>VLOOKUP(A92,data!I:S,8,FALSE)</f>
        <v>6</v>
      </c>
      <c r="AB92" s="8" t="b">
        <f>IF(OR(G92&lt;Z92,G92&gt;AA92),TRUE,FALSE)</f>
        <v>0</v>
      </c>
    </row>
    <row r="93" spans="1:28" s="8" customFormat="1" x14ac:dyDescent="0.25">
      <c r="A93" s="8" t="s">
        <v>219</v>
      </c>
      <c r="B93" s="8" t="str">
        <f>VLOOKUP(A93,data!I:S,2,FALSE)</f>
        <v>Pos Z</v>
      </c>
      <c r="C93" s="7">
        <f>TRUNC(VLOOKUP(A93,data!I:S,3,FALSE),1)</f>
        <v>1177.5</v>
      </c>
      <c r="D93" s="7">
        <f>TRUNC(VLOOKUP(A93,data!I:S,4,FALSE),1)</f>
        <v>1176.9000000000001</v>
      </c>
      <c r="E93" s="7">
        <f>VLOOKUP(A93,data!I:S,5,FALSE)</f>
        <v>-4</v>
      </c>
      <c r="F93" s="7">
        <f>VLOOKUP(A93,data!I:S,6,FALSE)</f>
        <v>4</v>
      </c>
      <c r="G93" s="8">
        <f>C93-D93</f>
        <v>0.59999999999990905</v>
      </c>
      <c r="H93" s="8">
        <f>IF(OR(G93&lt;E93,G93&gt;F93),1,0)</f>
        <v>0</v>
      </c>
      <c r="I93" s="7" t="str">
        <f>IF(H93=1,IF(G93&lt;E93,G93-E93,G93-F93),"")</f>
        <v/>
      </c>
      <c r="J93" s="10" t="str">
        <f>VLOOKUP(A93,data!I:S,9,FALSE)</f>
        <v>Deck # 1 RH - Pos Z</v>
      </c>
      <c r="K93" s="10"/>
      <c r="L93" s="10"/>
      <c r="M93" s="10"/>
      <c r="N93" s="4"/>
      <c r="X93" s="8" t="str">
        <f>IF(AND(H93=1,Y93="TRUE"),TRUE,"")</f>
        <v/>
      </c>
      <c r="Y93" s="8" t="str">
        <f>VLOOKUP(A93,data!I:S,10,FALSE)</f>
        <v>TRUE</v>
      </c>
      <c r="Z93" s="8">
        <f>VLOOKUP(A93,data!I:S,7,FALSE)</f>
        <v>-6</v>
      </c>
      <c r="AA93" s="8">
        <f>VLOOKUP(A93,data!I:S,8,FALSE)</f>
        <v>6</v>
      </c>
      <c r="AB93" s="8" t="b">
        <f>IF(OR(G93&lt;Z93,G93&gt;AA93),TRUE,FALSE)</f>
        <v>0</v>
      </c>
    </row>
    <row r="94" spans="1:28" s="8" customFormat="1" x14ac:dyDescent="0.25">
      <c r="A94" s="8" t="s">
        <v>221</v>
      </c>
      <c r="B94" s="8" t="str">
        <f>VLOOKUP(A94,data!I:S,2,FALSE)</f>
        <v>Pos X</v>
      </c>
      <c r="C94" s="7">
        <f>TRUNC(VLOOKUP(A94,data!I:S,3,FALSE),1)</f>
        <v>3693.9</v>
      </c>
      <c r="D94" s="7">
        <f>TRUNC(VLOOKUP(A94,data!I:S,4,FALSE),1)</f>
        <v>3695</v>
      </c>
      <c r="E94" s="7">
        <f>VLOOKUP(A94,data!I:S,5,FALSE)</f>
        <v>-4</v>
      </c>
      <c r="F94" s="7">
        <f>VLOOKUP(A94,data!I:S,6,FALSE)</f>
        <v>4</v>
      </c>
      <c r="G94" s="8">
        <f>C94-D94</f>
        <v>-1.0999999999999091</v>
      </c>
      <c r="H94" s="8">
        <f>IF(OR(G94&lt;E94,G94&gt;F94),1,0)</f>
        <v>0</v>
      </c>
      <c r="I94" s="7" t="str">
        <f>IF(H94=1,IF(G94&lt;E94,G94-E94,G94-F94),"")</f>
        <v/>
      </c>
      <c r="J94" s="10" t="str">
        <f>VLOOKUP(A94,data!I:S,9,FALSE)</f>
        <v>Deck # 1 LH - Pos X</v>
      </c>
      <c r="K94" s="10"/>
      <c r="L94" s="10"/>
      <c r="M94" s="10"/>
      <c r="N94" s="4"/>
      <c r="X94" s="8" t="str">
        <f>IF(AND(H94=1,Y94="TRUE"),TRUE,"")</f>
        <v/>
      </c>
      <c r="Y94" s="8" t="str">
        <f>VLOOKUP(A94,data!I:S,10,FALSE)</f>
        <v>TRUE</v>
      </c>
      <c r="Z94" s="8">
        <f>VLOOKUP(A94,data!I:S,7,FALSE)</f>
        <v>-6</v>
      </c>
      <c r="AA94" s="8">
        <f>VLOOKUP(A94,data!I:S,8,FALSE)</f>
        <v>6</v>
      </c>
      <c r="AB94" s="8" t="b">
        <f>IF(OR(G94&lt;Z94,G94&gt;AA94),TRUE,FALSE)</f>
        <v>0</v>
      </c>
    </row>
    <row r="95" spans="1:28" s="8" customFormat="1" x14ac:dyDescent="0.25">
      <c r="A95" s="8" t="s">
        <v>223</v>
      </c>
      <c r="B95" s="8" t="str">
        <f>VLOOKUP(A95,data!I:S,2,FALSE)</f>
        <v>Pos Y</v>
      </c>
      <c r="C95" s="7">
        <f>TRUNC(VLOOKUP(A95,data!I:S,3,FALSE),1)</f>
        <v>-549</v>
      </c>
      <c r="D95" s="7">
        <f>TRUNC(VLOOKUP(A95,data!I:S,4,FALSE),1)</f>
        <v>-549</v>
      </c>
      <c r="E95" s="7">
        <f>VLOOKUP(A95,data!I:S,5,FALSE)</f>
        <v>-4</v>
      </c>
      <c r="F95" s="7">
        <f>VLOOKUP(A95,data!I:S,6,FALSE)</f>
        <v>4</v>
      </c>
      <c r="G95" s="8">
        <f>C95-D95</f>
        <v>0</v>
      </c>
      <c r="H95" s="8">
        <f>IF(OR(G95&lt;E95,G95&gt;F95),1,0)</f>
        <v>0</v>
      </c>
      <c r="I95" s="7" t="str">
        <f>IF(H95=1,IF(G95&lt;E95,G95-E95,G95-F95),"")</f>
        <v/>
      </c>
      <c r="J95" s="10" t="str">
        <f>VLOOKUP(A95,data!I:S,9,FALSE)</f>
        <v>Deck # 1 LH - Pos Y</v>
      </c>
      <c r="K95" s="10"/>
      <c r="L95" s="10"/>
      <c r="M95" s="10"/>
      <c r="N95" s="4"/>
      <c r="X95" s="8" t="str">
        <f>IF(AND(H95=1,Y95="TRUE"),TRUE,"")</f>
        <v/>
      </c>
      <c r="Y95" s="8" t="str">
        <f>VLOOKUP(A95,data!I:S,10,FALSE)</f>
        <v>TRUE</v>
      </c>
      <c r="Z95" s="8">
        <f>VLOOKUP(A95,data!I:S,7,FALSE)</f>
        <v>-6</v>
      </c>
      <c r="AA95" s="8">
        <f>VLOOKUP(A95,data!I:S,8,FALSE)</f>
        <v>6</v>
      </c>
      <c r="AB95" s="8" t="b">
        <f>IF(OR(G95&lt;Z95,G95&gt;AA95),TRUE,FALSE)</f>
        <v>0</v>
      </c>
    </row>
    <row r="96" spans="1:28" s="8" customFormat="1" x14ac:dyDescent="0.25">
      <c r="A96" s="8" t="s">
        <v>225</v>
      </c>
      <c r="B96" s="8" t="str">
        <f>VLOOKUP(A96,data!I:S,2,FALSE)</f>
        <v>Pos Z</v>
      </c>
      <c r="C96" s="7">
        <f>TRUNC(VLOOKUP(A96,data!I:S,3,FALSE),1)</f>
        <v>1176.4000000000001</v>
      </c>
      <c r="D96" s="7">
        <f>TRUNC(VLOOKUP(A96,data!I:S,4,FALSE),1)</f>
        <v>1176.9000000000001</v>
      </c>
      <c r="E96" s="7">
        <f>VLOOKUP(A96,data!I:S,5,FALSE)</f>
        <v>-4</v>
      </c>
      <c r="F96" s="7">
        <f>VLOOKUP(A96,data!I:S,6,FALSE)</f>
        <v>4</v>
      </c>
      <c r="G96" s="8">
        <f>C96-D96</f>
        <v>-0.5</v>
      </c>
      <c r="H96" s="8">
        <f>IF(OR(G96&lt;E96,G96&gt;F96),1,0)</f>
        <v>0</v>
      </c>
      <c r="I96" s="7" t="str">
        <f>IF(H96=1,IF(G96&lt;E96,G96-E96,G96-F96),"")</f>
        <v/>
      </c>
      <c r="J96" s="10" t="str">
        <f>VLOOKUP(A96,data!I:S,9,FALSE)</f>
        <v>Deck # 1 LH - Pos Z</v>
      </c>
      <c r="K96" s="10"/>
      <c r="L96" s="10"/>
      <c r="M96" s="10"/>
      <c r="N96" s="4"/>
      <c r="X96" s="8" t="str">
        <f>IF(AND(H96=1,Y96="TRUE"),TRUE,"")</f>
        <v/>
      </c>
      <c r="Y96" s="8" t="str">
        <f>VLOOKUP(A96,data!I:S,10,FALSE)</f>
        <v>TRUE</v>
      </c>
      <c r="Z96" s="8">
        <f>VLOOKUP(A96,data!I:S,7,FALSE)</f>
        <v>-6</v>
      </c>
      <c r="AA96" s="8">
        <f>VLOOKUP(A96,data!I:S,8,FALSE)</f>
        <v>6</v>
      </c>
      <c r="AB96" s="8" t="b">
        <f>IF(OR(G96&lt;Z96,G96&gt;AA96),TRUE,FALSE)</f>
        <v>0</v>
      </c>
    </row>
    <row r="97" spans="1:28" s="8" customFormat="1" x14ac:dyDescent="0.25">
      <c r="A97" s="8" t="s">
        <v>227</v>
      </c>
      <c r="B97" s="8" t="str">
        <f>VLOOKUP(A97,data!I:S,2,FALSE)</f>
        <v>Dist X</v>
      </c>
      <c r="C97" s="7">
        <f>TRUNC(VLOOKUP(A97,data!I:S,3,FALSE),1)</f>
        <v>1.3</v>
      </c>
      <c r="D97" s="7">
        <f>TRUNC(VLOOKUP(A97,data!I:S,4,FALSE),1)</f>
        <v>0</v>
      </c>
      <c r="E97" s="7">
        <f>VLOOKUP(A97,data!I:S,5,FALSE)</f>
        <v>-4</v>
      </c>
      <c r="F97" s="7">
        <f>VLOOKUP(A97,data!I:S,6,FALSE)</f>
        <v>4</v>
      </c>
      <c r="G97" s="8">
        <f>C97-D97</f>
        <v>1.3</v>
      </c>
      <c r="H97" s="8">
        <f>IF(OR(G97&lt;E97,G97&gt;F97),1,0)</f>
        <v>0</v>
      </c>
      <c r="I97" s="7" t="str">
        <f>IF(H97=1,IF(G97&lt;E97,G97-E97,G97-F97),"")</f>
        <v/>
      </c>
      <c r="J97" s="10" t="str">
        <f>VLOOKUP(A97,data!I:S,9,FALSE)</f>
        <v>Deck # 1 RH vs Deck # 1 LH - L-Pitch</v>
      </c>
      <c r="K97" s="10"/>
      <c r="L97" s="10"/>
      <c r="M97" s="10"/>
      <c r="N97" s="4"/>
      <c r="X97" s="8" t="str">
        <f>IF(AND(H97=1,Y97="TRUE"),TRUE,"")</f>
        <v/>
      </c>
      <c r="Y97" s="8" t="str">
        <f>VLOOKUP(A97,data!I:S,10,FALSE)</f>
        <v>TRUE</v>
      </c>
      <c r="Z97" s="8">
        <f>VLOOKUP(A97,data!I:S,7,FALSE)</f>
        <v>-8</v>
      </c>
      <c r="AA97" s="8">
        <f>VLOOKUP(A97,data!I:S,8,FALSE)</f>
        <v>8</v>
      </c>
      <c r="AB97" s="8" t="b">
        <f>IF(OR(G97&lt;Z97,G97&gt;AA97),TRUE,FALSE)</f>
        <v>0</v>
      </c>
    </row>
    <row r="98" spans="1:28" s="8" customFormat="1" x14ac:dyDescent="0.25">
      <c r="A98" s="8" t="s">
        <v>229</v>
      </c>
      <c r="B98" s="8" t="str">
        <f>VLOOKUP(A98,data!I:S,2,FALSE)</f>
        <v>Dist Y</v>
      </c>
      <c r="C98" s="7">
        <f>TRUNC(VLOOKUP(A98,data!I:S,3,FALSE),1)</f>
        <v>1097</v>
      </c>
      <c r="D98" s="7">
        <f>TRUNC(VLOOKUP(A98,data!I:S,4,FALSE),1)</f>
        <v>1098</v>
      </c>
      <c r="E98" s="7">
        <f>VLOOKUP(A98,data!I:S,5,FALSE)</f>
        <v>-2</v>
      </c>
      <c r="F98" s="7">
        <f>VLOOKUP(A98,data!I:S,6,FALSE)</f>
        <v>2</v>
      </c>
      <c r="G98" s="8">
        <f>C98-D98</f>
        <v>-1</v>
      </c>
      <c r="H98" s="8">
        <f>IF(OR(G98&lt;E98,G98&gt;F98),1,0)</f>
        <v>0</v>
      </c>
      <c r="I98" s="7" t="str">
        <f>IF(H98=1,IF(G98&lt;E98,G98-E98,G98-F98),"")</f>
        <v/>
      </c>
      <c r="J98" s="10" t="str">
        <f>VLOOKUP(A98,data!I:S,9,FALSE)</f>
        <v>Deck # 1 RH vs Deck # 1 LH - W-Pitch</v>
      </c>
      <c r="K98" s="10"/>
      <c r="L98" s="10"/>
      <c r="M98" s="10"/>
      <c r="N98" s="4"/>
      <c r="X98" s="8" t="str">
        <f>IF(AND(H98=1,Y98="TRUE"),TRUE,"")</f>
        <v/>
      </c>
      <c r="Y98" s="8" t="str">
        <f>VLOOKUP(A98,data!I:S,10,FALSE)</f>
        <v>FALSE</v>
      </c>
      <c r="Z98" s="8">
        <f>VLOOKUP(A98,data!I:S,7,FALSE)</f>
        <v>-4</v>
      </c>
      <c r="AA98" s="8">
        <f>VLOOKUP(A98,data!I:S,8,FALSE)</f>
        <v>4</v>
      </c>
      <c r="AB98" s="8" t="b">
        <f>IF(OR(G98&lt;Z98,G98&gt;AA98),TRUE,FALSE)</f>
        <v>0</v>
      </c>
    </row>
    <row r="99" spans="1:28" s="8" customFormat="1" x14ac:dyDescent="0.25">
      <c r="A99" s="8" t="s">
        <v>232</v>
      </c>
      <c r="B99" s="8" t="str">
        <f>VLOOKUP(A99,data!I:S,2,FALSE)</f>
        <v>Dist Z</v>
      </c>
      <c r="C99" s="7">
        <f>TRUNC(VLOOKUP(A99,data!I:S,3,FALSE),1)</f>
        <v>1.1000000000000001</v>
      </c>
      <c r="D99" s="7">
        <f>TRUNC(VLOOKUP(A99,data!I:S,4,FALSE),1)</f>
        <v>0</v>
      </c>
      <c r="E99" s="7">
        <f>VLOOKUP(A99,data!I:S,5,FALSE)</f>
        <v>-4</v>
      </c>
      <c r="F99" s="7">
        <f>VLOOKUP(A99,data!I:S,6,FALSE)</f>
        <v>4</v>
      </c>
      <c r="G99" s="8">
        <f>C99-D99</f>
        <v>1.1000000000000001</v>
      </c>
      <c r="H99" s="8">
        <f>IF(OR(G99&lt;E99,G99&gt;F99),1,0)</f>
        <v>0</v>
      </c>
      <c r="I99" s="7" t="str">
        <f>IF(H99=1,IF(G99&lt;E99,G99-E99,G99-F99),"")</f>
        <v/>
      </c>
      <c r="J99" s="10" t="str">
        <f>VLOOKUP(A99,data!I:S,9,FALSE)</f>
        <v>Deck # 1 RH vs Deck # 1 LH - H-Pitch</v>
      </c>
      <c r="K99" s="10"/>
      <c r="L99" s="10"/>
      <c r="M99" s="10"/>
      <c r="N99" s="4"/>
      <c r="X99" s="8" t="str">
        <f>IF(AND(H99=1,Y99="TRUE"),TRUE,"")</f>
        <v/>
      </c>
      <c r="Y99" s="8" t="str">
        <f>VLOOKUP(A99,data!I:S,10,FALSE)</f>
        <v>FALSE</v>
      </c>
      <c r="Z99" s="8">
        <f>VLOOKUP(A99,data!I:S,7,FALSE)</f>
        <v>-8</v>
      </c>
      <c r="AA99" s="8">
        <f>VLOOKUP(A99,data!I:S,8,FALSE)</f>
        <v>8</v>
      </c>
      <c r="AB99" s="8" t="b">
        <f>IF(OR(G99&lt;Z99,G99&gt;AA99),TRUE,FALSE)</f>
        <v>0</v>
      </c>
    </row>
    <row r="100" spans="1:28" s="8" customFormat="1" x14ac:dyDescent="0.25">
      <c r="A100" s="8" t="s">
        <v>234</v>
      </c>
      <c r="B100" s="8" t="str">
        <f>VLOOKUP(A100,data!I:S,2,FALSE)</f>
        <v>Dist X</v>
      </c>
      <c r="C100" s="7">
        <f>TRUNC(VLOOKUP(A100,data!I:S,3,FALSE),1)</f>
        <v>813.6</v>
      </c>
      <c r="D100" s="7">
        <f>TRUNC(VLOOKUP(A100,data!I:S,4,FALSE),1)</f>
        <v>814</v>
      </c>
      <c r="E100" s="7">
        <f>VLOOKUP(A100,data!I:S,5,FALSE)</f>
        <v>-4</v>
      </c>
      <c r="F100" s="7">
        <f>VLOOKUP(A100,data!I:S,6,FALSE)</f>
        <v>4</v>
      </c>
      <c r="G100" s="8">
        <f>C100-D100</f>
        <v>-0.39999999999997726</v>
      </c>
      <c r="H100" s="8">
        <f>IF(OR(G100&lt;E100,G100&gt;F100),1,0)</f>
        <v>0</v>
      </c>
      <c r="I100" s="7" t="str">
        <f>IF(H100=1,IF(G100&lt;E100,G100-E100,G100-F100),"")</f>
        <v/>
      </c>
      <c r="J100" s="10" t="str">
        <f>VLOOKUP(A100,data!I:S,9,FALSE)</f>
        <v>Deck # 1 RH vs Deck # 3 RH - L-Pitch</v>
      </c>
      <c r="K100" s="10"/>
      <c r="L100" s="10"/>
      <c r="M100" s="10"/>
      <c r="N100" s="4"/>
      <c r="X100" s="8" t="str">
        <f>IF(AND(H100=1,Y100="TRUE"),TRUE,"")</f>
        <v/>
      </c>
      <c r="Y100" s="8" t="str">
        <f>VLOOKUP(A100,data!I:S,10,FALSE)</f>
        <v>TRUE</v>
      </c>
      <c r="Z100" s="8">
        <f>VLOOKUP(A100,data!I:S,7,FALSE)</f>
        <v>-8</v>
      </c>
      <c r="AA100" s="8">
        <f>VLOOKUP(A100,data!I:S,8,FALSE)</f>
        <v>8</v>
      </c>
      <c r="AB100" s="8" t="b">
        <f>IF(OR(G100&lt;Z100,G100&gt;AA100),TRUE,FALSE)</f>
        <v>0</v>
      </c>
    </row>
    <row r="101" spans="1:28" s="8" customFormat="1" x14ac:dyDescent="0.25">
      <c r="A101" s="8" t="s">
        <v>236</v>
      </c>
      <c r="B101" s="8" t="str">
        <f>VLOOKUP(A101,data!I:S,2,FALSE)</f>
        <v>Dist Y</v>
      </c>
      <c r="C101" s="7">
        <f>TRUNC(VLOOKUP(A101,data!I:S,3,FALSE),1)</f>
        <v>74.400000000000006</v>
      </c>
      <c r="D101" s="7">
        <f>TRUNC(VLOOKUP(A101,data!I:S,4,FALSE),1)</f>
        <v>72.5</v>
      </c>
      <c r="E101" s="7">
        <f>VLOOKUP(A101,data!I:S,5,FALSE)</f>
        <v>-4</v>
      </c>
      <c r="F101" s="7">
        <f>VLOOKUP(A101,data!I:S,6,FALSE)</f>
        <v>4</v>
      </c>
      <c r="G101" s="8">
        <f>C101-D101</f>
        <v>1.9000000000000057</v>
      </c>
      <c r="H101" s="8">
        <f>IF(OR(G101&lt;E101,G101&gt;F101),1,0)</f>
        <v>0</v>
      </c>
      <c r="I101" s="7" t="str">
        <f>IF(H101=1,IF(G101&lt;E101,G101-E101,G101-F101),"")</f>
        <v/>
      </c>
      <c r="J101" s="10" t="str">
        <f>VLOOKUP(A101,data!I:S,9,FALSE)</f>
        <v>Deck # 1 RH vs Deck # 3 RH - W-Pitch</v>
      </c>
      <c r="K101" s="10"/>
      <c r="L101" s="10"/>
      <c r="M101" s="10"/>
      <c r="N101" s="4"/>
      <c r="X101" s="8" t="str">
        <f>IF(AND(H101=1,Y101="TRUE"),TRUE,"")</f>
        <v/>
      </c>
      <c r="Y101" s="8" t="str">
        <f>VLOOKUP(A101,data!I:S,10,FALSE)</f>
        <v>FALSE</v>
      </c>
      <c r="Z101" s="8">
        <f>VLOOKUP(A101,data!I:S,7,FALSE)</f>
        <v>-8</v>
      </c>
      <c r="AA101" s="8">
        <f>VLOOKUP(A101,data!I:S,8,FALSE)</f>
        <v>8</v>
      </c>
      <c r="AB101" s="8" t="b">
        <f>IF(OR(G101&lt;Z101,G101&gt;AA101),TRUE,FALSE)</f>
        <v>0</v>
      </c>
    </row>
    <row r="102" spans="1:28" s="8" customFormat="1" x14ac:dyDescent="0.25">
      <c r="A102" s="8" t="s">
        <v>238</v>
      </c>
      <c r="B102" s="8" t="str">
        <f>VLOOKUP(A102,data!I:S,2,FALSE)</f>
        <v>Dist Z</v>
      </c>
      <c r="C102" s="7">
        <f>TRUNC(VLOOKUP(A102,data!I:S,3,FALSE),1)</f>
        <v>20</v>
      </c>
      <c r="D102" s="7">
        <f>TRUNC(VLOOKUP(A102,data!I:S,4,FALSE),1)</f>
        <v>19.8</v>
      </c>
      <c r="E102" s="7">
        <f>VLOOKUP(A102,data!I:S,5,FALSE)</f>
        <v>-4</v>
      </c>
      <c r="F102" s="7">
        <f>VLOOKUP(A102,data!I:S,6,FALSE)</f>
        <v>4</v>
      </c>
      <c r="G102" s="8">
        <f>C102-D102</f>
        <v>0.19999999999999929</v>
      </c>
      <c r="H102" s="8">
        <f>IF(OR(G102&lt;E102,G102&gt;F102),1,0)</f>
        <v>0</v>
      </c>
      <c r="I102" s="7" t="str">
        <f>IF(H102=1,IF(G102&lt;E102,G102-E102,G102-F102),"")</f>
        <v/>
      </c>
      <c r="J102" s="10" t="str">
        <f>VLOOKUP(A102,data!I:S,9,FALSE)</f>
        <v>Deck # 1 RH vs Deck # 3 RH - H-Pitch</v>
      </c>
      <c r="K102" s="10"/>
      <c r="L102" s="10"/>
      <c r="M102" s="10"/>
      <c r="N102" s="4"/>
      <c r="X102" s="8" t="str">
        <f>IF(AND(H102=1,Y102="TRUE"),TRUE,"")</f>
        <v/>
      </c>
      <c r="Y102" s="8" t="str">
        <f>VLOOKUP(A102,data!I:S,10,FALSE)</f>
        <v>TRUE</v>
      </c>
      <c r="Z102" s="8">
        <f>VLOOKUP(A102,data!I:S,7,FALSE)</f>
        <v>-8</v>
      </c>
      <c r="AA102" s="8">
        <f>VLOOKUP(A102,data!I:S,8,FALSE)</f>
        <v>8</v>
      </c>
      <c r="AB102" s="8" t="b">
        <f>IF(OR(G102&lt;Z102,G102&gt;AA102),TRUE,FALSE)</f>
        <v>0</v>
      </c>
    </row>
    <row r="103" spans="1:28" s="8" customFormat="1" x14ac:dyDescent="0.25">
      <c r="A103" s="8" t="s">
        <v>240</v>
      </c>
      <c r="B103" s="8" t="str">
        <f>VLOOKUP(A103,data!I:S,2,FALSE)</f>
        <v>Dist X</v>
      </c>
      <c r="C103" s="7">
        <f>TRUNC(VLOOKUP(A103,data!I:S,3,FALSE),1)</f>
        <v>812.6</v>
      </c>
      <c r="D103" s="7">
        <f>TRUNC(VLOOKUP(A103,data!I:S,4,FALSE),1)</f>
        <v>814</v>
      </c>
      <c r="E103" s="7">
        <f>VLOOKUP(A103,data!I:S,5,FALSE)</f>
        <v>-4</v>
      </c>
      <c r="F103" s="7">
        <f>VLOOKUP(A103,data!I:S,6,FALSE)</f>
        <v>4</v>
      </c>
      <c r="G103" s="8">
        <f>C103-D103</f>
        <v>-1.3999999999999773</v>
      </c>
      <c r="H103" s="8">
        <f>IF(OR(G103&lt;E103,G103&gt;F103),1,0)</f>
        <v>0</v>
      </c>
      <c r="I103" s="7" t="str">
        <f>IF(H103=1,IF(G103&lt;E103,G103-E103,G103-F103),"")</f>
        <v/>
      </c>
      <c r="J103" s="10" t="str">
        <f>VLOOKUP(A103,data!I:S,9,FALSE)</f>
        <v>Deck # 1 RH vs Deck # 3 LH - L-Pitch</v>
      </c>
      <c r="K103" s="10"/>
      <c r="L103" s="10"/>
      <c r="M103" s="10"/>
      <c r="N103" s="4"/>
      <c r="X103" s="8" t="str">
        <f>IF(AND(H103=1,Y103="TRUE"),TRUE,"")</f>
        <v/>
      </c>
      <c r="Y103" s="8" t="str">
        <f>VLOOKUP(A103,data!I:S,10,FALSE)</f>
        <v>TRUE</v>
      </c>
      <c r="Z103" s="8">
        <f>VLOOKUP(A103,data!I:S,7,FALSE)</f>
        <v>-8</v>
      </c>
      <c r="AA103" s="8">
        <f>VLOOKUP(A103,data!I:S,8,FALSE)</f>
        <v>8</v>
      </c>
      <c r="AB103" s="8" t="b">
        <f>IF(OR(G103&lt;Z103,G103&gt;AA103),TRUE,FALSE)</f>
        <v>0</v>
      </c>
    </row>
    <row r="104" spans="1:28" s="8" customFormat="1" x14ac:dyDescent="0.25">
      <c r="A104" s="8" t="s">
        <v>242</v>
      </c>
      <c r="B104" s="8" t="str">
        <f>VLOOKUP(A104,data!I:S,2,FALSE)</f>
        <v>Dist Y</v>
      </c>
      <c r="C104" s="7">
        <f>TRUNC(VLOOKUP(A104,data!I:S,3,FALSE),1)</f>
        <v>1169.0999999999999</v>
      </c>
      <c r="D104" s="7">
        <f>TRUNC(VLOOKUP(A104,data!I:S,4,FALSE),1)</f>
        <v>1170.5</v>
      </c>
      <c r="E104" s="7">
        <f>VLOOKUP(A104,data!I:S,5,FALSE)</f>
        <v>-4</v>
      </c>
      <c r="F104" s="7">
        <f>VLOOKUP(A104,data!I:S,6,FALSE)</f>
        <v>4</v>
      </c>
      <c r="G104" s="8">
        <f>C104-D104</f>
        <v>-1.4000000000000909</v>
      </c>
      <c r="H104" s="8">
        <f>IF(OR(G104&lt;E104,G104&gt;F104),1,0)</f>
        <v>0</v>
      </c>
      <c r="I104" s="7" t="str">
        <f>IF(H104=1,IF(G104&lt;E104,G104-E104,G104-F104),"")</f>
        <v/>
      </c>
      <c r="J104" s="10" t="str">
        <f>VLOOKUP(A104,data!I:S,9,FALSE)</f>
        <v>Deck # 1 RH vs Deck # 3 LH - W-Pitch</v>
      </c>
      <c r="K104" s="10"/>
      <c r="L104" s="10"/>
      <c r="M104" s="10"/>
      <c r="N104" s="4"/>
      <c r="X104" s="8" t="str">
        <f>IF(AND(H104=1,Y104="TRUE"),TRUE,"")</f>
        <v/>
      </c>
      <c r="Y104" s="8" t="str">
        <f>VLOOKUP(A104,data!I:S,10,FALSE)</f>
        <v>FALSE</v>
      </c>
      <c r="Z104" s="8">
        <f>VLOOKUP(A104,data!I:S,7,FALSE)</f>
        <v>-8</v>
      </c>
      <c r="AA104" s="8">
        <f>VLOOKUP(A104,data!I:S,8,FALSE)</f>
        <v>8</v>
      </c>
      <c r="AB104" s="8" t="b">
        <f>IF(OR(G104&lt;Z104,G104&gt;AA104),TRUE,FALSE)</f>
        <v>0</v>
      </c>
    </row>
    <row r="105" spans="1:28" s="8" customFormat="1" x14ac:dyDescent="0.25">
      <c r="A105" s="8" t="s">
        <v>244</v>
      </c>
      <c r="B105" s="8" t="str">
        <f>VLOOKUP(A105,data!I:S,2,FALSE)</f>
        <v>Dist Z</v>
      </c>
      <c r="C105" s="7">
        <f>TRUNC(VLOOKUP(A105,data!I:S,3,FALSE),1)</f>
        <v>21.4</v>
      </c>
      <c r="D105" s="7">
        <f>TRUNC(VLOOKUP(A105,data!I:S,4,FALSE),1)</f>
        <v>19.8</v>
      </c>
      <c r="E105" s="7">
        <f>VLOOKUP(A105,data!I:S,5,FALSE)</f>
        <v>-4</v>
      </c>
      <c r="F105" s="7">
        <f>VLOOKUP(A105,data!I:S,6,FALSE)</f>
        <v>4</v>
      </c>
      <c r="G105" s="8">
        <f>C105-D105</f>
        <v>1.5999999999999979</v>
      </c>
      <c r="H105" s="8">
        <f>IF(OR(G105&lt;E105,G105&gt;F105),1,0)</f>
        <v>0</v>
      </c>
      <c r="I105" s="7" t="str">
        <f>IF(H105=1,IF(G105&lt;E105,G105-E105,G105-F105),"")</f>
        <v/>
      </c>
      <c r="J105" s="10" t="str">
        <f>VLOOKUP(A105,data!I:S,9,FALSE)</f>
        <v>Deck # 1 RH vs Deck # 3 LH - H-Pitch</v>
      </c>
      <c r="K105" s="10"/>
      <c r="L105" s="10"/>
      <c r="M105" s="10"/>
      <c r="N105" s="4"/>
      <c r="X105" s="8" t="str">
        <f>IF(AND(H105=1,Y105="TRUE"),TRUE,"")</f>
        <v/>
      </c>
      <c r="Y105" s="8" t="str">
        <f>VLOOKUP(A105,data!I:S,10,FALSE)</f>
        <v>FALSE</v>
      </c>
      <c r="Z105" s="8">
        <f>VLOOKUP(A105,data!I:S,7,FALSE)</f>
        <v>-8</v>
      </c>
      <c r="AA105" s="8">
        <f>VLOOKUP(A105,data!I:S,8,FALSE)</f>
        <v>8</v>
      </c>
      <c r="AB105" s="8" t="b">
        <f>IF(OR(G105&lt;Z105,G105&gt;AA105),TRUE,FALSE)</f>
        <v>0</v>
      </c>
    </row>
    <row r="106" spans="1:28" s="8" customFormat="1" x14ac:dyDescent="0.25">
      <c r="A106" s="8" t="s">
        <v>246</v>
      </c>
      <c r="B106" s="8" t="str">
        <f>VLOOKUP(A106,data!I:S,2,FALSE)</f>
        <v>Dist X</v>
      </c>
      <c r="C106" s="7">
        <f>TRUNC(VLOOKUP(A106,data!I:S,3,FALSE),1)</f>
        <v>1232.9000000000001</v>
      </c>
      <c r="D106" s="7">
        <f>TRUNC(VLOOKUP(A106,data!I:S,4,FALSE),1)</f>
        <v>1235</v>
      </c>
      <c r="E106" s="7">
        <f>VLOOKUP(A106,data!I:S,5,FALSE)</f>
        <v>-4</v>
      </c>
      <c r="F106" s="7">
        <f>VLOOKUP(A106,data!I:S,6,FALSE)</f>
        <v>4</v>
      </c>
      <c r="G106" s="8">
        <f>C106-D106</f>
        <v>-2.0999999999999091</v>
      </c>
      <c r="H106" s="8">
        <f>IF(OR(G106&lt;E106,G106&gt;F106),1,0)</f>
        <v>0</v>
      </c>
      <c r="I106" s="7" t="str">
        <f>IF(H106=1,IF(G106&lt;E106,G106-E106,G106-F106),"")</f>
        <v/>
      </c>
      <c r="J106" s="10" t="str">
        <f>VLOOKUP(A106,data!I:S,9,FALSE)</f>
        <v>Deck # 1 RH vs Deck # 4 RH - L-Pitch</v>
      </c>
      <c r="K106" s="10"/>
      <c r="L106" s="10"/>
      <c r="M106" s="10"/>
      <c r="N106" s="4"/>
      <c r="X106" s="8" t="str">
        <f>IF(AND(H106=1,Y106="TRUE"),TRUE,"")</f>
        <v/>
      </c>
      <c r="Y106" s="8" t="str">
        <f>VLOOKUP(A106,data!I:S,10,FALSE)</f>
        <v>TRUE</v>
      </c>
      <c r="Z106" s="8">
        <f>VLOOKUP(A106,data!I:S,7,FALSE)</f>
        <v>-8</v>
      </c>
      <c r="AA106" s="8">
        <f>VLOOKUP(A106,data!I:S,8,FALSE)</f>
        <v>8</v>
      </c>
      <c r="AB106" s="8" t="b">
        <f>IF(OR(G106&lt;Z106,G106&gt;AA106),TRUE,FALSE)</f>
        <v>0</v>
      </c>
    </row>
    <row r="107" spans="1:28" s="8" customFormat="1" x14ac:dyDescent="0.25">
      <c r="A107" s="8" t="s">
        <v>248</v>
      </c>
      <c r="B107" s="8" t="str">
        <f>VLOOKUP(A107,data!I:S,2,FALSE)</f>
        <v>Dist Y</v>
      </c>
      <c r="C107" s="7">
        <f>TRUNC(VLOOKUP(A107,data!I:S,3,FALSE),1)</f>
        <v>73.3</v>
      </c>
      <c r="D107" s="7">
        <f>TRUNC(VLOOKUP(A107,data!I:S,4,FALSE),1)</f>
        <v>72.5</v>
      </c>
      <c r="E107" s="7">
        <f>VLOOKUP(A107,data!I:S,5,FALSE)</f>
        <v>-4</v>
      </c>
      <c r="F107" s="7">
        <f>VLOOKUP(A107,data!I:S,6,FALSE)</f>
        <v>4</v>
      </c>
      <c r="G107" s="8">
        <f>C107-D107</f>
        <v>0.79999999999999716</v>
      </c>
      <c r="H107" s="8">
        <f>IF(OR(G107&lt;E107,G107&gt;F107),1,0)</f>
        <v>0</v>
      </c>
      <c r="I107" s="7" t="str">
        <f>IF(H107=1,IF(G107&lt;E107,G107-E107,G107-F107),"")</f>
        <v/>
      </c>
      <c r="J107" s="10" t="str">
        <f>VLOOKUP(A107,data!I:S,9,FALSE)</f>
        <v>Deck # 1 RH vs Deck # 4 RH - W-Pitch</v>
      </c>
      <c r="K107" s="10"/>
      <c r="L107" s="10"/>
      <c r="M107" s="10"/>
      <c r="N107" s="4"/>
      <c r="X107" s="8" t="str">
        <f>IF(AND(H107=1,Y107="TRUE"),TRUE,"")</f>
        <v/>
      </c>
      <c r="Y107" s="8" t="str">
        <f>VLOOKUP(A107,data!I:S,10,FALSE)</f>
        <v>FALSE</v>
      </c>
      <c r="Z107" s="8">
        <f>VLOOKUP(A107,data!I:S,7,FALSE)</f>
        <v>-8</v>
      </c>
      <c r="AA107" s="8">
        <f>VLOOKUP(A107,data!I:S,8,FALSE)</f>
        <v>8</v>
      </c>
      <c r="AB107" s="8" t="b">
        <f>IF(OR(G107&lt;Z107,G107&gt;AA107),TRUE,FALSE)</f>
        <v>0</v>
      </c>
    </row>
    <row r="108" spans="1:28" s="8" customFormat="1" x14ac:dyDescent="0.25">
      <c r="A108" s="8" t="s">
        <v>250</v>
      </c>
      <c r="B108" s="8" t="str">
        <f>VLOOKUP(A108,data!I:S,2,FALSE)</f>
        <v>Dist Z</v>
      </c>
      <c r="C108" s="7">
        <f>TRUNC(VLOOKUP(A108,data!I:S,3,FALSE),1)</f>
        <v>26</v>
      </c>
      <c r="D108" s="7">
        <f>TRUNC(VLOOKUP(A108,data!I:S,4,FALSE),1)</f>
        <v>23.3</v>
      </c>
      <c r="E108" s="7">
        <f>VLOOKUP(A108,data!I:S,5,FALSE)</f>
        <v>-4</v>
      </c>
      <c r="F108" s="7">
        <f>VLOOKUP(A108,data!I:S,6,FALSE)</f>
        <v>4</v>
      </c>
      <c r="G108" s="8">
        <f>C108-D108</f>
        <v>2.6999999999999993</v>
      </c>
      <c r="H108" s="8">
        <f>IF(OR(G108&lt;E108,G108&gt;F108),1,0)</f>
        <v>0</v>
      </c>
      <c r="I108" s="7" t="str">
        <f>IF(H108=1,IF(G108&lt;E108,G108-E108,G108-F108),"")</f>
        <v/>
      </c>
      <c r="J108" s="10" t="str">
        <f>VLOOKUP(A108,data!I:S,9,FALSE)</f>
        <v>Deck # 1 RH vs Deck # 4 RH - H-Pitch</v>
      </c>
      <c r="K108" s="10"/>
      <c r="L108" s="10"/>
      <c r="M108" s="10"/>
      <c r="N108" s="4"/>
      <c r="X108" s="8" t="str">
        <f>IF(AND(H108=1,Y108="TRUE"),TRUE,"")</f>
        <v/>
      </c>
      <c r="Y108" s="8" t="str">
        <f>VLOOKUP(A108,data!I:S,10,FALSE)</f>
        <v>FALSE</v>
      </c>
      <c r="Z108" s="8">
        <f>VLOOKUP(A108,data!I:S,7,FALSE)</f>
        <v>-8</v>
      </c>
      <c r="AA108" s="8">
        <f>VLOOKUP(A108,data!I:S,8,FALSE)</f>
        <v>8</v>
      </c>
      <c r="AB108" s="8" t="b">
        <f>IF(OR(G108&lt;Z108,G108&gt;AA108),TRUE,FALSE)</f>
        <v>0</v>
      </c>
    </row>
    <row r="109" spans="1:28" s="8" customFormat="1" x14ac:dyDescent="0.25">
      <c r="A109" s="8" t="s">
        <v>252</v>
      </c>
      <c r="B109" s="8" t="str">
        <f>VLOOKUP(A109,data!I:S,2,FALSE)</f>
        <v>Dist X</v>
      </c>
      <c r="C109" s="7">
        <f>TRUNC(VLOOKUP(A109,data!I:S,3,FALSE),1)</f>
        <v>1231.9000000000001</v>
      </c>
      <c r="D109" s="7">
        <f>TRUNC(VLOOKUP(A109,data!I:S,4,FALSE),1)</f>
        <v>1235</v>
      </c>
      <c r="E109" s="7">
        <f>VLOOKUP(A109,data!I:S,5,FALSE)</f>
        <v>-4</v>
      </c>
      <c r="F109" s="7">
        <f>VLOOKUP(A109,data!I:S,6,FALSE)</f>
        <v>4</v>
      </c>
      <c r="G109" s="8">
        <f>C109-D109</f>
        <v>-3.0999999999999091</v>
      </c>
      <c r="H109" s="8">
        <f>IF(OR(G109&lt;E109,G109&gt;F109),1,0)</f>
        <v>0</v>
      </c>
      <c r="I109" s="7" t="str">
        <f>IF(H109=1,IF(G109&lt;E109,G109-E109,G109-F109),"")</f>
        <v/>
      </c>
      <c r="J109" s="10" t="str">
        <f>VLOOKUP(A109,data!I:S,9,FALSE)</f>
        <v>Deck # 1 RH vs Deck # 4 LH - L-Pitch</v>
      </c>
      <c r="K109" s="10"/>
      <c r="L109" s="10"/>
      <c r="M109" s="10"/>
      <c r="N109" s="4"/>
      <c r="X109" s="8" t="str">
        <f>IF(AND(H109=1,Y109="TRUE"),TRUE,"")</f>
        <v/>
      </c>
      <c r="Y109" s="8" t="str">
        <f>VLOOKUP(A109,data!I:S,10,FALSE)</f>
        <v>TRUE</v>
      </c>
      <c r="Z109" s="8">
        <f>VLOOKUP(A109,data!I:S,7,FALSE)</f>
        <v>-8</v>
      </c>
      <c r="AA109" s="8">
        <f>VLOOKUP(A109,data!I:S,8,FALSE)</f>
        <v>8</v>
      </c>
      <c r="AB109" s="8" t="b">
        <f>IF(OR(G109&lt;Z109,G109&gt;AA109),TRUE,FALSE)</f>
        <v>0</v>
      </c>
    </row>
    <row r="110" spans="1:28" s="8" customFormat="1" x14ac:dyDescent="0.25">
      <c r="A110" s="8" t="s">
        <v>254</v>
      </c>
      <c r="B110" s="8" t="str">
        <f>VLOOKUP(A110,data!I:S,2,FALSE)</f>
        <v>Dist Y</v>
      </c>
      <c r="C110" s="7">
        <f>TRUNC(VLOOKUP(A110,data!I:S,3,FALSE),1)</f>
        <v>1167.5</v>
      </c>
      <c r="D110" s="7">
        <f>TRUNC(VLOOKUP(A110,data!I:S,4,FALSE),1)</f>
        <v>1170.5</v>
      </c>
      <c r="E110" s="7">
        <f>VLOOKUP(A110,data!I:S,5,FALSE)</f>
        <v>-4</v>
      </c>
      <c r="F110" s="7">
        <f>VLOOKUP(A110,data!I:S,6,FALSE)</f>
        <v>4</v>
      </c>
      <c r="G110" s="8">
        <f>C110-D110</f>
        <v>-3</v>
      </c>
      <c r="H110" s="8">
        <f>IF(OR(G110&lt;E110,G110&gt;F110),1,0)</f>
        <v>0</v>
      </c>
      <c r="I110" s="7" t="str">
        <f>IF(H110=1,IF(G110&lt;E110,G110-E110,G110-F110),"")</f>
        <v/>
      </c>
      <c r="J110" s="10" t="str">
        <f>VLOOKUP(A110,data!I:S,9,FALSE)</f>
        <v>Deck # 1 RH vs Deck # 4 LH - W-Pitch</v>
      </c>
      <c r="K110" s="10"/>
      <c r="L110" s="10"/>
      <c r="M110" s="10"/>
      <c r="N110" s="4"/>
      <c r="X110" s="8" t="str">
        <f>IF(AND(H110=1,Y110="TRUE"),TRUE,"")</f>
        <v/>
      </c>
      <c r="Y110" s="8" t="str">
        <f>VLOOKUP(A110,data!I:S,10,FALSE)</f>
        <v>TRUE</v>
      </c>
      <c r="Z110" s="8">
        <f>VLOOKUP(A110,data!I:S,7,FALSE)</f>
        <v>-8</v>
      </c>
      <c r="AA110" s="8">
        <f>VLOOKUP(A110,data!I:S,8,FALSE)</f>
        <v>8</v>
      </c>
      <c r="AB110" s="8" t="b">
        <f>IF(OR(G110&lt;Z110,G110&gt;AA110),TRUE,FALSE)</f>
        <v>0</v>
      </c>
    </row>
    <row r="111" spans="1:28" s="8" customFormat="1" x14ac:dyDescent="0.25">
      <c r="A111" s="8" t="s">
        <v>256</v>
      </c>
      <c r="B111" s="8" t="str">
        <f>VLOOKUP(A111,data!I:S,2,FALSE)</f>
        <v>Dist Z</v>
      </c>
      <c r="C111" s="7">
        <f>TRUNC(VLOOKUP(A111,data!I:S,3,FALSE),1)</f>
        <v>26.4</v>
      </c>
      <c r="D111" s="7">
        <f>TRUNC(VLOOKUP(A111,data!I:S,4,FALSE),1)</f>
        <v>23.3</v>
      </c>
      <c r="E111" s="7">
        <f>VLOOKUP(A111,data!I:S,5,FALSE)</f>
        <v>-4</v>
      </c>
      <c r="F111" s="7">
        <f>VLOOKUP(A111,data!I:S,6,FALSE)</f>
        <v>4</v>
      </c>
      <c r="G111" s="8">
        <f>C111-D111</f>
        <v>3.0999999999999979</v>
      </c>
      <c r="H111" s="8">
        <f>IF(OR(G111&lt;E111,G111&gt;F111),1,0)</f>
        <v>0</v>
      </c>
      <c r="I111" s="7" t="str">
        <f>IF(H111=1,IF(G111&lt;E111,G111-E111,G111-F111),"")</f>
        <v/>
      </c>
      <c r="J111" s="10" t="str">
        <f>VLOOKUP(A111,data!I:S,9,FALSE)</f>
        <v>Deck # 1 RH vs Deck # 4 LH - H-Pitch</v>
      </c>
      <c r="K111" s="10"/>
      <c r="L111" s="10"/>
      <c r="M111" s="10"/>
      <c r="N111" s="4"/>
      <c r="X111" s="8" t="str">
        <f>IF(AND(H111=1,Y111="TRUE"),TRUE,"")</f>
        <v/>
      </c>
      <c r="Y111" s="8" t="str">
        <f>VLOOKUP(A111,data!I:S,10,FALSE)</f>
        <v>TRUE</v>
      </c>
      <c r="Z111" s="8">
        <f>VLOOKUP(A111,data!I:S,7,FALSE)</f>
        <v>-8</v>
      </c>
      <c r="AA111" s="8">
        <f>VLOOKUP(A111,data!I:S,8,FALSE)</f>
        <v>8</v>
      </c>
      <c r="AB111" s="8" t="b">
        <f>IF(OR(G111&lt;Z111,G111&gt;AA111),TRUE,FALSE)</f>
        <v>0</v>
      </c>
    </row>
    <row r="112" spans="1:28" s="8" customFormat="1" x14ac:dyDescent="0.25">
      <c r="A112" s="8" t="s">
        <v>258</v>
      </c>
      <c r="B112" s="8" t="str">
        <f>VLOOKUP(A112,data!I:S,2,FALSE)</f>
        <v>Dist X</v>
      </c>
      <c r="C112" s="7">
        <f>TRUNC(VLOOKUP(A112,data!I:S,3,FALSE),1)</f>
        <v>3272.9</v>
      </c>
      <c r="D112" s="7">
        <f>TRUNC(VLOOKUP(A112,data!I:S,4,FALSE),1)</f>
        <v>3275</v>
      </c>
      <c r="E112" s="7">
        <f>VLOOKUP(A112,data!I:S,5,FALSE)</f>
        <v>-4</v>
      </c>
      <c r="F112" s="7">
        <f>VLOOKUP(A112,data!I:S,6,FALSE)</f>
        <v>4</v>
      </c>
      <c r="G112" s="8">
        <f>C112-D112</f>
        <v>-2.0999999999999091</v>
      </c>
      <c r="H112" s="8">
        <f>IF(OR(G112&lt;E112,G112&gt;F112),1,0)</f>
        <v>0</v>
      </c>
      <c r="I112" s="7" t="str">
        <f>IF(H112=1,IF(G112&lt;E112,G112-E112,G112-F112),"")</f>
        <v/>
      </c>
      <c r="J112" s="10" t="str">
        <f>VLOOKUP(A112,data!I:S,9,FALSE)</f>
        <v>Deck # 1 RH vs Cab # 1 RH - L-Pitch</v>
      </c>
      <c r="K112" s="10"/>
      <c r="L112" s="10"/>
      <c r="M112" s="10"/>
      <c r="N112" s="4"/>
      <c r="X112" s="8" t="str">
        <f>IF(AND(H112=1,Y112="TRUE"),TRUE,"")</f>
        <v/>
      </c>
      <c r="Y112" s="8" t="str">
        <f>VLOOKUP(A112,data!I:S,10,FALSE)</f>
        <v>TRUE</v>
      </c>
      <c r="Z112" s="8">
        <f>VLOOKUP(A112,data!I:S,7,FALSE)</f>
        <v>-8</v>
      </c>
      <c r="AA112" s="8">
        <f>VLOOKUP(A112,data!I:S,8,FALSE)</f>
        <v>8</v>
      </c>
      <c r="AB112" s="8" t="b">
        <f>IF(OR(G112&lt;Z112,G112&gt;AA112),TRUE,FALSE)</f>
        <v>0</v>
      </c>
    </row>
    <row r="113" spans="1:28" s="8" customFormat="1" x14ac:dyDescent="0.25">
      <c r="A113" s="8" t="s">
        <v>260</v>
      </c>
      <c r="B113" s="8" t="str">
        <f>VLOOKUP(A113,data!I:S,2,FALSE)</f>
        <v>Dist Y</v>
      </c>
      <c r="C113" s="7">
        <f>TRUNC(VLOOKUP(A113,data!I:S,3,FALSE),1)</f>
        <v>88.3</v>
      </c>
      <c r="D113" s="7">
        <f>TRUNC(VLOOKUP(A113,data!I:S,4,FALSE),1)</f>
        <v>89.4</v>
      </c>
      <c r="E113" s="7">
        <f>VLOOKUP(A113,data!I:S,5,FALSE)</f>
        <v>-4</v>
      </c>
      <c r="F113" s="7">
        <f>VLOOKUP(A113,data!I:S,6,FALSE)</f>
        <v>4</v>
      </c>
      <c r="G113" s="8">
        <f>C113-D113</f>
        <v>-1.1000000000000085</v>
      </c>
      <c r="H113" s="8">
        <f>IF(OR(G113&lt;E113,G113&gt;F113),1,0)</f>
        <v>0</v>
      </c>
      <c r="I113" s="7" t="str">
        <f>IF(H113=1,IF(G113&lt;E113,G113-E113,G113-F113),"")</f>
        <v/>
      </c>
      <c r="J113" s="10" t="str">
        <f>VLOOKUP(A113,data!I:S,9,FALSE)</f>
        <v>Deck # 1 RH vs Cab # 1 RH - W-Pitch</v>
      </c>
      <c r="K113" s="10"/>
      <c r="L113" s="10"/>
      <c r="M113" s="10"/>
      <c r="N113" s="4"/>
      <c r="X113" s="8" t="str">
        <f>IF(AND(H113=1,Y113="TRUE"),TRUE,"")</f>
        <v/>
      </c>
      <c r="Y113" s="8" t="str">
        <f>VLOOKUP(A113,data!I:S,10,FALSE)</f>
        <v>FALSE</v>
      </c>
      <c r="Z113" s="8">
        <f>VLOOKUP(A113,data!I:S,7,FALSE)</f>
        <v>-8</v>
      </c>
      <c r="AA113" s="8">
        <f>VLOOKUP(A113,data!I:S,8,FALSE)</f>
        <v>8</v>
      </c>
      <c r="AB113" s="8" t="b">
        <f>IF(OR(G113&lt;Z113,G113&gt;AA113),TRUE,FALSE)</f>
        <v>0</v>
      </c>
    </row>
    <row r="114" spans="1:28" s="8" customFormat="1" x14ac:dyDescent="0.25">
      <c r="A114" s="8" t="s">
        <v>262</v>
      </c>
      <c r="B114" s="8" t="str">
        <f>VLOOKUP(A114,data!I:S,2,FALSE)</f>
        <v>Dist Z</v>
      </c>
      <c r="C114" s="7">
        <f>TRUNC(VLOOKUP(A114,data!I:S,3,FALSE),1)</f>
        <v>107.1</v>
      </c>
      <c r="D114" s="7">
        <f>TRUNC(VLOOKUP(A114,data!I:S,4,FALSE),1)</f>
        <v>105.5</v>
      </c>
      <c r="E114" s="7">
        <f>VLOOKUP(A114,data!I:S,5,FALSE)</f>
        <v>-4</v>
      </c>
      <c r="F114" s="7">
        <f>VLOOKUP(A114,data!I:S,6,FALSE)</f>
        <v>4</v>
      </c>
      <c r="G114" s="8">
        <f>C114-D114</f>
        <v>1.5999999999999943</v>
      </c>
      <c r="H114" s="8">
        <f>IF(OR(G114&lt;E114,G114&gt;F114),1,0)</f>
        <v>0</v>
      </c>
      <c r="I114" s="7" t="str">
        <f>IF(H114=1,IF(G114&lt;E114,G114-E114,G114-F114),"")</f>
        <v/>
      </c>
      <c r="J114" s="10" t="str">
        <f>VLOOKUP(A114,data!I:S,9,FALSE)</f>
        <v>Deck # 1 RH vs Cab # 1 RH - H-Pitch</v>
      </c>
      <c r="K114" s="10"/>
      <c r="L114" s="10"/>
      <c r="M114" s="10"/>
      <c r="N114" s="4"/>
      <c r="X114" s="8" t="str">
        <f>IF(AND(H114=1,Y114="TRUE"),TRUE,"")</f>
        <v/>
      </c>
      <c r="Y114" s="8" t="str">
        <f>VLOOKUP(A114,data!I:S,10,FALSE)</f>
        <v>FALSE</v>
      </c>
      <c r="Z114" s="8">
        <f>VLOOKUP(A114,data!I:S,7,FALSE)</f>
        <v>-8</v>
      </c>
      <c r="AA114" s="8">
        <f>VLOOKUP(A114,data!I:S,8,FALSE)</f>
        <v>8</v>
      </c>
      <c r="AB114" s="8" t="b">
        <f>IF(OR(G114&lt;Z114,G114&gt;AA114),TRUE,FALSE)</f>
        <v>0</v>
      </c>
    </row>
    <row r="115" spans="1:28" s="8" customFormat="1" x14ac:dyDescent="0.25">
      <c r="A115" s="8" t="s">
        <v>264</v>
      </c>
      <c r="B115" s="8" t="str">
        <f>VLOOKUP(A115,data!I:S,2,FALSE)</f>
        <v>Dist Y</v>
      </c>
      <c r="C115" s="7">
        <f>TRUNC(VLOOKUP(A115,data!I:S,3,FALSE),1)</f>
        <v>1008.7</v>
      </c>
      <c r="D115" s="7">
        <f>TRUNC(VLOOKUP(A115,data!I:S,4,FALSE),1)</f>
        <v>1008.6</v>
      </c>
      <c r="E115" s="7">
        <f>VLOOKUP(A115,data!I:S,5,FALSE)</f>
        <v>-3.5</v>
      </c>
      <c r="F115" s="7">
        <f>VLOOKUP(A115,data!I:S,6,FALSE)</f>
        <v>3.5</v>
      </c>
      <c r="G115" s="8">
        <f>C115-D115</f>
        <v>0.10000000000002274</v>
      </c>
      <c r="H115" s="8">
        <f>IF(OR(G115&lt;E115,G115&gt;F115),1,0)</f>
        <v>0</v>
      </c>
      <c r="I115" s="7" t="str">
        <f>IF(H115=1,IF(G115&lt;E115,G115-E115,G115-F115),"")</f>
        <v/>
      </c>
      <c r="J115" s="10" t="str">
        <f>VLOOKUP(A115,data!I:S,9,FALSE)</f>
        <v>Cab # 1 RH vs Deck # 1 LH - W-Pitch</v>
      </c>
      <c r="K115" s="10"/>
      <c r="L115" s="10"/>
      <c r="M115" s="10"/>
      <c r="N115" s="4"/>
      <c r="X115" s="8" t="str">
        <f>IF(AND(H115=1,Y115="TRUE"),TRUE,"")</f>
        <v/>
      </c>
      <c r="Y115" s="8" t="str">
        <f>VLOOKUP(A115,data!I:S,10,FALSE)</f>
        <v>TRUE</v>
      </c>
      <c r="Z115" s="8">
        <f>VLOOKUP(A115,data!I:S,7,FALSE)</f>
        <v>-7</v>
      </c>
      <c r="AA115" s="8">
        <f>VLOOKUP(A115,data!I:S,8,FALSE)</f>
        <v>7</v>
      </c>
      <c r="AB115" s="8" t="b">
        <f>IF(OR(G115&lt;Z115,G115&gt;AA115),TRUE,FALSE)</f>
        <v>0</v>
      </c>
    </row>
    <row r="116" spans="1:28" s="8" customFormat="1" x14ac:dyDescent="0.25">
      <c r="A116" s="8" t="s">
        <v>266</v>
      </c>
      <c r="B116" s="8" t="str">
        <f>VLOOKUP(A116,data!I:S,2,FALSE)</f>
        <v>Dist Y</v>
      </c>
      <c r="C116" s="7">
        <f>TRUNC(VLOOKUP(A116,data!I:S,3,FALSE),1)</f>
        <v>1171.4000000000001</v>
      </c>
      <c r="D116" s="7">
        <f>TRUNC(VLOOKUP(A116,data!I:S,4,FALSE),1)</f>
        <v>1170.5</v>
      </c>
      <c r="E116" s="7">
        <f>VLOOKUP(A116,data!I:S,5,FALSE)</f>
        <v>-4</v>
      </c>
      <c r="F116" s="7">
        <f>VLOOKUP(A116,data!I:S,6,FALSE)</f>
        <v>4</v>
      </c>
      <c r="G116" s="8">
        <f>C116-D116</f>
        <v>0.90000000000009095</v>
      </c>
      <c r="H116" s="8">
        <f>IF(OR(G116&lt;E116,G116&gt;F116),1,0)</f>
        <v>0</v>
      </c>
      <c r="I116" s="7" t="str">
        <f>IF(H116=1,IF(G116&lt;E116,G116-E116,G116-F116),"")</f>
        <v/>
      </c>
      <c r="J116" s="10" t="str">
        <f>VLOOKUP(A116,data!I:S,9,FALSE)</f>
        <v>Deck # 1 LH vs Deck # 3 RH - W-Pitch</v>
      </c>
      <c r="K116" s="10"/>
      <c r="L116" s="10"/>
      <c r="M116" s="10"/>
      <c r="N116" s="4"/>
      <c r="X116" s="8" t="str">
        <f>IF(AND(H116=1,Y116="TRUE"),TRUE,"")</f>
        <v/>
      </c>
      <c r="Y116" s="8" t="str">
        <f>VLOOKUP(A116,data!I:S,10,FALSE)</f>
        <v>TRUE</v>
      </c>
      <c r="Z116" s="8">
        <f>VLOOKUP(A116,data!I:S,7,FALSE)</f>
        <v>-8</v>
      </c>
      <c r="AA116" s="8">
        <f>VLOOKUP(A116,data!I:S,8,FALSE)</f>
        <v>8</v>
      </c>
      <c r="AB116" s="8" t="b">
        <f>IF(OR(G116&lt;Z116,G116&gt;AA116),TRUE,FALSE)</f>
        <v>0</v>
      </c>
    </row>
    <row r="117" spans="1:28" s="8" customFormat="1" x14ac:dyDescent="0.25">
      <c r="A117" s="8" t="s">
        <v>268</v>
      </c>
      <c r="B117" s="8" t="str">
        <f>VLOOKUP(A117,data!I:S,2,FALSE)</f>
        <v>Dist Y</v>
      </c>
      <c r="C117" s="7">
        <f>TRUNC(VLOOKUP(A117,data!I:S,3,FALSE),1)</f>
        <v>72.099999999999994</v>
      </c>
      <c r="D117" s="7">
        <f>TRUNC(VLOOKUP(A117,data!I:S,4,FALSE),1)</f>
        <v>72.5</v>
      </c>
      <c r="E117" s="7">
        <f>VLOOKUP(A117,data!I:S,5,FALSE)</f>
        <v>-4</v>
      </c>
      <c r="F117" s="7">
        <f>VLOOKUP(A117,data!I:S,6,FALSE)</f>
        <v>4</v>
      </c>
      <c r="G117" s="8">
        <f>C117-D117</f>
        <v>-0.40000000000000568</v>
      </c>
      <c r="H117" s="8">
        <f>IF(OR(G117&lt;E117,G117&gt;F117),1,0)</f>
        <v>0</v>
      </c>
      <c r="I117" s="7" t="str">
        <f>IF(H117=1,IF(G117&lt;E117,G117-E117,G117-F117),"")</f>
        <v/>
      </c>
      <c r="J117" s="10" t="str">
        <f>VLOOKUP(A117,data!I:S,9,FALSE)</f>
        <v>Deck # 1 LH vs Deck # 3 LH - W-Pitch</v>
      </c>
      <c r="K117" s="10"/>
      <c r="L117" s="10"/>
      <c r="M117" s="10"/>
      <c r="N117" s="4"/>
      <c r="X117" s="8" t="str">
        <f>IF(AND(H117=1,Y117="TRUE"),TRUE,"")</f>
        <v/>
      </c>
      <c r="Y117" s="8" t="str">
        <f>VLOOKUP(A117,data!I:S,10,FALSE)</f>
        <v>TRUE</v>
      </c>
      <c r="Z117" s="8">
        <f>VLOOKUP(A117,data!I:S,7,FALSE)</f>
        <v>-8</v>
      </c>
      <c r="AA117" s="8">
        <f>VLOOKUP(A117,data!I:S,8,FALSE)</f>
        <v>8</v>
      </c>
      <c r="AB117" s="8" t="b">
        <f>IF(OR(G117&lt;Z117,G117&gt;AA117),TRUE,FALSE)</f>
        <v>0</v>
      </c>
    </row>
    <row r="118" spans="1:28" s="8" customFormat="1" x14ac:dyDescent="0.25">
      <c r="A118" s="8" t="s">
        <v>270</v>
      </c>
      <c r="B118" s="8" t="str">
        <f>VLOOKUP(A118,data!I:S,2,FALSE)</f>
        <v>Dist Y</v>
      </c>
      <c r="C118" s="7">
        <f>TRUNC(VLOOKUP(A118,data!I:S,3,FALSE),1)</f>
        <v>1170.3</v>
      </c>
      <c r="D118" s="7">
        <f>TRUNC(VLOOKUP(A118,data!I:S,4,FALSE),1)</f>
        <v>1170.5</v>
      </c>
      <c r="E118" s="7">
        <f>VLOOKUP(A118,data!I:S,5,FALSE)</f>
        <v>-4</v>
      </c>
      <c r="F118" s="7">
        <f>VLOOKUP(A118,data!I:S,6,FALSE)</f>
        <v>4</v>
      </c>
      <c r="G118" s="8">
        <f>C118-D118</f>
        <v>-0.20000000000004547</v>
      </c>
      <c r="H118" s="8">
        <f>IF(OR(G118&lt;E118,G118&gt;F118),1,0)</f>
        <v>0</v>
      </c>
      <c r="I118" s="7" t="str">
        <f>IF(H118=1,IF(G118&lt;E118,G118-E118,G118-F118),"")</f>
        <v/>
      </c>
      <c r="J118" s="10" t="str">
        <f>VLOOKUP(A118,data!I:S,9,FALSE)</f>
        <v>Deck # 1 LH vs Deck # 4 RH - W-Pitch</v>
      </c>
      <c r="K118" s="10"/>
      <c r="L118" s="10"/>
      <c r="M118" s="10"/>
      <c r="N118" s="4"/>
      <c r="X118" s="8" t="str">
        <f>IF(AND(H118=1,Y118="TRUE"),TRUE,"")</f>
        <v/>
      </c>
      <c r="Y118" s="8" t="str">
        <f>VLOOKUP(A118,data!I:S,10,FALSE)</f>
        <v>TRUE</v>
      </c>
      <c r="Z118" s="8">
        <f>VLOOKUP(A118,data!I:S,7,FALSE)</f>
        <v>-8</v>
      </c>
      <c r="AA118" s="8">
        <f>VLOOKUP(A118,data!I:S,8,FALSE)</f>
        <v>8</v>
      </c>
      <c r="AB118" s="8" t="b">
        <f>IF(OR(G118&lt;Z118,G118&gt;AA118),TRUE,FALSE)</f>
        <v>0</v>
      </c>
    </row>
    <row r="119" spans="1:28" s="8" customFormat="1" x14ac:dyDescent="0.25">
      <c r="A119" s="8" t="s">
        <v>272</v>
      </c>
      <c r="B119" s="8" t="str">
        <f>VLOOKUP(A119,data!I:S,2,FALSE)</f>
        <v>Dist Y</v>
      </c>
      <c r="C119" s="7">
        <f>TRUNC(VLOOKUP(A119,data!I:S,3,FALSE),1)</f>
        <v>70.5</v>
      </c>
      <c r="D119" s="7">
        <f>TRUNC(VLOOKUP(A119,data!I:S,4,FALSE),1)</f>
        <v>72.5</v>
      </c>
      <c r="E119" s="7">
        <f>VLOOKUP(A119,data!I:S,5,FALSE)</f>
        <v>-4</v>
      </c>
      <c r="F119" s="7">
        <f>VLOOKUP(A119,data!I:S,6,FALSE)</f>
        <v>4</v>
      </c>
      <c r="G119" s="8">
        <f>C119-D119</f>
        <v>-2</v>
      </c>
      <c r="H119" s="8">
        <f>IF(OR(G119&lt;E119,G119&gt;F119),1,0)</f>
        <v>0</v>
      </c>
      <c r="I119" s="7" t="str">
        <f>IF(H119=1,IF(G119&lt;E119,G119-E119,G119-F119),"")</f>
        <v/>
      </c>
      <c r="J119" s="10" t="str">
        <f>VLOOKUP(A119,data!I:S,9,FALSE)</f>
        <v>Deck # 1 LH vs Deck # 4 LH - W-Pitch</v>
      </c>
      <c r="K119" s="10"/>
      <c r="L119" s="10"/>
      <c r="M119" s="10"/>
      <c r="N119" s="4"/>
      <c r="X119" s="8" t="str">
        <f>IF(AND(H119=1,Y119="TRUE"),TRUE,"")</f>
        <v/>
      </c>
      <c r="Y119" s="8" t="str">
        <f>VLOOKUP(A119,data!I:S,10,FALSE)</f>
        <v>TRUE</v>
      </c>
      <c r="Z119" s="8">
        <f>VLOOKUP(A119,data!I:S,7,FALSE)</f>
        <v>-8</v>
      </c>
      <c r="AA119" s="8">
        <f>VLOOKUP(A119,data!I:S,8,FALSE)</f>
        <v>8</v>
      </c>
      <c r="AB119" s="8" t="b">
        <f>IF(OR(G119&lt;Z119,G119&gt;AA119),TRUE,FALSE)</f>
        <v>0</v>
      </c>
    </row>
    <row r="120" spans="1:28" s="8" customFormat="1" x14ac:dyDescent="0.25">
      <c r="A120" s="8" t="s">
        <v>274</v>
      </c>
      <c r="B120" s="8" t="str">
        <f>VLOOKUP(A120,data!I:S,2,FALSE)</f>
        <v>Dist Z</v>
      </c>
      <c r="C120" s="7">
        <f>TRUNC(VLOOKUP(A120,data!I:S,3,FALSE),1)</f>
        <v>22.5</v>
      </c>
      <c r="D120" s="7">
        <f>TRUNC(VLOOKUP(A120,data!I:S,4,FALSE),1)</f>
        <v>19.8</v>
      </c>
      <c r="E120" s="7">
        <f>VLOOKUP(A120,data!I:S,5,FALSE)</f>
        <v>-3</v>
      </c>
      <c r="F120" s="7">
        <f>VLOOKUP(A120,data!I:S,6,FALSE)</f>
        <v>3</v>
      </c>
      <c r="G120" s="8">
        <f>C120-D120</f>
        <v>2.6999999999999993</v>
      </c>
      <c r="H120" s="8">
        <f>IF(OR(G120&lt;E120,G120&gt;F120),1,0)</f>
        <v>0</v>
      </c>
      <c r="I120" s="7" t="str">
        <f>IF(H120=1,IF(G120&lt;E120,G120-E120,G120-F120),"")</f>
        <v/>
      </c>
      <c r="J120" s="10" t="str">
        <f>VLOOKUP(A120,data!I:S,9,FALSE)</f>
        <v>Deck # 1 LH vs Deck # 3 LH - H-Pitch</v>
      </c>
      <c r="K120" s="10"/>
      <c r="L120" s="10"/>
      <c r="M120" s="10"/>
      <c r="N120" s="4"/>
      <c r="X120" s="8" t="str">
        <f>IF(AND(H120=1,Y120="TRUE"),TRUE,"")</f>
        <v/>
      </c>
      <c r="Y120" s="8" t="str">
        <f>VLOOKUP(A120,data!I:S,10,FALSE)</f>
        <v>TRUE</v>
      </c>
      <c r="Z120" s="8">
        <f>VLOOKUP(A120,data!I:S,7,FALSE)</f>
        <v>-6</v>
      </c>
      <c r="AA120" s="8">
        <f>VLOOKUP(A120,data!I:S,8,FALSE)</f>
        <v>6</v>
      </c>
      <c r="AB120" s="8" t="b">
        <f>IF(OR(G120&lt;Z120,G120&gt;AA120),TRUE,FALSE)</f>
        <v>0</v>
      </c>
    </row>
    <row r="121" spans="1:28" s="8" customFormat="1" ht="30" customHeight="1" x14ac:dyDescent="0.25">
      <c r="A121" s="9" t="str">
        <f ca="1">INDEX(data!D:D,MATCH(OFFSET(INDIRECT("RC",FALSE),3,0),data!I:I,0))</f>
        <v>Front Shock Absorber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4"/>
    </row>
    <row r="122" spans="1:28" s="8" customFormat="1" ht="200.1" customHeight="1" x14ac:dyDescent="0.25">
      <c r="A122" s="10" t="s">
        <v>32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4"/>
    </row>
    <row r="123" spans="1:28" s="8" customFormat="1" x14ac:dyDescent="0.25">
      <c r="A123" s="8" t="s">
        <v>0</v>
      </c>
      <c r="B123" s="8" t="s">
        <v>18</v>
      </c>
      <c r="C123" s="8" t="s">
        <v>19</v>
      </c>
      <c r="D123" s="8" t="s">
        <v>20</v>
      </c>
      <c r="E123" s="8" t="s">
        <v>34</v>
      </c>
      <c r="F123" s="8" t="s">
        <v>35</v>
      </c>
      <c r="G123" s="8" t="s">
        <v>36</v>
      </c>
      <c r="H123" s="8" t="s">
        <v>16</v>
      </c>
      <c r="I123" s="8" t="s">
        <v>17</v>
      </c>
      <c r="J123" s="10" t="s">
        <v>37</v>
      </c>
      <c r="K123" s="10"/>
      <c r="L123" s="10"/>
      <c r="M123" s="10"/>
      <c r="N123" s="4"/>
      <c r="X123" s="8" t="s">
        <v>27</v>
      </c>
      <c r="Y123" s="8" t="s">
        <v>23</v>
      </c>
      <c r="Z123" s="8" t="s">
        <v>24</v>
      </c>
      <c r="AA123" s="8" t="s">
        <v>25</v>
      </c>
      <c r="AB123" s="8" t="s">
        <v>26</v>
      </c>
    </row>
    <row r="124" spans="1:28" s="8" customFormat="1" x14ac:dyDescent="0.25">
      <c r="A124" s="8" t="s">
        <v>278</v>
      </c>
      <c r="B124" s="8" t="str">
        <f>VLOOKUP(A124,data!I:S,2,FALSE)</f>
        <v>Pos X</v>
      </c>
      <c r="C124" s="7">
        <f>TRUNC(VLOOKUP(A124,data!I:S,3,FALSE),1)</f>
        <v>913.6</v>
      </c>
      <c r="D124" s="7">
        <f>TRUNC(VLOOKUP(A124,data!I:S,4,FALSE),1)</f>
        <v>915.5</v>
      </c>
      <c r="E124" s="7">
        <f>VLOOKUP(A124,data!I:S,5,FALSE)</f>
        <v>-4</v>
      </c>
      <c r="F124" s="7">
        <f>VLOOKUP(A124,data!I:S,6,FALSE)</f>
        <v>4</v>
      </c>
      <c r="G124" s="8">
        <f>C124-D124</f>
        <v>-1.8999999999999773</v>
      </c>
      <c r="H124" s="8">
        <f>IF(OR(G124&lt;E124,G124&gt;F124),1,0)</f>
        <v>0</v>
      </c>
      <c r="I124" s="7" t="str">
        <f>IF(H124=1,IF(G124&lt;E124,G124-E124,G124-F124),"")</f>
        <v/>
      </c>
      <c r="J124" s="10" t="str">
        <f>VLOOKUP(A124,data!I:S,9,FALSE)</f>
        <v>Front Hole RH - Pos X</v>
      </c>
      <c r="K124" s="10"/>
      <c r="L124" s="10"/>
      <c r="M124" s="10"/>
      <c r="N124" s="4"/>
      <c r="X124" s="8" t="str">
        <f>IF(AND(H124=1,Y124="TRUE"),TRUE,"")</f>
        <v/>
      </c>
      <c r="Y124" s="8" t="str">
        <f>VLOOKUP(A124,data!I:S,10,FALSE)</f>
        <v>TRUE</v>
      </c>
      <c r="Z124" s="8">
        <f>VLOOKUP(A124,data!I:S,7,FALSE)</f>
        <v>-5</v>
      </c>
      <c r="AA124" s="8">
        <f>VLOOKUP(A124,data!I:S,8,FALSE)</f>
        <v>5</v>
      </c>
      <c r="AB124" s="8" t="b">
        <f>IF(OR(G124&lt;Z124,G124&gt;AA124),TRUE,FALSE)</f>
        <v>0</v>
      </c>
    </row>
    <row r="125" spans="1:28" s="8" customFormat="1" x14ac:dyDescent="0.25">
      <c r="A125" s="8" t="s">
        <v>280</v>
      </c>
      <c r="B125" s="8" t="str">
        <f>VLOOKUP(A125,data!I:S,2,FALSE)</f>
        <v>Pos Y</v>
      </c>
      <c r="C125" s="7">
        <f>TRUNC(VLOOKUP(A125,data!I:S,3,FALSE),1)</f>
        <v>496.6</v>
      </c>
      <c r="D125" s="7">
        <f>TRUNC(VLOOKUP(A125,data!I:S,4,FALSE),1)</f>
        <v>496.9</v>
      </c>
      <c r="E125" s="7">
        <f>VLOOKUP(A125,data!I:S,5,FALSE)</f>
        <v>-4</v>
      </c>
      <c r="F125" s="7">
        <f>VLOOKUP(A125,data!I:S,6,FALSE)</f>
        <v>4</v>
      </c>
      <c r="G125" s="8">
        <f>C125-D125</f>
        <v>-0.29999999999995453</v>
      </c>
      <c r="H125" s="8">
        <f>IF(OR(G125&lt;E125,G125&gt;F125),1,0)</f>
        <v>0</v>
      </c>
      <c r="I125" s="7" t="str">
        <f>IF(H125=1,IF(G125&lt;E125,G125-E125,G125-F125),"")</f>
        <v/>
      </c>
      <c r="J125" s="10" t="str">
        <f>VLOOKUP(A125,data!I:S,9,FALSE)</f>
        <v>Front Hole RH - Pos Y</v>
      </c>
      <c r="K125" s="10"/>
      <c r="L125" s="10"/>
      <c r="M125" s="10"/>
      <c r="N125" s="4"/>
      <c r="X125" s="8" t="str">
        <f>IF(AND(H125=1,Y125="TRUE"),TRUE,"")</f>
        <v/>
      </c>
      <c r="Y125" s="8" t="str">
        <f>VLOOKUP(A125,data!I:S,10,FALSE)</f>
        <v>TRUE</v>
      </c>
      <c r="Z125" s="8">
        <f>VLOOKUP(A125,data!I:S,7,FALSE)</f>
        <v>-5</v>
      </c>
      <c r="AA125" s="8">
        <f>VLOOKUP(A125,data!I:S,8,FALSE)</f>
        <v>5</v>
      </c>
      <c r="AB125" s="8" t="b">
        <f>IF(OR(G125&lt;Z125,G125&gt;AA125),TRUE,FALSE)</f>
        <v>0</v>
      </c>
    </row>
    <row r="126" spans="1:28" s="8" customFormat="1" x14ac:dyDescent="0.25">
      <c r="A126" s="8" t="s">
        <v>282</v>
      </c>
      <c r="B126" s="8" t="str">
        <f>VLOOKUP(A126,data!I:S,2,FALSE)</f>
        <v>Pos Z</v>
      </c>
      <c r="C126" s="7">
        <f>TRUNC(VLOOKUP(A126,data!I:S,3,FALSE),1)</f>
        <v>1289.8</v>
      </c>
      <c r="D126" s="7">
        <f>TRUNC(VLOOKUP(A126,data!I:S,4,FALSE),1)</f>
        <v>1289.8</v>
      </c>
      <c r="E126" s="7">
        <f>VLOOKUP(A126,data!I:S,5,FALSE)</f>
        <v>-3</v>
      </c>
      <c r="F126" s="7">
        <f>VLOOKUP(A126,data!I:S,6,FALSE)</f>
        <v>3</v>
      </c>
      <c r="G126" s="8">
        <f>C126-D126</f>
        <v>0</v>
      </c>
      <c r="H126" s="8">
        <f>IF(OR(G126&lt;E126,G126&gt;F126),1,0)</f>
        <v>0</v>
      </c>
      <c r="I126" s="7" t="str">
        <f>IF(H126=1,IF(G126&lt;E126,G126-E126,G126-F126),"")</f>
        <v/>
      </c>
      <c r="J126" s="10" t="str">
        <f>VLOOKUP(A126,data!I:S,9,FALSE)</f>
        <v>Front Hole RH - Pos Z</v>
      </c>
      <c r="K126" s="10"/>
      <c r="L126" s="10"/>
      <c r="M126" s="10"/>
      <c r="N126" s="4"/>
      <c r="X126" s="8" t="str">
        <f>IF(AND(H126=1,Y126="TRUE"),TRUE,"")</f>
        <v/>
      </c>
      <c r="Y126" s="8" t="str">
        <f>VLOOKUP(A126,data!I:S,10,FALSE)</f>
        <v>TRUE</v>
      </c>
      <c r="Z126" s="8">
        <f>VLOOKUP(A126,data!I:S,7,FALSE)</f>
        <v>-3.75</v>
      </c>
      <c r="AA126" s="8">
        <f>VLOOKUP(A126,data!I:S,8,FALSE)</f>
        <v>3.75</v>
      </c>
      <c r="AB126" s="8" t="b">
        <f>IF(OR(G126&lt;Z126,G126&gt;AA126),TRUE,FALSE)</f>
        <v>0</v>
      </c>
    </row>
    <row r="127" spans="1:28" s="8" customFormat="1" x14ac:dyDescent="0.25">
      <c r="A127" s="8" t="s">
        <v>284</v>
      </c>
      <c r="B127" s="8" t="str">
        <f>VLOOKUP(A127,data!I:S,2,FALSE)</f>
        <v>Pos X</v>
      </c>
      <c r="C127" s="7">
        <f>TRUNC(VLOOKUP(A127,data!I:S,3,FALSE),1)</f>
        <v>988.3</v>
      </c>
      <c r="D127" s="7">
        <f>TRUNC(VLOOKUP(A127,data!I:S,4,FALSE),1)</f>
        <v>990.5</v>
      </c>
      <c r="E127" s="7">
        <f>VLOOKUP(A127,data!I:S,5,FALSE)</f>
        <v>-4</v>
      </c>
      <c r="F127" s="7">
        <f>VLOOKUP(A127,data!I:S,6,FALSE)</f>
        <v>4</v>
      </c>
      <c r="G127" s="8">
        <f>C127-D127</f>
        <v>-2.2000000000000455</v>
      </c>
      <c r="H127" s="8">
        <f>IF(OR(G127&lt;E127,G127&gt;F127),1,0)</f>
        <v>0</v>
      </c>
      <c r="I127" s="7" t="str">
        <f>IF(H127=1,IF(G127&lt;E127,G127-E127,G127-F127),"")</f>
        <v/>
      </c>
      <c r="J127" s="10" t="str">
        <f>VLOOKUP(A127,data!I:S,9,FALSE)</f>
        <v>Rear Hole RH - Pos X</v>
      </c>
      <c r="K127" s="10"/>
      <c r="L127" s="10"/>
      <c r="M127" s="10"/>
      <c r="N127" s="4"/>
      <c r="X127" s="8" t="str">
        <f>IF(AND(H127=1,Y127="TRUE"),TRUE,"")</f>
        <v/>
      </c>
      <c r="Y127" s="8" t="str">
        <f>VLOOKUP(A127,data!I:S,10,FALSE)</f>
        <v>TRUE</v>
      </c>
      <c r="Z127" s="8">
        <f>VLOOKUP(A127,data!I:S,7,FALSE)</f>
        <v>-8</v>
      </c>
      <c r="AA127" s="8">
        <f>VLOOKUP(A127,data!I:S,8,FALSE)</f>
        <v>8</v>
      </c>
      <c r="AB127" s="8" t="b">
        <f>IF(OR(G127&lt;Z127,G127&gt;AA127),TRUE,FALSE)</f>
        <v>0</v>
      </c>
    </row>
    <row r="128" spans="1:28" s="8" customFormat="1" x14ac:dyDescent="0.25">
      <c r="A128" s="8" t="s">
        <v>286</v>
      </c>
      <c r="B128" s="8" t="str">
        <f>VLOOKUP(A128,data!I:S,2,FALSE)</f>
        <v>Pos Y</v>
      </c>
      <c r="C128" s="7">
        <f>TRUNC(VLOOKUP(A128,data!I:S,3,FALSE),1)</f>
        <v>497.5</v>
      </c>
      <c r="D128" s="7">
        <f>TRUNC(VLOOKUP(A128,data!I:S,4,FALSE),1)</f>
        <v>496.9</v>
      </c>
      <c r="E128" s="7">
        <f>VLOOKUP(A128,data!I:S,5,FALSE)</f>
        <v>-4</v>
      </c>
      <c r="F128" s="7">
        <f>VLOOKUP(A128,data!I:S,6,FALSE)</f>
        <v>4</v>
      </c>
      <c r="G128" s="8">
        <f>C128-D128</f>
        <v>0.60000000000002274</v>
      </c>
      <c r="H128" s="8">
        <f>IF(OR(G128&lt;E128,G128&gt;F128),1,0)</f>
        <v>0</v>
      </c>
      <c r="I128" s="7" t="str">
        <f>IF(H128=1,IF(G128&lt;E128,G128-E128,G128-F128),"")</f>
        <v/>
      </c>
      <c r="J128" s="10" t="str">
        <f>VLOOKUP(A128,data!I:S,9,FALSE)</f>
        <v>Rear Hole RH - Pos Y</v>
      </c>
      <c r="K128" s="10"/>
      <c r="L128" s="10"/>
      <c r="M128" s="10"/>
      <c r="N128" s="4"/>
      <c r="X128" s="8" t="str">
        <f>IF(AND(H128=1,Y128="TRUE"),TRUE,"")</f>
        <v/>
      </c>
      <c r="Y128" s="8" t="str">
        <f>VLOOKUP(A128,data!I:S,10,FALSE)</f>
        <v>TRUE</v>
      </c>
      <c r="Z128" s="8">
        <f>VLOOKUP(A128,data!I:S,7,FALSE)</f>
        <v>-8</v>
      </c>
      <c r="AA128" s="8">
        <f>VLOOKUP(A128,data!I:S,8,FALSE)</f>
        <v>8</v>
      </c>
      <c r="AB128" s="8" t="b">
        <f>IF(OR(G128&lt;Z128,G128&gt;AA128),TRUE,FALSE)</f>
        <v>0</v>
      </c>
    </row>
    <row r="129" spans="1:28" s="8" customFormat="1" x14ac:dyDescent="0.25">
      <c r="A129" s="8" t="s">
        <v>288</v>
      </c>
      <c r="B129" s="8" t="str">
        <f>VLOOKUP(A129,data!I:S,2,FALSE)</f>
        <v>Pos Z</v>
      </c>
      <c r="C129" s="7">
        <f>TRUNC(VLOOKUP(A129,data!I:S,3,FALSE),1)</f>
        <v>1289.3</v>
      </c>
      <c r="D129" s="7">
        <f>TRUNC(VLOOKUP(A129,data!I:S,4,FALSE),1)</f>
        <v>1289.8</v>
      </c>
      <c r="E129" s="7">
        <f>VLOOKUP(A129,data!I:S,5,FALSE)</f>
        <v>-3</v>
      </c>
      <c r="F129" s="7">
        <f>VLOOKUP(A129,data!I:S,6,FALSE)</f>
        <v>3</v>
      </c>
      <c r="G129" s="8">
        <f>C129-D129</f>
        <v>-0.5</v>
      </c>
      <c r="H129" s="8">
        <f>IF(OR(G129&lt;E129,G129&gt;F129),1,0)</f>
        <v>0</v>
      </c>
      <c r="I129" s="7" t="str">
        <f>IF(H129=1,IF(G129&lt;E129,G129-E129,G129-F129),"")</f>
        <v/>
      </c>
      <c r="J129" s="10" t="str">
        <f>VLOOKUP(A129,data!I:S,9,FALSE)</f>
        <v>Rear Hole RH - Pos Z</v>
      </c>
      <c r="K129" s="10"/>
      <c r="L129" s="10"/>
      <c r="M129" s="10"/>
      <c r="N129" s="4"/>
      <c r="X129" s="8" t="str">
        <f>IF(AND(H129=1,Y129="TRUE"),TRUE,"")</f>
        <v/>
      </c>
      <c r="Y129" s="8" t="str">
        <f>VLOOKUP(A129,data!I:S,10,FALSE)</f>
        <v>TRUE</v>
      </c>
      <c r="Z129" s="8">
        <f>VLOOKUP(A129,data!I:S,7,FALSE)</f>
        <v>-6</v>
      </c>
      <c r="AA129" s="8">
        <f>VLOOKUP(A129,data!I:S,8,FALSE)</f>
        <v>6</v>
      </c>
      <c r="AB129" s="8" t="b">
        <f>IF(OR(G129&lt;Z129,G129&gt;AA129),TRUE,FALSE)</f>
        <v>0</v>
      </c>
    </row>
    <row r="130" spans="1:28" s="8" customFormat="1" x14ac:dyDescent="0.25">
      <c r="A130" s="8" t="s">
        <v>290</v>
      </c>
      <c r="B130" s="8" t="str">
        <f>VLOOKUP(A130,data!I:S,2,FALSE)</f>
        <v>Pos X</v>
      </c>
      <c r="C130" s="7">
        <f>TRUNC(VLOOKUP(A130,data!I:S,3,FALSE),1)</f>
        <v>989.1</v>
      </c>
      <c r="D130" s="7">
        <f>TRUNC(VLOOKUP(A130,data!I:S,4,FALSE),1)</f>
        <v>990.5</v>
      </c>
      <c r="E130" s="7">
        <f>VLOOKUP(A130,data!I:S,5,FALSE)</f>
        <v>-4</v>
      </c>
      <c r="F130" s="7">
        <f>VLOOKUP(A130,data!I:S,6,FALSE)</f>
        <v>4</v>
      </c>
      <c r="G130" s="8">
        <f>C130-D130</f>
        <v>-1.3999999999999773</v>
      </c>
      <c r="H130" s="8">
        <f>IF(OR(G130&lt;E130,G130&gt;F130),1,0)</f>
        <v>0</v>
      </c>
      <c r="I130" s="7" t="str">
        <f>IF(H130=1,IF(G130&lt;E130,G130-E130,G130-F130),"")</f>
        <v/>
      </c>
      <c r="J130" s="10" t="str">
        <f>VLOOKUP(A130,data!I:S,9,FALSE)</f>
        <v>Inboard Hole RH - Pos X</v>
      </c>
      <c r="K130" s="10"/>
      <c r="L130" s="10"/>
      <c r="M130" s="10"/>
      <c r="N130" s="4"/>
      <c r="X130" s="8" t="str">
        <f>IF(AND(H130=1,Y130="TRUE"),TRUE,"")</f>
        <v/>
      </c>
      <c r="Y130" s="8" t="str">
        <f>VLOOKUP(A130,data!I:S,10,FALSE)</f>
        <v>TRUE</v>
      </c>
      <c r="Z130" s="8">
        <f>VLOOKUP(A130,data!I:S,7,FALSE)</f>
        <v>-8</v>
      </c>
      <c r="AA130" s="8">
        <f>VLOOKUP(A130,data!I:S,8,FALSE)</f>
        <v>8</v>
      </c>
      <c r="AB130" s="8" t="b">
        <f>IF(OR(G130&lt;Z130,G130&gt;AA130),TRUE,FALSE)</f>
        <v>0</v>
      </c>
    </row>
    <row r="131" spans="1:28" s="8" customFormat="1" x14ac:dyDescent="0.25">
      <c r="A131" s="8" t="s">
        <v>292</v>
      </c>
      <c r="B131" s="8" t="str">
        <f>VLOOKUP(A131,data!I:S,2,FALSE)</f>
        <v>Pos Y</v>
      </c>
      <c r="C131" s="7">
        <f>TRUNC(VLOOKUP(A131,data!I:S,3,FALSE),1)</f>
        <v>423.2</v>
      </c>
      <c r="D131" s="7">
        <f>TRUNC(VLOOKUP(A131,data!I:S,4,FALSE),1)</f>
        <v>422.6</v>
      </c>
      <c r="E131" s="7">
        <f>VLOOKUP(A131,data!I:S,5,FALSE)</f>
        <v>-4</v>
      </c>
      <c r="F131" s="7">
        <f>VLOOKUP(A131,data!I:S,6,FALSE)</f>
        <v>4</v>
      </c>
      <c r="G131" s="8">
        <f>C131-D131</f>
        <v>0.59999999999996589</v>
      </c>
      <c r="H131" s="8">
        <f>IF(OR(G131&lt;E131,G131&gt;F131),1,0)</f>
        <v>0</v>
      </c>
      <c r="I131" s="7" t="str">
        <f>IF(H131=1,IF(G131&lt;E131,G131-E131,G131-F131),"")</f>
        <v/>
      </c>
      <c r="J131" s="10" t="str">
        <f>VLOOKUP(A131,data!I:S,9,FALSE)</f>
        <v>Inboard Hole RH - Pos Y</v>
      </c>
      <c r="K131" s="10"/>
      <c r="L131" s="10"/>
      <c r="M131" s="10"/>
      <c r="N131" s="4"/>
      <c r="X131" s="8" t="str">
        <f>IF(AND(H131=1,Y131="TRUE"),TRUE,"")</f>
        <v/>
      </c>
      <c r="Y131" s="8" t="str">
        <f>VLOOKUP(A131,data!I:S,10,FALSE)</f>
        <v>TRUE</v>
      </c>
      <c r="Z131" s="8">
        <f>VLOOKUP(A131,data!I:S,7,FALSE)</f>
        <v>-8</v>
      </c>
      <c r="AA131" s="8">
        <f>VLOOKUP(A131,data!I:S,8,FALSE)</f>
        <v>8</v>
      </c>
      <c r="AB131" s="8" t="b">
        <f>IF(OR(G131&lt;Z131,G131&gt;AA131),TRUE,FALSE)</f>
        <v>0</v>
      </c>
    </row>
    <row r="132" spans="1:28" s="8" customFormat="1" x14ac:dyDescent="0.25">
      <c r="A132" s="8" t="s">
        <v>294</v>
      </c>
      <c r="B132" s="8" t="str">
        <f>VLOOKUP(A132,data!I:S,2,FALSE)</f>
        <v>Pos Z</v>
      </c>
      <c r="C132" s="7">
        <f>TRUNC(VLOOKUP(A132,data!I:S,3,FALSE),1)</f>
        <v>1279.2</v>
      </c>
      <c r="D132" s="7">
        <f>TRUNC(VLOOKUP(A132,data!I:S,4,FALSE),1)</f>
        <v>1279.4000000000001</v>
      </c>
      <c r="E132" s="7">
        <f>VLOOKUP(A132,data!I:S,5,FALSE)</f>
        <v>-3</v>
      </c>
      <c r="F132" s="7">
        <f>VLOOKUP(A132,data!I:S,6,FALSE)</f>
        <v>3</v>
      </c>
      <c r="G132" s="8">
        <f>C132-D132</f>
        <v>-0.20000000000004547</v>
      </c>
      <c r="H132" s="8">
        <f>IF(OR(G132&lt;E132,G132&gt;F132),1,0)</f>
        <v>0</v>
      </c>
      <c r="I132" s="7" t="str">
        <f>IF(H132=1,IF(G132&lt;E132,G132-E132,G132-F132),"")</f>
        <v/>
      </c>
      <c r="J132" s="10" t="str">
        <f>VLOOKUP(A132,data!I:S,9,FALSE)</f>
        <v>Inboard Hole RH - Pos Z</v>
      </c>
      <c r="K132" s="10"/>
      <c r="L132" s="10"/>
      <c r="M132" s="10"/>
      <c r="N132" s="4"/>
      <c r="X132" s="8" t="str">
        <f>IF(AND(H132=1,Y132="TRUE"),TRUE,"")</f>
        <v/>
      </c>
      <c r="Y132" s="8" t="str">
        <f>VLOOKUP(A132,data!I:S,10,FALSE)</f>
        <v>TRUE</v>
      </c>
      <c r="Z132" s="8">
        <f>VLOOKUP(A132,data!I:S,7,FALSE)</f>
        <v>-6</v>
      </c>
      <c r="AA132" s="8">
        <f>VLOOKUP(A132,data!I:S,8,FALSE)</f>
        <v>6</v>
      </c>
      <c r="AB132" s="8" t="b">
        <f>IF(OR(G132&lt;Z132,G132&gt;AA132),TRUE,FALSE)</f>
        <v>0</v>
      </c>
    </row>
    <row r="133" spans="1:28" s="8" customFormat="1" x14ac:dyDescent="0.25">
      <c r="A133" s="8" t="s">
        <v>296</v>
      </c>
      <c r="B133" s="8" t="str">
        <f>VLOOKUP(A133,data!I:S,2,FALSE)</f>
        <v>Pos X</v>
      </c>
      <c r="C133" s="7">
        <f>TRUNC(VLOOKUP(A133,data!I:S,3,FALSE),1)</f>
        <v>914.9</v>
      </c>
      <c r="D133" s="7">
        <f>TRUNC(VLOOKUP(A133,data!I:S,4,FALSE),1)</f>
        <v>915.5</v>
      </c>
      <c r="E133" s="7">
        <f>VLOOKUP(A133,data!I:S,5,FALSE)</f>
        <v>-4</v>
      </c>
      <c r="F133" s="7">
        <f>VLOOKUP(A133,data!I:S,6,FALSE)</f>
        <v>4</v>
      </c>
      <c r="G133" s="8">
        <f>C133-D133</f>
        <v>-0.60000000000002274</v>
      </c>
      <c r="H133" s="8">
        <f>IF(OR(G133&lt;E133,G133&gt;F133),1,0)</f>
        <v>0</v>
      </c>
      <c r="I133" s="7" t="str">
        <f>IF(H133=1,IF(G133&lt;E133,G133-E133,G133-F133),"")</f>
        <v/>
      </c>
      <c r="J133" s="10" t="str">
        <f>VLOOKUP(A133,data!I:S,9,FALSE)</f>
        <v>Front Hole LH - Pos X</v>
      </c>
      <c r="K133" s="10"/>
      <c r="L133" s="10"/>
      <c r="M133" s="10"/>
      <c r="N133" s="4"/>
      <c r="X133" s="8" t="str">
        <f>IF(AND(H133=1,Y133="TRUE"),TRUE,"")</f>
        <v/>
      </c>
      <c r="Y133" s="8" t="str">
        <f>VLOOKUP(A133,data!I:S,10,FALSE)</f>
        <v>TRUE</v>
      </c>
      <c r="Z133" s="8">
        <f>VLOOKUP(A133,data!I:S,7,FALSE)</f>
        <v>-5</v>
      </c>
      <c r="AA133" s="8">
        <f>VLOOKUP(A133,data!I:S,8,FALSE)</f>
        <v>5</v>
      </c>
      <c r="AB133" s="8" t="b">
        <f>IF(OR(G133&lt;Z133,G133&gt;AA133),TRUE,FALSE)</f>
        <v>0</v>
      </c>
    </row>
    <row r="134" spans="1:28" s="8" customFormat="1" x14ac:dyDescent="0.25">
      <c r="A134" s="8" t="s">
        <v>298</v>
      </c>
      <c r="B134" s="8" t="str">
        <f>VLOOKUP(A134,data!I:S,2,FALSE)</f>
        <v>Pos Y</v>
      </c>
      <c r="C134" s="7">
        <f>TRUNC(VLOOKUP(A134,data!I:S,3,FALSE),1)</f>
        <v>-494.7</v>
      </c>
      <c r="D134" s="7">
        <f>TRUNC(VLOOKUP(A134,data!I:S,4,FALSE),1)</f>
        <v>-496.9</v>
      </c>
      <c r="E134" s="7">
        <f>VLOOKUP(A134,data!I:S,5,FALSE)</f>
        <v>-4</v>
      </c>
      <c r="F134" s="7">
        <f>VLOOKUP(A134,data!I:S,6,FALSE)</f>
        <v>4</v>
      </c>
      <c r="G134" s="8">
        <f>C134-D134</f>
        <v>2.1999999999999886</v>
      </c>
      <c r="H134" s="8">
        <f>IF(OR(G134&lt;E134,G134&gt;F134),1,0)</f>
        <v>0</v>
      </c>
      <c r="I134" s="7" t="str">
        <f>IF(H134=1,IF(G134&lt;E134,G134-E134,G134-F134),"")</f>
        <v/>
      </c>
      <c r="J134" s="10" t="str">
        <f>VLOOKUP(A134,data!I:S,9,FALSE)</f>
        <v>Front Hole LH - Pos Y</v>
      </c>
      <c r="K134" s="10"/>
      <c r="L134" s="10"/>
      <c r="M134" s="10"/>
      <c r="N134" s="4"/>
      <c r="X134" s="8" t="str">
        <f>IF(AND(H134=1,Y134="TRUE"),TRUE,"")</f>
        <v/>
      </c>
      <c r="Y134" s="8" t="str">
        <f>VLOOKUP(A134,data!I:S,10,FALSE)</f>
        <v>TRUE</v>
      </c>
      <c r="Z134" s="8">
        <f>VLOOKUP(A134,data!I:S,7,FALSE)</f>
        <v>-5</v>
      </c>
      <c r="AA134" s="8">
        <f>VLOOKUP(A134,data!I:S,8,FALSE)</f>
        <v>5</v>
      </c>
      <c r="AB134" s="8" t="b">
        <f>IF(OR(G134&lt;Z134,G134&gt;AA134),TRUE,FALSE)</f>
        <v>0</v>
      </c>
    </row>
    <row r="135" spans="1:28" s="8" customFormat="1" x14ac:dyDescent="0.25">
      <c r="A135" s="8" t="s">
        <v>300</v>
      </c>
      <c r="B135" s="8" t="str">
        <f>VLOOKUP(A135,data!I:S,2,FALSE)</f>
        <v>Pos Z</v>
      </c>
      <c r="C135" s="7">
        <f>TRUNC(VLOOKUP(A135,data!I:S,3,FALSE),1)</f>
        <v>1290.5999999999999</v>
      </c>
      <c r="D135" s="7">
        <f>TRUNC(VLOOKUP(A135,data!I:S,4,FALSE),1)</f>
        <v>1289.8</v>
      </c>
      <c r="E135" s="7">
        <f>VLOOKUP(A135,data!I:S,5,FALSE)</f>
        <v>-3</v>
      </c>
      <c r="F135" s="7">
        <f>VLOOKUP(A135,data!I:S,6,FALSE)</f>
        <v>3</v>
      </c>
      <c r="G135" s="8">
        <f>C135-D135</f>
        <v>0.79999999999995453</v>
      </c>
      <c r="H135" s="8">
        <f>IF(OR(G135&lt;E135,G135&gt;F135),1,0)</f>
        <v>0</v>
      </c>
      <c r="I135" s="7" t="str">
        <f>IF(H135=1,IF(G135&lt;E135,G135-E135,G135-F135),"")</f>
        <v/>
      </c>
      <c r="J135" s="10" t="str">
        <f>VLOOKUP(A135,data!I:S,9,FALSE)</f>
        <v>Front Hole LH - Pos Z</v>
      </c>
      <c r="K135" s="10"/>
      <c r="L135" s="10"/>
      <c r="M135" s="10"/>
      <c r="N135" s="4"/>
      <c r="X135" s="8" t="str">
        <f>IF(AND(H135=1,Y135="TRUE"),TRUE,"")</f>
        <v/>
      </c>
      <c r="Y135" s="8" t="str">
        <f>VLOOKUP(A135,data!I:S,10,FALSE)</f>
        <v>TRUE</v>
      </c>
      <c r="Z135" s="8">
        <f>VLOOKUP(A135,data!I:S,7,FALSE)</f>
        <v>-3.75</v>
      </c>
      <c r="AA135" s="8">
        <f>VLOOKUP(A135,data!I:S,8,FALSE)</f>
        <v>3.75</v>
      </c>
      <c r="AB135" s="8" t="b">
        <f>IF(OR(G135&lt;Z135,G135&gt;AA135),TRUE,FALSE)</f>
        <v>0</v>
      </c>
    </row>
    <row r="136" spans="1:28" s="8" customFormat="1" x14ac:dyDescent="0.25">
      <c r="A136" s="8" t="s">
        <v>302</v>
      </c>
      <c r="B136" s="8" t="str">
        <f>VLOOKUP(A136,data!I:S,2,FALSE)</f>
        <v>Pos X</v>
      </c>
      <c r="C136" s="7">
        <f>TRUNC(VLOOKUP(A136,data!I:S,3,FALSE),1)</f>
        <v>989.7</v>
      </c>
      <c r="D136" s="7">
        <f>TRUNC(VLOOKUP(A136,data!I:S,4,FALSE),1)</f>
        <v>990.5</v>
      </c>
      <c r="E136" s="7">
        <f>VLOOKUP(A136,data!I:S,5,FALSE)</f>
        <v>-4</v>
      </c>
      <c r="F136" s="7">
        <f>VLOOKUP(A136,data!I:S,6,FALSE)</f>
        <v>4</v>
      </c>
      <c r="G136" s="8">
        <f>C136-D136</f>
        <v>-0.79999999999995453</v>
      </c>
      <c r="H136" s="8">
        <f>IF(OR(G136&lt;E136,G136&gt;F136),1,0)</f>
        <v>0</v>
      </c>
      <c r="I136" s="7" t="str">
        <f>IF(H136=1,IF(G136&lt;E136,G136-E136,G136-F136),"")</f>
        <v/>
      </c>
      <c r="J136" s="10" t="str">
        <f>VLOOKUP(A136,data!I:S,9,FALSE)</f>
        <v>Rear Hole LH - Pos X</v>
      </c>
      <c r="K136" s="10"/>
      <c r="L136" s="10"/>
      <c r="M136" s="10"/>
      <c r="N136" s="4"/>
      <c r="X136" s="8" t="str">
        <f>IF(AND(H136=1,Y136="TRUE"),TRUE,"")</f>
        <v/>
      </c>
      <c r="Y136" s="8" t="str">
        <f>VLOOKUP(A136,data!I:S,10,FALSE)</f>
        <v>TRUE</v>
      </c>
      <c r="Z136" s="8">
        <f>VLOOKUP(A136,data!I:S,7,FALSE)</f>
        <v>-8</v>
      </c>
      <c r="AA136" s="8">
        <f>VLOOKUP(A136,data!I:S,8,FALSE)</f>
        <v>8</v>
      </c>
      <c r="AB136" s="8" t="b">
        <f>IF(OR(G136&lt;Z136,G136&gt;AA136),TRUE,FALSE)</f>
        <v>0</v>
      </c>
    </row>
    <row r="137" spans="1:28" s="8" customFormat="1" x14ac:dyDescent="0.25">
      <c r="A137" s="8" t="s">
        <v>304</v>
      </c>
      <c r="B137" s="8" t="str">
        <f>VLOOKUP(A137,data!I:S,2,FALSE)</f>
        <v>Pos Y</v>
      </c>
      <c r="C137" s="7">
        <f>TRUNC(VLOOKUP(A137,data!I:S,3,FALSE),1)</f>
        <v>-494.8</v>
      </c>
      <c r="D137" s="7">
        <f>TRUNC(VLOOKUP(A137,data!I:S,4,FALSE),1)</f>
        <v>-496.9</v>
      </c>
      <c r="E137" s="7">
        <f>VLOOKUP(A137,data!I:S,5,FALSE)</f>
        <v>-4</v>
      </c>
      <c r="F137" s="7">
        <f>VLOOKUP(A137,data!I:S,6,FALSE)</f>
        <v>4</v>
      </c>
      <c r="G137" s="8">
        <f>C137-D137</f>
        <v>2.0999999999999659</v>
      </c>
      <c r="H137" s="8">
        <f>IF(OR(G137&lt;E137,G137&gt;F137),1,0)</f>
        <v>0</v>
      </c>
      <c r="I137" s="7" t="str">
        <f>IF(H137=1,IF(G137&lt;E137,G137-E137,G137-F137),"")</f>
        <v/>
      </c>
      <c r="J137" s="10" t="str">
        <f>VLOOKUP(A137,data!I:S,9,FALSE)</f>
        <v>Rear Hole LH - Pos Y</v>
      </c>
      <c r="K137" s="10"/>
      <c r="L137" s="10"/>
      <c r="M137" s="10"/>
      <c r="N137" s="4"/>
      <c r="X137" s="8" t="str">
        <f>IF(AND(H137=1,Y137="TRUE"),TRUE,"")</f>
        <v/>
      </c>
      <c r="Y137" s="8" t="str">
        <f>VLOOKUP(A137,data!I:S,10,FALSE)</f>
        <v>TRUE</v>
      </c>
      <c r="Z137" s="8">
        <f>VLOOKUP(A137,data!I:S,7,FALSE)</f>
        <v>-8</v>
      </c>
      <c r="AA137" s="8">
        <f>VLOOKUP(A137,data!I:S,8,FALSE)</f>
        <v>8</v>
      </c>
      <c r="AB137" s="8" t="b">
        <f>IF(OR(G137&lt;Z137,G137&gt;AA137),TRUE,FALSE)</f>
        <v>0</v>
      </c>
    </row>
    <row r="138" spans="1:28" s="8" customFormat="1" x14ac:dyDescent="0.25">
      <c r="A138" s="8" t="s">
        <v>306</v>
      </c>
      <c r="B138" s="8" t="str">
        <f>VLOOKUP(A138,data!I:S,2,FALSE)</f>
        <v>Pos Z</v>
      </c>
      <c r="C138" s="7">
        <f>TRUNC(VLOOKUP(A138,data!I:S,3,FALSE),1)</f>
        <v>1290.2</v>
      </c>
      <c r="D138" s="7">
        <f>TRUNC(VLOOKUP(A138,data!I:S,4,FALSE),1)</f>
        <v>1289.8</v>
      </c>
      <c r="E138" s="7">
        <f>VLOOKUP(A138,data!I:S,5,FALSE)</f>
        <v>-3</v>
      </c>
      <c r="F138" s="7">
        <f>VLOOKUP(A138,data!I:S,6,FALSE)</f>
        <v>3</v>
      </c>
      <c r="G138" s="8">
        <f>C138-D138</f>
        <v>0.40000000000009095</v>
      </c>
      <c r="H138" s="8">
        <f>IF(OR(G138&lt;E138,G138&gt;F138),1,0)</f>
        <v>0</v>
      </c>
      <c r="I138" s="7" t="str">
        <f>IF(H138=1,IF(G138&lt;E138,G138-E138,G138-F138),"")</f>
        <v/>
      </c>
      <c r="J138" s="10" t="str">
        <f>VLOOKUP(A138,data!I:S,9,FALSE)</f>
        <v>Rear Hole LH - Pos Z</v>
      </c>
      <c r="K138" s="10"/>
      <c r="L138" s="10"/>
      <c r="M138" s="10"/>
      <c r="N138" s="4"/>
      <c r="X138" s="8" t="str">
        <f>IF(AND(H138=1,Y138="TRUE"),TRUE,"")</f>
        <v/>
      </c>
      <c r="Y138" s="8" t="str">
        <f>VLOOKUP(A138,data!I:S,10,FALSE)</f>
        <v>TRUE</v>
      </c>
      <c r="Z138" s="8">
        <f>VLOOKUP(A138,data!I:S,7,FALSE)</f>
        <v>-6</v>
      </c>
      <c r="AA138" s="8">
        <f>VLOOKUP(A138,data!I:S,8,FALSE)</f>
        <v>6</v>
      </c>
      <c r="AB138" s="8" t="b">
        <f>IF(OR(G138&lt;Z138,G138&gt;AA138),TRUE,FALSE)</f>
        <v>0</v>
      </c>
    </row>
    <row r="139" spans="1:28" s="8" customFormat="1" x14ac:dyDescent="0.25">
      <c r="A139" s="8" t="s">
        <v>308</v>
      </c>
      <c r="B139" s="8" t="str">
        <f>VLOOKUP(A139,data!I:S,2,FALSE)</f>
        <v>Pos X</v>
      </c>
      <c r="C139" s="7">
        <f>TRUNC(VLOOKUP(A139,data!I:S,3,FALSE),1)</f>
        <v>990.1</v>
      </c>
      <c r="D139" s="7">
        <f>TRUNC(VLOOKUP(A139,data!I:S,4,FALSE),1)</f>
        <v>990.5</v>
      </c>
      <c r="E139" s="7">
        <f>VLOOKUP(A139,data!I:S,5,FALSE)</f>
        <v>-4</v>
      </c>
      <c r="F139" s="7">
        <f>VLOOKUP(A139,data!I:S,6,FALSE)</f>
        <v>4</v>
      </c>
      <c r="G139" s="8">
        <f>C139-D139</f>
        <v>-0.39999999999997726</v>
      </c>
      <c r="H139" s="8">
        <f>IF(OR(G139&lt;E139,G139&gt;F139),1,0)</f>
        <v>0</v>
      </c>
      <c r="I139" s="7" t="str">
        <f>IF(H139=1,IF(G139&lt;E139,G139-E139,G139-F139),"")</f>
        <v/>
      </c>
      <c r="J139" s="10" t="str">
        <f>VLOOKUP(A139,data!I:S,9,FALSE)</f>
        <v>Inboard Hole LH - Pos X</v>
      </c>
      <c r="K139" s="10"/>
      <c r="L139" s="10"/>
      <c r="M139" s="10"/>
      <c r="N139" s="4"/>
      <c r="X139" s="8" t="str">
        <f>IF(AND(H139=1,Y139="TRUE"),TRUE,"")</f>
        <v/>
      </c>
      <c r="Y139" s="8" t="str">
        <f>VLOOKUP(A139,data!I:S,10,FALSE)</f>
        <v>TRUE</v>
      </c>
      <c r="Z139" s="8">
        <f>VLOOKUP(A139,data!I:S,7,FALSE)</f>
        <v>-8</v>
      </c>
      <c r="AA139" s="8">
        <f>VLOOKUP(A139,data!I:S,8,FALSE)</f>
        <v>8</v>
      </c>
      <c r="AB139" s="8" t="b">
        <f>IF(OR(G139&lt;Z139,G139&gt;AA139),TRUE,FALSE)</f>
        <v>0</v>
      </c>
    </row>
    <row r="140" spans="1:28" s="8" customFormat="1" x14ac:dyDescent="0.25">
      <c r="A140" s="8" t="s">
        <v>310</v>
      </c>
      <c r="B140" s="8" t="str">
        <f>VLOOKUP(A140,data!I:S,2,FALSE)</f>
        <v>Pos Y</v>
      </c>
      <c r="C140" s="7">
        <f>TRUNC(VLOOKUP(A140,data!I:S,3,FALSE),1)</f>
        <v>-420.7</v>
      </c>
      <c r="D140" s="7">
        <f>TRUNC(VLOOKUP(A140,data!I:S,4,FALSE),1)</f>
        <v>-422.6</v>
      </c>
      <c r="E140" s="7">
        <f>VLOOKUP(A140,data!I:S,5,FALSE)</f>
        <v>-4</v>
      </c>
      <c r="F140" s="7">
        <f>VLOOKUP(A140,data!I:S,6,FALSE)</f>
        <v>4</v>
      </c>
      <c r="G140" s="8">
        <f>C140-D140</f>
        <v>1.9000000000000341</v>
      </c>
      <c r="H140" s="8">
        <f>IF(OR(G140&lt;E140,G140&gt;F140),1,0)</f>
        <v>0</v>
      </c>
      <c r="I140" s="7" t="str">
        <f>IF(H140=1,IF(G140&lt;E140,G140-E140,G140-F140),"")</f>
        <v/>
      </c>
      <c r="J140" s="10" t="str">
        <f>VLOOKUP(A140,data!I:S,9,FALSE)</f>
        <v>Inboard Hole LH - Pos Y</v>
      </c>
      <c r="K140" s="10"/>
      <c r="L140" s="10"/>
      <c r="M140" s="10"/>
      <c r="N140" s="4"/>
      <c r="X140" s="8" t="str">
        <f>IF(AND(H140=1,Y140="TRUE"),TRUE,"")</f>
        <v/>
      </c>
      <c r="Y140" s="8" t="str">
        <f>VLOOKUP(A140,data!I:S,10,FALSE)</f>
        <v>TRUE</v>
      </c>
      <c r="Z140" s="8">
        <f>VLOOKUP(A140,data!I:S,7,FALSE)</f>
        <v>-8</v>
      </c>
      <c r="AA140" s="8">
        <f>VLOOKUP(A140,data!I:S,8,FALSE)</f>
        <v>8</v>
      </c>
      <c r="AB140" s="8" t="b">
        <f>IF(OR(G140&lt;Z140,G140&gt;AA140),TRUE,FALSE)</f>
        <v>0</v>
      </c>
    </row>
    <row r="141" spans="1:28" s="8" customFormat="1" x14ac:dyDescent="0.25">
      <c r="A141" s="8" t="s">
        <v>312</v>
      </c>
      <c r="B141" s="8" t="str">
        <f>VLOOKUP(A141,data!I:S,2,FALSE)</f>
        <v>Pos Z</v>
      </c>
      <c r="C141" s="7">
        <f>TRUNC(VLOOKUP(A141,data!I:S,3,FALSE),1)</f>
        <v>1278.7</v>
      </c>
      <c r="D141" s="7">
        <f>TRUNC(VLOOKUP(A141,data!I:S,4,FALSE),1)</f>
        <v>1279.4000000000001</v>
      </c>
      <c r="E141" s="7">
        <f>VLOOKUP(A141,data!I:S,5,FALSE)</f>
        <v>-3</v>
      </c>
      <c r="F141" s="7">
        <f>VLOOKUP(A141,data!I:S,6,FALSE)</f>
        <v>3</v>
      </c>
      <c r="G141" s="8">
        <f>C141-D141</f>
        <v>-0.70000000000004547</v>
      </c>
      <c r="H141" s="8">
        <f>IF(OR(G141&lt;E141,G141&gt;F141),1,0)</f>
        <v>0</v>
      </c>
      <c r="I141" s="7" t="str">
        <f>IF(H141=1,IF(G141&lt;E141,G141-E141,G141-F141),"")</f>
        <v/>
      </c>
      <c r="J141" s="10" t="str">
        <f>VLOOKUP(A141,data!I:S,9,FALSE)</f>
        <v>Inboard Hole LH - Pos Z</v>
      </c>
      <c r="K141" s="10"/>
      <c r="L141" s="10"/>
      <c r="M141" s="10"/>
      <c r="N141" s="4"/>
      <c r="X141" s="8" t="str">
        <f>IF(AND(H141=1,Y141="TRUE"),TRUE,"")</f>
        <v/>
      </c>
      <c r="Y141" s="8" t="str">
        <f>VLOOKUP(A141,data!I:S,10,FALSE)</f>
        <v>TRUE</v>
      </c>
      <c r="Z141" s="8">
        <f>VLOOKUP(A141,data!I:S,7,FALSE)</f>
        <v>-6</v>
      </c>
      <c r="AA141" s="8">
        <f>VLOOKUP(A141,data!I:S,8,FALSE)</f>
        <v>6</v>
      </c>
      <c r="AB141" s="8" t="b">
        <f>IF(OR(G141&lt;Z141,G141&gt;AA141),TRUE,FALSE)</f>
        <v>0</v>
      </c>
    </row>
    <row r="142" spans="1:28" s="8" customFormat="1" ht="30" customHeight="1" x14ac:dyDescent="0.25">
      <c r="A142" s="9" t="str">
        <f ca="1">INDEX(data!D:D,MATCH(OFFSET(INDIRECT("RC",FALSE),3,0),data!I:I,0))</f>
        <v>Upper Control Arm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4"/>
    </row>
    <row r="143" spans="1:28" s="8" customFormat="1" ht="200.1" customHeight="1" x14ac:dyDescent="0.25">
      <c r="A143" s="10" t="s">
        <v>32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4"/>
    </row>
    <row r="144" spans="1:28" s="8" customFormat="1" x14ac:dyDescent="0.25">
      <c r="A144" s="8" t="s">
        <v>0</v>
      </c>
      <c r="B144" s="8" t="s">
        <v>18</v>
      </c>
      <c r="C144" s="8" t="s">
        <v>19</v>
      </c>
      <c r="D144" s="8" t="s">
        <v>20</v>
      </c>
      <c r="E144" s="8" t="s">
        <v>34</v>
      </c>
      <c r="F144" s="8" t="s">
        <v>35</v>
      </c>
      <c r="G144" s="8" t="s">
        <v>36</v>
      </c>
      <c r="H144" s="8" t="s">
        <v>16</v>
      </c>
      <c r="I144" s="8" t="s">
        <v>17</v>
      </c>
      <c r="J144" s="10" t="s">
        <v>37</v>
      </c>
      <c r="K144" s="10"/>
      <c r="L144" s="10"/>
      <c r="M144" s="10"/>
      <c r="N144" s="4"/>
      <c r="X144" s="8" t="s">
        <v>27</v>
      </c>
      <c r="Y144" s="8" t="s">
        <v>23</v>
      </c>
      <c r="Z144" s="8" t="s">
        <v>24</v>
      </c>
      <c r="AA144" s="8" t="s">
        <v>25</v>
      </c>
      <c r="AB144" s="8" t="s">
        <v>26</v>
      </c>
    </row>
    <row r="145" spans="1:28" s="8" customFormat="1" x14ac:dyDescent="0.25">
      <c r="A145" s="8" t="s">
        <v>316</v>
      </c>
      <c r="B145" s="8" t="str">
        <f>VLOOKUP(A145,data!I:S,2,FALSE)</f>
        <v>Pos X</v>
      </c>
      <c r="C145" s="7">
        <f>TRUNC(VLOOKUP(A145,data!I:S,3,FALSE),1)</f>
        <v>866.6</v>
      </c>
      <c r="D145" s="7">
        <f>TRUNC(VLOOKUP(A145,data!I:S,4,FALSE),1)</f>
        <v>864.8</v>
      </c>
      <c r="E145" s="7">
        <f>VLOOKUP(A145,data!I:S,5,FALSE)</f>
        <v>-4</v>
      </c>
      <c r="F145" s="7">
        <f>VLOOKUP(A145,data!I:S,6,FALSE)</f>
        <v>4</v>
      </c>
      <c r="G145" s="8">
        <f>C145-D145</f>
        <v>1.8000000000000682</v>
      </c>
      <c r="H145" s="8">
        <f>IF(OR(G145&lt;E145,G145&gt;F145),1,0)</f>
        <v>0</v>
      </c>
      <c r="I145" s="7" t="str">
        <f>IF(H145=1,IF(G145&lt;E145,G145-E145,G145-F145),"")</f>
        <v/>
      </c>
      <c r="J145" s="10" t="str">
        <f>VLOOKUP(A145,data!I:S,9,FALSE)</f>
        <v>Front Hole RH - Pos X</v>
      </c>
      <c r="K145" s="10"/>
      <c r="L145" s="10"/>
      <c r="M145" s="10"/>
      <c r="N145" s="4"/>
      <c r="X145" s="8" t="str">
        <f>IF(AND(H145=1,Y145="TRUE"),TRUE,"")</f>
        <v/>
      </c>
      <c r="Y145" s="8" t="str">
        <f>VLOOKUP(A145,data!I:S,10,FALSE)</f>
        <v>TRUE</v>
      </c>
      <c r="Z145" s="8">
        <f>VLOOKUP(A145,data!I:S,7,FALSE)</f>
        <v>-8</v>
      </c>
      <c r="AA145" s="8">
        <f>VLOOKUP(A145,data!I:S,8,FALSE)</f>
        <v>8</v>
      </c>
      <c r="AB145" s="8" t="b">
        <f>IF(OR(G145&lt;Z145,G145&gt;AA145),TRUE,FALSE)</f>
        <v>0</v>
      </c>
    </row>
    <row r="146" spans="1:28" s="8" customFormat="1" x14ac:dyDescent="0.25">
      <c r="A146" s="8" t="s">
        <v>317</v>
      </c>
      <c r="B146" s="8" t="str">
        <f>VLOOKUP(A146,data!I:S,2,FALSE)</f>
        <v>Pos Y</v>
      </c>
      <c r="C146" s="7">
        <f>TRUNC(VLOOKUP(A146,data!I:S,3,FALSE),1)</f>
        <v>389</v>
      </c>
      <c r="D146" s="7">
        <f>TRUNC(VLOOKUP(A146,data!I:S,4,FALSE),1)</f>
        <v>389.2</v>
      </c>
      <c r="E146" s="7">
        <f>VLOOKUP(A146,data!I:S,5,FALSE)</f>
        <v>-3</v>
      </c>
      <c r="F146" s="7">
        <f>VLOOKUP(A146,data!I:S,6,FALSE)</f>
        <v>3</v>
      </c>
      <c r="G146" s="8">
        <f>C146-D146</f>
        <v>-0.19999999999998863</v>
      </c>
      <c r="H146" s="8">
        <f>IF(OR(G146&lt;E146,G146&gt;F146),1,0)</f>
        <v>0</v>
      </c>
      <c r="I146" s="7" t="str">
        <f>IF(H146=1,IF(G146&lt;E146,G146-E146,G146-F146),"")</f>
        <v/>
      </c>
      <c r="J146" s="10" t="str">
        <f>VLOOKUP(A146,data!I:S,9,FALSE)</f>
        <v>Front Hole RH - Pos Y</v>
      </c>
      <c r="K146" s="10"/>
      <c r="L146" s="10"/>
      <c r="M146" s="10"/>
      <c r="N146" s="4"/>
      <c r="X146" s="8" t="str">
        <f>IF(AND(H146=1,Y146="TRUE"),TRUE,"")</f>
        <v/>
      </c>
      <c r="Y146" s="8" t="str">
        <f>VLOOKUP(A146,data!I:S,10,FALSE)</f>
        <v>TRUE</v>
      </c>
      <c r="Z146" s="8">
        <f>VLOOKUP(A146,data!I:S,7,FALSE)</f>
        <v>-6</v>
      </c>
      <c r="AA146" s="8">
        <f>VLOOKUP(A146,data!I:S,8,FALSE)</f>
        <v>6</v>
      </c>
      <c r="AB146" s="8" t="b">
        <f>IF(OR(G146&lt;Z146,G146&gt;AA146),TRUE,FALSE)</f>
        <v>0</v>
      </c>
    </row>
    <row r="147" spans="1:28" s="8" customFormat="1" x14ac:dyDescent="0.25">
      <c r="A147" s="8" t="s">
        <v>318</v>
      </c>
      <c r="B147" s="8" t="str">
        <f>VLOOKUP(A147,data!I:S,2,FALSE)</f>
        <v>Pos Z</v>
      </c>
      <c r="C147" s="7">
        <f>TRUNC(VLOOKUP(A147,data!I:S,3,FALSE),1)</f>
        <v>1240.5</v>
      </c>
      <c r="D147" s="7">
        <f>TRUNC(VLOOKUP(A147,data!I:S,4,FALSE),1)</f>
        <v>1241.4000000000001</v>
      </c>
      <c r="E147" s="7">
        <f>VLOOKUP(A147,data!I:S,5,FALSE)</f>
        <v>-3</v>
      </c>
      <c r="F147" s="7">
        <f>VLOOKUP(A147,data!I:S,6,FALSE)</f>
        <v>3</v>
      </c>
      <c r="G147" s="8">
        <f>C147-D147</f>
        <v>-0.90000000000009095</v>
      </c>
      <c r="H147" s="8">
        <f>IF(OR(G147&lt;E147,G147&gt;F147),1,0)</f>
        <v>0</v>
      </c>
      <c r="I147" s="7" t="str">
        <f>IF(H147=1,IF(G147&lt;E147,G147-E147,G147-F147),"")</f>
        <v/>
      </c>
      <c r="J147" s="10" t="str">
        <f>VLOOKUP(A147,data!I:S,9,FALSE)</f>
        <v>Front Hole RH - Pos Z</v>
      </c>
      <c r="K147" s="10"/>
      <c r="L147" s="10"/>
      <c r="M147" s="10"/>
      <c r="N147" s="4"/>
      <c r="X147" s="8" t="str">
        <f>IF(AND(H147=1,Y147="TRUE"),TRUE,"")</f>
        <v/>
      </c>
      <c r="Y147" s="8" t="str">
        <f>VLOOKUP(A147,data!I:S,10,FALSE)</f>
        <v>TRUE</v>
      </c>
      <c r="Z147" s="8">
        <f>VLOOKUP(A147,data!I:S,7,FALSE)</f>
        <v>-6</v>
      </c>
      <c r="AA147" s="8">
        <f>VLOOKUP(A147,data!I:S,8,FALSE)</f>
        <v>6</v>
      </c>
      <c r="AB147" s="8" t="b">
        <f>IF(OR(G147&lt;Z147,G147&gt;AA147),TRUE,FALSE)</f>
        <v>0</v>
      </c>
    </row>
    <row r="148" spans="1:28" s="8" customFormat="1" x14ac:dyDescent="0.25">
      <c r="A148" s="8" t="s">
        <v>319</v>
      </c>
      <c r="B148" s="8" t="str">
        <f>VLOOKUP(A148,data!I:S,2,FALSE)</f>
        <v>Pos X</v>
      </c>
      <c r="C148" s="7">
        <f>TRUNC(VLOOKUP(A148,data!I:S,3,FALSE),1)</f>
        <v>1047.0999999999999</v>
      </c>
      <c r="D148" s="7">
        <f>TRUNC(VLOOKUP(A148,data!I:S,4,FALSE),1)</f>
        <v>1045.8</v>
      </c>
      <c r="E148" s="7">
        <f>VLOOKUP(A148,data!I:S,5,FALSE)</f>
        <v>-4</v>
      </c>
      <c r="F148" s="7">
        <f>VLOOKUP(A148,data!I:S,6,FALSE)</f>
        <v>4</v>
      </c>
      <c r="G148" s="8">
        <f>C148-D148</f>
        <v>1.2999999999999545</v>
      </c>
      <c r="H148" s="8">
        <f>IF(OR(G148&lt;E148,G148&gt;F148),1,0)</f>
        <v>0</v>
      </c>
      <c r="I148" s="7" t="str">
        <f>IF(H148=1,IF(G148&lt;E148,G148-E148,G148-F148),"")</f>
        <v/>
      </c>
      <c r="J148" s="10" t="str">
        <f>VLOOKUP(A148,data!I:S,9,FALSE)</f>
        <v>Rear Hole RH - Pos X</v>
      </c>
      <c r="K148" s="10"/>
      <c r="L148" s="10"/>
      <c r="M148" s="10"/>
      <c r="N148" s="4"/>
      <c r="X148" s="8" t="str">
        <f>IF(AND(H148=1,Y148="TRUE"),TRUE,"")</f>
        <v/>
      </c>
      <c r="Y148" s="8" t="str">
        <f>VLOOKUP(A148,data!I:S,10,FALSE)</f>
        <v>TRUE</v>
      </c>
      <c r="Z148" s="8">
        <f>VLOOKUP(A148,data!I:S,7,FALSE)</f>
        <v>-8</v>
      </c>
      <c r="AA148" s="8">
        <f>VLOOKUP(A148,data!I:S,8,FALSE)</f>
        <v>8</v>
      </c>
      <c r="AB148" s="8" t="b">
        <f>IF(OR(G148&lt;Z148,G148&gt;AA148),TRUE,FALSE)</f>
        <v>0</v>
      </c>
    </row>
    <row r="149" spans="1:28" s="8" customFormat="1" x14ac:dyDescent="0.25">
      <c r="A149" s="8" t="s">
        <v>320</v>
      </c>
      <c r="B149" s="8" t="str">
        <f>VLOOKUP(A149,data!I:S,2,FALSE)</f>
        <v>Pos Y</v>
      </c>
      <c r="C149" s="7">
        <f>TRUNC(VLOOKUP(A149,data!I:S,3,FALSE),1)</f>
        <v>388.4</v>
      </c>
      <c r="D149" s="7">
        <f>TRUNC(VLOOKUP(A149,data!I:S,4,FALSE),1)</f>
        <v>389.2</v>
      </c>
      <c r="E149" s="7">
        <f>VLOOKUP(A149,data!I:S,5,FALSE)</f>
        <v>-3</v>
      </c>
      <c r="F149" s="7">
        <f>VLOOKUP(A149,data!I:S,6,FALSE)</f>
        <v>3</v>
      </c>
      <c r="G149" s="8">
        <f>C149-D149</f>
        <v>-0.80000000000001137</v>
      </c>
      <c r="H149" s="8">
        <f>IF(OR(G149&lt;E149,G149&gt;F149),1,0)</f>
        <v>0</v>
      </c>
      <c r="I149" s="7" t="str">
        <f>IF(H149=1,IF(G149&lt;E149,G149-E149,G149-F149),"")</f>
        <v/>
      </c>
      <c r="J149" s="10" t="str">
        <f>VLOOKUP(A149,data!I:S,9,FALSE)</f>
        <v>Rear Hole RH - Pos Y</v>
      </c>
      <c r="K149" s="10"/>
      <c r="L149" s="10"/>
      <c r="M149" s="10"/>
      <c r="N149" s="4"/>
      <c r="X149" s="8" t="str">
        <f>IF(AND(H149=1,Y149="TRUE"),TRUE,"")</f>
        <v/>
      </c>
      <c r="Y149" s="8" t="str">
        <f>VLOOKUP(A149,data!I:S,10,FALSE)</f>
        <v>TRUE</v>
      </c>
      <c r="Z149" s="8">
        <f>VLOOKUP(A149,data!I:S,7,FALSE)</f>
        <v>-6</v>
      </c>
      <c r="AA149" s="8">
        <f>VLOOKUP(A149,data!I:S,8,FALSE)</f>
        <v>6</v>
      </c>
      <c r="AB149" s="8" t="b">
        <f>IF(OR(G149&lt;Z149,G149&gt;AA149),TRUE,FALSE)</f>
        <v>0</v>
      </c>
    </row>
    <row r="150" spans="1:28" s="8" customFormat="1" x14ac:dyDescent="0.25">
      <c r="A150" s="8" t="s">
        <v>321</v>
      </c>
      <c r="B150" s="8" t="str">
        <f>VLOOKUP(A150,data!I:S,2,FALSE)</f>
        <v>Pos Z</v>
      </c>
      <c r="C150" s="7">
        <f>TRUNC(VLOOKUP(A150,data!I:S,3,FALSE),1)</f>
        <v>1192</v>
      </c>
      <c r="D150" s="7">
        <f>TRUNC(VLOOKUP(A150,data!I:S,4,FALSE),1)</f>
        <v>1194.5</v>
      </c>
      <c r="E150" s="7">
        <f>VLOOKUP(A150,data!I:S,5,FALSE)</f>
        <v>-3</v>
      </c>
      <c r="F150" s="7">
        <f>VLOOKUP(A150,data!I:S,6,FALSE)</f>
        <v>3</v>
      </c>
      <c r="G150" s="8">
        <f>C150-D150</f>
        <v>-2.5</v>
      </c>
      <c r="H150" s="8">
        <f>IF(OR(G150&lt;E150,G150&gt;F150),1,0)</f>
        <v>0</v>
      </c>
      <c r="I150" s="7" t="str">
        <f>IF(H150=1,IF(G150&lt;E150,G150-E150,G150-F150),"")</f>
        <v/>
      </c>
      <c r="J150" s="10" t="str">
        <f>VLOOKUP(A150,data!I:S,9,FALSE)</f>
        <v>Rear Hole RH - Pos Z</v>
      </c>
      <c r="K150" s="10"/>
      <c r="L150" s="10"/>
      <c r="M150" s="10"/>
      <c r="N150" s="4"/>
      <c r="X150" s="8" t="str">
        <f>IF(AND(H150=1,Y150="TRUE"),TRUE,"")</f>
        <v/>
      </c>
      <c r="Y150" s="8" t="str">
        <f>VLOOKUP(A150,data!I:S,10,FALSE)</f>
        <v>TRUE</v>
      </c>
      <c r="Z150" s="8">
        <f>VLOOKUP(A150,data!I:S,7,FALSE)</f>
        <v>-6</v>
      </c>
      <c r="AA150" s="8">
        <f>VLOOKUP(A150,data!I:S,8,FALSE)</f>
        <v>6</v>
      </c>
      <c r="AB150" s="8" t="b">
        <f>IF(OR(G150&lt;Z150,G150&gt;AA150),TRUE,FALSE)</f>
        <v>0</v>
      </c>
    </row>
    <row r="151" spans="1:28" s="8" customFormat="1" x14ac:dyDescent="0.25">
      <c r="A151" s="8" t="s">
        <v>322</v>
      </c>
      <c r="B151" s="8" t="str">
        <f>VLOOKUP(A151,data!I:S,2,FALSE)</f>
        <v>Pos X</v>
      </c>
      <c r="C151" s="7">
        <f>TRUNC(VLOOKUP(A151,data!I:S,3,FALSE),1)</f>
        <v>865.7</v>
      </c>
      <c r="D151" s="7">
        <f>TRUNC(VLOOKUP(A151,data!I:S,4,FALSE),1)</f>
        <v>864.8</v>
      </c>
      <c r="E151" s="7">
        <f>VLOOKUP(A151,data!I:S,5,FALSE)</f>
        <v>-4</v>
      </c>
      <c r="F151" s="7">
        <f>VLOOKUP(A151,data!I:S,6,FALSE)</f>
        <v>4</v>
      </c>
      <c r="G151" s="8">
        <f>C151-D151</f>
        <v>0.90000000000009095</v>
      </c>
      <c r="H151" s="8">
        <f>IF(OR(G151&lt;E151,G151&gt;F151),1,0)</f>
        <v>0</v>
      </c>
      <c r="I151" s="7" t="str">
        <f>IF(H151=1,IF(G151&lt;E151,G151-E151,G151-F151),"")</f>
        <v/>
      </c>
      <c r="J151" s="10" t="str">
        <f>VLOOKUP(A151,data!I:S,9,FALSE)</f>
        <v>Front Hole LH - Pos X</v>
      </c>
      <c r="K151" s="10"/>
      <c r="L151" s="10"/>
      <c r="M151" s="10"/>
      <c r="N151" s="4"/>
      <c r="X151" s="8" t="str">
        <f>IF(AND(H151=1,Y151="TRUE"),TRUE,"")</f>
        <v/>
      </c>
      <c r="Y151" s="8" t="str">
        <f>VLOOKUP(A151,data!I:S,10,FALSE)</f>
        <v>TRUE</v>
      </c>
      <c r="Z151" s="8">
        <f>VLOOKUP(A151,data!I:S,7,FALSE)</f>
        <v>-8</v>
      </c>
      <c r="AA151" s="8">
        <f>VLOOKUP(A151,data!I:S,8,FALSE)</f>
        <v>8</v>
      </c>
      <c r="AB151" s="8" t="b">
        <f>IF(OR(G151&lt;Z151,G151&gt;AA151),TRUE,FALSE)</f>
        <v>0</v>
      </c>
    </row>
    <row r="152" spans="1:28" s="8" customFormat="1" x14ac:dyDescent="0.25">
      <c r="A152" s="8" t="s">
        <v>323</v>
      </c>
      <c r="B152" s="8" t="str">
        <f>VLOOKUP(A152,data!I:S,2,FALSE)</f>
        <v>Pos Y</v>
      </c>
      <c r="C152" s="7">
        <f>TRUNC(VLOOKUP(A152,data!I:S,3,FALSE),1)</f>
        <v>-388.8</v>
      </c>
      <c r="D152" s="7">
        <f>TRUNC(VLOOKUP(A152,data!I:S,4,FALSE),1)</f>
        <v>-389.2</v>
      </c>
      <c r="E152" s="7">
        <f>VLOOKUP(A152,data!I:S,5,FALSE)</f>
        <v>-3</v>
      </c>
      <c r="F152" s="7">
        <f>VLOOKUP(A152,data!I:S,6,FALSE)</f>
        <v>3</v>
      </c>
      <c r="G152" s="8">
        <f>C152-D152</f>
        <v>0.39999999999997726</v>
      </c>
      <c r="H152" s="8">
        <f>IF(OR(G152&lt;E152,G152&gt;F152),1,0)</f>
        <v>0</v>
      </c>
      <c r="I152" s="7" t="str">
        <f>IF(H152=1,IF(G152&lt;E152,G152-E152,G152-F152),"")</f>
        <v/>
      </c>
      <c r="J152" s="10" t="str">
        <f>VLOOKUP(A152,data!I:S,9,FALSE)</f>
        <v>Front Hole LH - Pos Y</v>
      </c>
      <c r="K152" s="10"/>
      <c r="L152" s="10"/>
      <c r="M152" s="10"/>
      <c r="N152" s="4"/>
      <c r="X152" s="8" t="str">
        <f>IF(AND(H152=1,Y152="TRUE"),TRUE,"")</f>
        <v/>
      </c>
      <c r="Y152" s="8" t="str">
        <f>VLOOKUP(A152,data!I:S,10,FALSE)</f>
        <v>TRUE</v>
      </c>
      <c r="Z152" s="8">
        <f>VLOOKUP(A152,data!I:S,7,FALSE)</f>
        <v>-6</v>
      </c>
      <c r="AA152" s="8">
        <f>VLOOKUP(A152,data!I:S,8,FALSE)</f>
        <v>6</v>
      </c>
      <c r="AB152" s="8" t="b">
        <f>IF(OR(G152&lt;Z152,G152&gt;AA152),TRUE,FALSE)</f>
        <v>0</v>
      </c>
    </row>
    <row r="153" spans="1:28" s="8" customFormat="1" x14ac:dyDescent="0.25">
      <c r="A153" s="8" t="s">
        <v>324</v>
      </c>
      <c r="B153" s="8" t="str">
        <f>VLOOKUP(A153,data!I:S,2,FALSE)</f>
        <v>Pos Z</v>
      </c>
      <c r="C153" s="7">
        <f>TRUNC(VLOOKUP(A153,data!I:S,3,FALSE),1)</f>
        <v>1240.4000000000001</v>
      </c>
      <c r="D153" s="7">
        <f>TRUNC(VLOOKUP(A153,data!I:S,4,FALSE),1)</f>
        <v>1241.4000000000001</v>
      </c>
      <c r="E153" s="7">
        <f>VLOOKUP(A153,data!I:S,5,FALSE)</f>
        <v>-3</v>
      </c>
      <c r="F153" s="7">
        <f>VLOOKUP(A153,data!I:S,6,FALSE)</f>
        <v>3</v>
      </c>
      <c r="G153" s="8">
        <f>C153-D153</f>
        <v>-1</v>
      </c>
      <c r="H153" s="8">
        <f>IF(OR(G153&lt;E153,G153&gt;F153),1,0)</f>
        <v>0</v>
      </c>
      <c r="I153" s="7" t="str">
        <f>IF(H153=1,IF(G153&lt;E153,G153-E153,G153-F153),"")</f>
        <v/>
      </c>
      <c r="J153" s="10" t="str">
        <f>VLOOKUP(A153,data!I:S,9,FALSE)</f>
        <v>Front Hole LH - Pos Z</v>
      </c>
      <c r="K153" s="10"/>
      <c r="L153" s="10"/>
      <c r="M153" s="10"/>
      <c r="N153" s="4"/>
      <c r="X153" s="8" t="str">
        <f>IF(AND(H153=1,Y153="TRUE"),TRUE,"")</f>
        <v/>
      </c>
      <c r="Y153" s="8" t="str">
        <f>VLOOKUP(A153,data!I:S,10,FALSE)</f>
        <v>TRUE</v>
      </c>
      <c r="Z153" s="8">
        <f>VLOOKUP(A153,data!I:S,7,FALSE)</f>
        <v>-6</v>
      </c>
      <c r="AA153" s="8">
        <f>VLOOKUP(A153,data!I:S,8,FALSE)</f>
        <v>6</v>
      </c>
      <c r="AB153" s="8" t="b">
        <f>IF(OR(G153&lt;Z153,G153&gt;AA153),TRUE,FALSE)</f>
        <v>0</v>
      </c>
    </row>
    <row r="154" spans="1:28" s="8" customFormat="1" x14ac:dyDescent="0.25">
      <c r="A154" s="8" t="s">
        <v>325</v>
      </c>
      <c r="B154" s="8" t="str">
        <f>VLOOKUP(A154,data!I:S,2,FALSE)</f>
        <v>Pos X</v>
      </c>
      <c r="C154" s="7">
        <f>TRUNC(VLOOKUP(A154,data!I:S,3,FALSE),1)</f>
        <v>1045.9000000000001</v>
      </c>
      <c r="D154" s="7">
        <f>TRUNC(VLOOKUP(A154,data!I:S,4,FALSE),1)</f>
        <v>1045.8</v>
      </c>
      <c r="E154" s="7">
        <f>VLOOKUP(A154,data!I:S,5,FALSE)</f>
        <v>-4</v>
      </c>
      <c r="F154" s="7">
        <f>VLOOKUP(A154,data!I:S,6,FALSE)</f>
        <v>4</v>
      </c>
      <c r="G154" s="8">
        <f>C154-D154</f>
        <v>0.10000000000013642</v>
      </c>
      <c r="H154" s="8">
        <f>IF(OR(G154&lt;E154,G154&gt;F154),1,0)</f>
        <v>0</v>
      </c>
      <c r="I154" s="7" t="str">
        <f>IF(H154=1,IF(G154&lt;E154,G154-E154,G154-F154),"")</f>
        <v/>
      </c>
      <c r="J154" s="10" t="str">
        <f>VLOOKUP(A154,data!I:S,9,FALSE)</f>
        <v>Rear Hole LH - Pos X</v>
      </c>
      <c r="K154" s="10"/>
      <c r="L154" s="10"/>
      <c r="M154" s="10"/>
      <c r="N154" s="4"/>
      <c r="X154" s="8" t="str">
        <f>IF(AND(H154=1,Y154="TRUE"),TRUE,"")</f>
        <v/>
      </c>
      <c r="Y154" s="8" t="str">
        <f>VLOOKUP(A154,data!I:S,10,FALSE)</f>
        <v>TRUE</v>
      </c>
      <c r="Z154" s="8">
        <f>VLOOKUP(A154,data!I:S,7,FALSE)</f>
        <v>-8</v>
      </c>
      <c r="AA154" s="8">
        <f>VLOOKUP(A154,data!I:S,8,FALSE)</f>
        <v>8</v>
      </c>
      <c r="AB154" s="8" t="b">
        <f>IF(OR(G154&lt;Z154,G154&gt;AA154),TRUE,FALSE)</f>
        <v>0</v>
      </c>
    </row>
    <row r="155" spans="1:28" s="8" customFormat="1" x14ac:dyDescent="0.25">
      <c r="A155" s="8" t="s">
        <v>326</v>
      </c>
      <c r="B155" s="8" t="str">
        <f>VLOOKUP(A155,data!I:S,2,FALSE)</f>
        <v>Pos Y</v>
      </c>
      <c r="C155" s="7">
        <f>TRUNC(VLOOKUP(A155,data!I:S,3,FALSE),1)</f>
        <v>-390.3</v>
      </c>
      <c r="D155" s="7">
        <f>TRUNC(VLOOKUP(A155,data!I:S,4,FALSE),1)</f>
        <v>-389.2</v>
      </c>
      <c r="E155" s="7">
        <f>VLOOKUP(A155,data!I:S,5,FALSE)</f>
        <v>-3</v>
      </c>
      <c r="F155" s="7">
        <f>VLOOKUP(A155,data!I:S,6,FALSE)</f>
        <v>3</v>
      </c>
      <c r="G155" s="8">
        <f>C155-D155</f>
        <v>-1.1000000000000227</v>
      </c>
      <c r="H155" s="8">
        <f>IF(OR(G155&lt;E155,G155&gt;F155),1,0)</f>
        <v>0</v>
      </c>
      <c r="I155" s="7" t="str">
        <f>IF(H155=1,IF(G155&lt;E155,G155-E155,G155-F155),"")</f>
        <v/>
      </c>
      <c r="J155" s="10" t="str">
        <f>VLOOKUP(A155,data!I:S,9,FALSE)</f>
        <v>Rear Hole LH - Pos Y</v>
      </c>
      <c r="K155" s="10"/>
      <c r="L155" s="10"/>
      <c r="M155" s="10"/>
      <c r="N155" s="4"/>
      <c r="X155" s="8" t="str">
        <f>IF(AND(H155=1,Y155="TRUE"),TRUE,"")</f>
        <v/>
      </c>
      <c r="Y155" s="8" t="str">
        <f>VLOOKUP(A155,data!I:S,10,FALSE)</f>
        <v>TRUE</v>
      </c>
      <c r="Z155" s="8">
        <f>VLOOKUP(A155,data!I:S,7,FALSE)</f>
        <v>-6</v>
      </c>
      <c r="AA155" s="8">
        <f>VLOOKUP(A155,data!I:S,8,FALSE)</f>
        <v>6</v>
      </c>
      <c r="AB155" s="8" t="b">
        <f>IF(OR(G155&lt;Z155,G155&gt;AA155),TRUE,FALSE)</f>
        <v>0</v>
      </c>
    </row>
    <row r="156" spans="1:28" s="8" customFormat="1" x14ac:dyDescent="0.25">
      <c r="A156" s="8" t="s">
        <v>327</v>
      </c>
      <c r="B156" s="8" t="str">
        <f>VLOOKUP(A156,data!I:S,2,FALSE)</f>
        <v>Pos Z</v>
      </c>
      <c r="C156" s="7">
        <f>TRUNC(VLOOKUP(A156,data!I:S,3,FALSE),1)</f>
        <v>1191.4000000000001</v>
      </c>
      <c r="D156" s="7">
        <f>TRUNC(VLOOKUP(A156,data!I:S,4,FALSE),1)</f>
        <v>1194.5</v>
      </c>
      <c r="E156" s="7">
        <f>VLOOKUP(A156,data!I:S,5,FALSE)</f>
        <v>-3</v>
      </c>
      <c r="F156" s="7">
        <f>VLOOKUP(A156,data!I:S,6,FALSE)</f>
        <v>3</v>
      </c>
      <c r="G156" s="8">
        <f>C156-D156</f>
        <v>-3.0999999999999091</v>
      </c>
      <c r="H156" s="8">
        <f>IF(OR(G156&lt;E156,G156&gt;F156),1,0)</f>
        <v>1</v>
      </c>
      <c r="I156" s="7">
        <f>IF(H156=1,IF(G156&lt;E156,G156-E156,G156-F156),"")</f>
        <v>-9.9999999999909051E-2</v>
      </c>
      <c r="J156" s="10" t="str">
        <f>VLOOKUP(A156,data!I:S,9,FALSE)</f>
        <v>Rear Hole LH - Pos Z</v>
      </c>
      <c r="K156" s="10"/>
      <c r="L156" s="10"/>
      <c r="M156" s="10"/>
      <c r="N156" s="4"/>
      <c r="X156" s="8" t="b">
        <f>IF(AND(H156=1,Y156="TRUE"),TRUE,"")</f>
        <v>1</v>
      </c>
      <c r="Y156" s="8" t="str">
        <f>VLOOKUP(A156,data!I:S,10,FALSE)</f>
        <v>TRUE</v>
      </c>
      <c r="Z156" s="8">
        <f>VLOOKUP(A156,data!I:S,7,FALSE)</f>
        <v>-6</v>
      </c>
      <c r="AA156" s="8">
        <f>VLOOKUP(A156,data!I:S,8,FALSE)</f>
        <v>6</v>
      </c>
      <c r="AB156" s="8" t="b">
        <f>IF(OR(G156&lt;Z156,G156&gt;AA156),TRUE,FALSE)</f>
        <v>0</v>
      </c>
    </row>
    <row r="157" spans="1:28" s="8" customFormat="1" x14ac:dyDescent="0.25">
      <c r="A157" s="8" t="s">
        <v>328</v>
      </c>
      <c r="B157" s="8" t="str">
        <f>VLOOKUP(A157,data!I:S,2,FALSE)</f>
        <v>Dist Y</v>
      </c>
      <c r="C157" s="7">
        <f>TRUNC(VLOOKUP(A157,data!I:S,3,FALSE),1)</f>
        <v>0.6</v>
      </c>
      <c r="D157" s="7">
        <f>TRUNC(VLOOKUP(A157,data!I:S,4,FALSE),1)</f>
        <v>0</v>
      </c>
      <c r="E157" s="7">
        <f>VLOOKUP(A157,data!I:S,5,FALSE)</f>
        <v>-2</v>
      </c>
      <c r="F157" s="7">
        <f>VLOOKUP(A157,data!I:S,6,FALSE)</f>
        <v>2</v>
      </c>
      <c r="G157" s="8">
        <f>C157-D157</f>
        <v>0.6</v>
      </c>
      <c r="H157" s="8">
        <f>IF(OR(G157&lt;E157,G157&gt;F157),1,0)</f>
        <v>0</v>
      </c>
      <c r="I157" s="7" t="str">
        <f>IF(H157=1,IF(G157&lt;E157,G157-E157,G157-F157),"")</f>
        <v/>
      </c>
      <c r="J157" s="10" t="str">
        <f>VLOOKUP(A157,data!I:S,9,FALSE)</f>
        <v>Front Hole RH vs Rear Hole RH - W-Pitch</v>
      </c>
      <c r="K157" s="10"/>
      <c r="L157" s="10"/>
      <c r="M157" s="10"/>
      <c r="N157" s="4"/>
      <c r="X157" s="8" t="str">
        <f>IF(AND(H157=1,Y157="TRUE"),TRUE,"")</f>
        <v/>
      </c>
      <c r="Y157" s="8" t="str">
        <f>VLOOKUP(A157,data!I:S,10,FALSE)</f>
        <v>TRUE</v>
      </c>
      <c r="Z157" s="8">
        <f>VLOOKUP(A157,data!I:S,7,FALSE)</f>
        <v>-4</v>
      </c>
      <c r="AA157" s="8">
        <f>VLOOKUP(A157,data!I:S,8,FALSE)</f>
        <v>4</v>
      </c>
      <c r="AB157" s="8" t="b">
        <f>IF(OR(G157&lt;Z157,G157&gt;AA157),TRUE,FALSE)</f>
        <v>0</v>
      </c>
    </row>
    <row r="158" spans="1:28" s="8" customFormat="1" x14ac:dyDescent="0.25">
      <c r="A158" s="8" t="s">
        <v>330</v>
      </c>
      <c r="B158" s="8" t="str">
        <f>VLOOKUP(A158,data!I:S,2,FALSE)</f>
        <v>Dist Z</v>
      </c>
      <c r="C158" s="7">
        <f>TRUNC(VLOOKUP(A158,data!I:S,3,FALSE),1)</f>
        <v>48.5</v>
      </c>
      <c r="D158" s="7">
        <f>TRUNC(VLOOKUP(A158,data!I:S,4,FALSE),1)</f>
        <v>46.9</v>
      </c>
      <c r="E158" s="7">
        <f>VLOOKUP(A158,data!I:S,5,FALSE)</f>
        <v>-2</v>
      </c>
      <c r="F158" s="7">
        <f>VLOOKUP(A158,data!I:S,6,FALSE)</f>
        <v>2</v>
      </c>
      <c r="G158" s="8">
        <f>C158-D158</f>
        <v>1.6000000000000014</v>
      </c>
      <c r="H158" s="8">
        <f>IF(OR(G158&lt;E158,G158&gt;F158),1,0)</f>
        <v>0</v>
      </c>
      <c r="I158" s="7" t="str">
        <f>IF(H158=1,IF(G158&lt;E158,G158-E158,G158-F158),"")</f>
        <v/>
      </c>
      <c r="J158" s="10" t="str">
        <f>VLOOKUP(A158,data!I:S,9,FALSE)</f>
        <v>Front Hole RH vs Rear Hole RH - H-Pitch</v>
      </c>
      <c r="K158" s="10"/>
      <c r="L158" s="10"/>
      <c r="M158" s="10"/>
      <c r="N158" s="4"/>
      <c r="X158" s="8" t="str">
        <f>IF(AND(H158=1,Y158="TRUE"),TRUE,"")</f>
        <v/>
      </c>
      <c r="Y158" s="8" t="str">
        <f>VLOOKUP(A158,data!I:S,10,FALSE)</f>
        <v>TRUE</v>
      </c>
      <c r="Z158" s="8">
        <f>VLOOKUP(A158,data!I:S,7,FALSE)</f>
        <v>-4</v>
      </c>
      <c r="AA158" s="8">
        <f>VLOOKUP(A158,data!I:S,8,FALSE)</f>
        <v>4</v>
      </c>
      <c r="AB158" s="8" t="b">
        <f>IF(OR(G158&lt;Z158,G158&gt;AA158),TRUE,FALSE)</f>
        <v>0</v>
      </c>
    </row>
    <row r="159" spans="1:28" s="8" customFormat="1" x14ac:dyDescent="0.25">
      <c r="A159" s="8" t="s">
        <v>332</v>
      </c>
      <c r="B159" s="8" t="str">
        <f>VLOOKUP(A159,data!I:S,2,FALSE)</f>
        <v>Dist Y</v>
      </c>
      <c r="C159" s="7">
        <f>TRUNC(VLOOKUP(A159,data!I:S,3,FALSE),1)</f>
        <v>1.5</v>
      </c>
      <c r="D159" s="7">
        <f>TRUNC(VLOOKUP(A159,data!I:S,4,FALSE),1)</f>
        <v>0</v>
      </c>
      <c r="E159" s="7">
        <f>VLOOKUP(A159,data!I:S,5,FALSE)</f>
        <v>-2</v>
      </c>
      <c r="F159" s="7">
        <f>VLOOKUP(A159,data!I:S,6,FALSE)</f>
        <v>2</v>
      </c>
      <c r="G159" s="8">
        <f>C159-D159</f>
        <v>1.5</v>
      </c>
      <c r="H159" s="8">
        <f>IF(OR(G159&lt;E159,G159&gt;F159),1,0)</f>
        <v>0</v>
      </c>
      <c r="I159" s="7" t="str">
        <f>IF(H159=1,IF(G159&lt;E159,G159-E159,G159-F159),"")</f>
        <v/>
      </c>
      <c r="J159" s="10" t="str">
        <f>VLOOKUP(A159,data!I:S,9,FALSE)</f>
        <v>Front Hole LH vs Rear Hole LH - W-Pitch</v>
      </c>
      <c r="K159" s="10"/>
      <c r="L159" s="10"/>
      <c r="M159" s="10"/>
      <c r="N159" s="4"/>
      <c r="X159" s="8" t="str">
        <f>IF(AND(H159=1,Y159="TRUE"),TRUE,"")</f>
        <v/>
      </c>
      <c r="Y159" s="8" t="str">
        <f>VLOOKUP(A159,data!I:S,10,FALSE)</f>
        <v>TRUE</v>
      </c>
      <c r="Z159" s="8">
        <f>VLOOKUP(A159,data!I:S,7,FALSE)</f>
        <v>-4</v>
      </c>
      <c r="AA159" s="8">
        <f>VLOOKUP(A159,data!I:S,8,FALSE)</f>
        <v>4</v>
      </c>
      <c r="AB159" s="8" t="b">
        <f>IF(OR(G159&lt;Z159,G159&gt;AA159),TRUE,FALSE)</f>
        <v>0</v>
      </c>
    </row>
    <row r="160" spans="1:28" s="8" customFormat="1" x14ac:dyDescent="0.25">
      <c r="A160" s="8" t="s">
        <v>334</v>
      </c>
      <c r="B160" s="8" t="str">
        <f>VLOOKUP(A160,data!I:S,2,FALSE)</f>
        <v>Dist Z</v>
      </c>
      <c r="C160" s="7">
        <f>TRUNC(VLOOKUP(A160,data!I:S,3,FALSE),1)</f>
        <v>49</v>
      </c>
      <c r="D160" s="7">
        <f>TRUNC(VLOOKUP(A160,data!I:S,4,FALSE),1)</f>
        <v>46.9</v>
      </c>
      <c r="E160" s="7">
        <f>VLOOKUP(A160,data!I:S,5,FALSE)</f>
        <v>-2</v>
      </c>
      <c r="F160" s="7">
        <f>VLOOKUP(A160,data!I:S,6,FALSE)</f>
        <v>2</v>
      </c>
      <c r="G160" s="8">
        <f>C160-D160</f>
        <v>2.1000000000000014</v>
      </c>
      <c r="H160" s="8">
        <f>IF(OR(G160&lt;E160,G160&gt;F160),1,0)</f>
        <v>1</v>
      </c>
      <c r="I160" s="7">
        <f>IF(H160=1,IF(G160&lt;E160,G160-E160,G160-F160),"")</f>
        <v>0.10000000000000142</v>
      </c>
      <c r="J160" s="10" t="str">
        <f>VLOOKUP(A160,data!I:S,9,FALSE)</f>
        <v>Front Hole LH vs Rear Hole LH - H-Pitch</v>
      </c>
      <c r="K160" s="10"/>
      <c r="L160" s="10"/>
      <c r="M160" s="10"/>
      <c r="N160" s="4"/>
      <c r="X160" s="8" t="b">
        <f>IF(AND(H160=1,Y160="TRUE"),TRUE,"")</f>
        <v>1</v>
      </c>
      <c r="Y160" s="8" t="str">
        <f>VLOOKUP(A160,data!I:S,10,FALSE)</f>
        <v>TRUE</v>
      </c>
      <c r="Z160" s="8">
        <f>VLOOKUP(A160,data!I:S,7,FALSE)</f>
        <v>-4</v>
      </c>
      <c r="AA160" s="8">
        <f>VLOOKUP(A160,data!I:S,8,FALSE)</f>
        <v>4</v>
      </c>
      <c r="AB160" s="8" t="b">
        <f>IF(OR(G160&lt;Z160,G160&gt;AA160),TRUE,FALSE)</f>
        <v>0</v>
      </c>
    </row>
    <row r="161" spans="1:28" s="8" customFormat="1" ht="30" customHeight="1" x14ac:dyDescent="0.25">
      <c r="A161" s="9" t="str">
        <f ca="1">INDEX(data!D:D,MATCH(OFFSET(INDIRECT("RC",FALSE),3,0),data!I:I,0))</f>
        <v>Front Engine Mount (EPS)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4"/>
    </row>
    <row r="162" spans="1:28" s="8" customFormat="1" ht="200.1" customHeight="1" x14ac:dyDescent="0.25">
      <c r="A162" s="10" t="s">
        <v>32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4"/>
    </row>
    <row r="163" spans="1:28" s="8" customFormat="1" x14ac:dyDescent="0.25">
      <c r="A163" s="8" t="s">
        <v>0</v>
      </c>
      <c r="B163" s="8" t="s">
        <v>18</v>
      </c>
      <c r="C163" s="8" t="s">
        <v>19</v>
      </c>
      <c r="D163" s="8" t="s">
        <v>20</v>
      </c>
      <c r="E163" s="8" t="s">
        <v>34</v>
      </c>
      <c r="F163" s="8" t="s">
        <v>35</v>
      </c>
      <c r="G163" s="8" t="s">
        <v>36</v>
      </c>
      <c r="H163" s="8" t="s">
        <v>16</v>
      </c>
      <c r="I163" s="8" t="s">
        <v>17</v>
      </c>
      <c r="J163" s="10" t="s">
        <v>37</v>
      </c>
      <c r="K163" s="10"/>
      <c r="L163" s="10"/>
      <c r="M163" s="10"/>
      <c r="N163" s="4"/>
      <c r="X163" s="8" t="s">
        <v>27</v>
      </c>
      <c r="Y163" s="8" t="s">
        <v>23</v>
      </c>
      <c r="Z163" s="8" t="s">
        <v>24</v>
      </c>
      <c r="AA163" s="8" t="s">
        <v>25</v>
      </c>
      <c r="AB163" s="8" t="s">
        <v>26</v>
      </c>
    </row>
    <row r="164" spans="1:28" s="8" customFormat="1" x14ac:dyDescent="0.25">
      <c r="A164" s="8" t="s">
        <v>338</v>
      </c>
      <c r="B164" s="8" t="str">
        <f>VLOOKUP(A164,data!I:S,2,FALSE)</f>
        <v>Pos X</v>
      </c>
      <c r="C164" s="7">
        <f>TRUNC(VLOOKUP(A164,data!I:S,3,FALSE),1)</f>
        <v>829.5</v>
      </c>
      <c r="D164" s="7">
        <f>TRUNC(VLOOKUP(A164,data!I:S,4,FALSE),1)</f>
        <v>829.5</v>
      </c>
      <c r="E164" s="7">
        <f>VLOOKUP(A164,data!I:S,5,FALSE)</f>
        <v>-3</v>
      </c>
      <c r="F164" s="7">
        <f>VLOOKUP(A164,data!I:S,6,FALSE)</f>
        <v>3</v>
      </c>
      <c r="G164" s="8">
        <f>C164-D164</f>
        <v>0</v>
      </c>
      <c r="H164" s="8">
        <f>IF(OR(G164&lt;E164,G164&gt;F164),1,0)</f>
        <v>0</v>
      </c>
      <c r="I164" s="7" t="str">
        <f>IF(H164=1,IF(G164&lt;E164,G164-E164,G164-F164),"")</f>
        <v/>
      </c>
      <c r="J164" s="10" t="str">
        <f>VLOOKUP(A164,data!I:S,9,FALSE)</f>
        <v>Front Hole RH - Pos X</v>
      </c>
      <c r="K164" s="10"/>
      <c r="L164" s="10"/>
      <c r="M164" s="10"/>
      <c r="N164" s="4"/>
      <c r="X164" s="8" t="str">
        <f>IF(AND(H164=1,Y164="TRUE"),TRUE,"")</f>
        <v/>
      </c>
      <c r="Y164" s="8" t="str">
        <f>VLOOKUP(A164,data!I:S,10,FALSE)</f>
        <v>TRUE</v>
      </c>
      <c r="Z164" s="8">
        <f>VLOOKUP(A164,data!I:S,7,FALSE)</f>
        <v>-6</v>
      </c>
      <c r="AA164" s="8">
        <f>VLOOKUP(A164,data!I:S,8,FALSE)</f>
        <v>6</v>
      </c>
      <c r="AB164" s="8" t="b">
        <f>IF(OR(G164&lt;Z164,G164&gt;AA164),TRUE,FALSE)</f>
        <v>0</v>
      </c>
    </row>
    <row r="165" spans="1:28" s="8" customFormat="1" x14ac:dyDescent="0.25">
      <c r="A165" s="8" t="s">
        <v>339</v>
      </c>
      <c r="B165" s="8" t="str">
        <f>VLOOKUP(A165,data!I:S,2,FALSE)</f>
        <v>Pos Y</v>
      </c>
      <c r="C165" s="7">
        <f>TRUNC(VLOOKUP(A165,data!I:S,3,FALSE),1)</f>
        <v>293.7</v>
      </c>
      <c r="D165" s="7">
        <f>TRUNC(VLOOKUP(A165,data!I:S,4,FALSE),1)</f>
        <v>294.39999999999998</v>
      </c>
      <c r="E165" s="7">
        <f>VLOOKUP(A165,data!I:S,5,FALSE)</f>
        <v>-3</v>
      </c>
      <c r="F165" s="7">
        <f>VLOOKUP(A165,data!I:S,6,FALSE)</f>
        <v>3</v>
      </c>
      <c r="G165" s="8">
        <f>C165-D165</f>
        <v>-0.69999999999998863</v>
      </c>
      <c r="H165" s="8">
        <f>IF(OR(G165&lt;E165,G165&gt;F165),1,0)</f>
        <v>0</v>
      </c>
      <c r="I165" s="7" t="str">
        <f>IF(H165=1,IF(G165&lt;E165,G165-E165,G165-F165),"")</f>
        <v/>
      </c>
      <c r="J165" s="10" t="str">
        <f>VLOOKUP(A165,data!I:S,9,FALSE)</f>
        <v>Front Hole RH - Pos Y</v>
      </c>
      <c r="K165" s="10"/>
      <c r="L165" s="10"/>
      <c r="M165" s="10"/>
      <c r="N165" s="4"/>
      <c r="X165" s="8" t="str">
        <f>IF(AND(H165=1,Y165="TRUE"),TRUE,"")</f>
        <v/>
      </c>
      <c r="Y165" s="8" t="str">
        <f>VLOOKUP(A165,data!I:S,10,FALSE)</f>
        <v>TRUE</v>
      </c>
      <c r="Z165" s="8">
        <f>VLOOKUP(A165,data!I:S,7,FALSE)</f>
        <v>-6</v>
      </c>
      <c r="AA165" s="8">
        <f>VLOOKUP(A165,data!I:S,8,FALSE)</f>
        <v>6</v>
      </c>
      <c r="AB165" s="8" t="b">
        <f>IF(OR(G165&lt;Z165,G165&gt;AA165),TRUE,FALSE)</f>
        <v>0</v>
      </c>
    </row>
    <row r="166" spans="1:28" s="8" customFormat="1" x14ac:dyDescent="0.25">
      <c r="A166" s="8" t="s">
        <v>340</v>
      </c>
      <c r="B166" s="8" t="str">
        <f>VLOOKUP(A166,data!I:S,2,FALSE)</f>
        <v>Pos Z</v>
      </c>
      <c r="C166" s="7">
        <f>TRUNC(VLOOKUP(A166,data!I:S,3,FALSE),1)</f>
        <v>1122.7</v>
      </c>
      <c r="D166" s="7">
        <f>TRUNC(VLOOKUP(A166,data!I:S,4,FALSE),1)</f>
        <v>1121.2</v>
      </c>
      <c r="E166" s="7">
        <f>VLOOKUP(A166,data!I:S,5,FALSE)</f>
        <v>-3</v>
      </c>
      <c r="F166" s="7">
        <f>VLOOKUP(A166,data!I:S,6,FALSE)</f>
        <v>3</v>
      </c>
      <c r="G166" s="8">
        <f>C166-D166</f>
        <v>1.5</v>
      </c>
      <c r="H166" s="8">
        <f>IF(OR(G166&lt;E166,G166&gt;F166),1,0)</f>
        <v>0</v>
      </c>
      <c r="I166" s="7" t="str">
        <f>IF(H166=1,IF(G166&lt;E166,G166-E166,G166-F166),"")</f>
        <v/>
      </c>
      <c r="J166" s="10" t="str">
        <f>VLOOKUP(A166,data!I:S,9,FALSE)</f>
        <v>Front Hole RH - Pos Z</v>
      </c>
      <c r="K166" s="10"/>
      <c r="L166" s="10"/>
      <c r="M166" s="10"/>
      <c r="N166" s="4"/>
      <c r="X166" s="8" t="str">
        <f>IF(AND(H166=1,Y166="TRUE"),TRUE,"")</f>
        <v/>
      </c>
      <c r="Y166" s="8" t="str">
        <f>VLOOKUP(A166,data!I:S,10,FALSE)</f>
        <v>TRUE</v>
      </c>
      <c r="Z166" s="8">
        <f>VLOOKUP(A166,data!I:S,7,FALSE)</f>
        <v>-6</v>
      </c>
      <c r="AA166" s="8">
        <f>VLOOKUP(A166,data!I:S,8,FALSE)</f>
        <v>6</v>
      </c>
      <c r="AB166" s="8" t="b">
        <f>IF(OR(G166&lt;Z166,G166&gt;AA166),TRUE,FALSE)</f>
        <v>0</v>
      </c>
    </row>
    <row r="167" spans="1:28" s="8" customFormat="1" x14ac:dyDescent="0.25">
      <c r="A167" s="8" t="s">
        <v>341</v>
      </c>
      <c r="B167" s="8" t="str">
        <f>VLOOKUP(A167,data!I:S,2,FALSE)</f>
        <v>Pos X</v>
      </c>
      <c r="C167" s="7">
        <f>TRUNC(VLOOKUP(A167,data!I:S,3,FALSE),1)</f>
        <v>967</v>
      </c>
      <c r="D167" s="7">
        <f>TRUNC(VLOOKUP(A167,data!I:S,4,FALSE),1)</f>
        <v>967.1</v>
      </c>
      <c r="E167" s="7">
        <f>VLOOKUP(A167,data!I:S,5,FALSE)</f>
        <v>-3</v>
      </c>
      <c r="F167" s="7">
        <f>VLOOKUP(A167,data!I:S,6,FALSE)</f>
        <v>3</v>
      </c>
      <c r="G167" s="8">
        <f>C167-D167</f>
        <v>-0.10000000000002274</v>
      </c>
      <c r="H167" s="8">
        <f>IF(OR(G167&lt;E167,G167&gt;F167),1,0)</f>
        <v>0</v>
      </c>
      <c r="I167" s="7" t="str">
        <f>IF(H167=1,IF(G167&lt;E167,G167-E167,G167-F167),"")</f>
        <v/>
      </c>
      <c r="J167" s="10" t="str">
        <f>VLOOKUP(A167,data!I:S,9,FALSE)</f>
        <v>Rear Hole RH - Pos X</v>
      </c>
      <c r="K167" s="10"/>
      <c r="L167" s="10"/>
      <c r="M167" s="10"/>
      <c r="N167" s="4"/>
      <c r="X167" s="8" t="str">
        <f>IF(AND(H167=1,Y167="TRUE"),TRUE,"")</f>
        <v/>
      </c>
      <c r="Y167" s="8" t="str">
        <f>VLOOKUP(A167,data!I:S,10,FALSE)</f>
        <v>TRUE</v>
      </c>
      <c r="Z167" s="8">
        <f>VLOOKUP(A167,data!I:S,7,FALSE)</f>
        <v>-6</v>
      </c>
      <c r="AA167" s="8">
        <f>VLOOKUP(A167,data!I:S,8,FALSE)</f>
        <v>6</v>
      </c>
      <c r="AB167" s="8" t="b">
        <f>IF(OR(G167&lt;Z167,G167&gt;AA167),TRUE,FALSE)</f>
        <v>0</v>
      </c>
    </row>
    <row r="168" spans="1:28" s="8" customFormat="1" x14ac:dyDescent="0.25">
      <c r="A168" s="8" t="s">
        <v>342</v>
      </c>
      <c r="B168" s="8" t="str">
        <f>VLOOKUP(A168,data!I:S,2,FALSE)</f>
        <v>Pos Y</v>
      </c>
      <c r="C168" s="7">
        <f>TRUNC(VLOOKUP(A168,data!I:S,3,FALSE),1)</f>
        <v>294.3</v>
      </c>
      <c r="D168" s="7">
        <f>TRUNC(VLOOKUP(A168,data!I:S,4,FALSE),1)</f>
        <v>294.39999999999998</v>
      </c>
      <c r="E168" s="7">
        <f>VLOOKUP(A168,data!I:S,5,FALSE)</f>
        <v>-3</v>
      </c>
      <c r="F168" s="7">
        <f>VLOOKUP(A168,data!I:S,6,FALSE)</f>
        <v>3</v>
      </c>
      <c r="G168" s="8">
        <f>C168-D168</f>
        <v>-9.9999999999965894E-2</v>
      </c>
      <c r="H168" s="8">
        <f>IF(OR(G168&lt;E168,G168&gt;F168),1,0)</f>
        <v>0</v>
      </c>
      <c r="I168" s="7" t="str">
        <f>IF(H168=1,IF(G168&lt;E168,G168-E168,G168-F168),"")</f>
        <v/>
      </c>
      <c r="J168" s="10" t="str">
        <f>VLOOKUP(A168,data!I:S,9,FALSE)</f>
        <v>Rear Hole RH - Pos Y</v>
      </c>
      <c r="K168" s="10"/>
      <c r="L168" s="10"/>
      <c r="M168" s="10"/>
      <c r="N168" s="4"/>
      <c r="X168" s="8" t="str">
        <f>IF(AND(H168=1,Y168="TRUE"),TRUE,"")</f>
        <v/>
      </c>
      <c r="Y168" s="8" t="str">
        <f>VLOOKUP(A168,data!I:S,10,FALSE)</f>
        <v>TRUE</v>
      </c>
      <c r="Z168" s="8">
        <f>VLOOKUP(A168,data!I:S,7,FALSE)</f>
        <v>-6</v>
      </c>
      <c r="AA168" s="8">
        <f>VLOOKUP(A168,data!I:S,8,FALSE)</f>
        <v>6</v>
      </c>
      <c r="AB168" s="8" t="b">
        <f>IF(OR(G168&lt;Z168,G168&gt;AA168),TRUE,FALSE)</f>
        <v>0</v>
      </c>
    </row>
    <row r="169" spans="1:28" s="8" customFormat="1" x14ac:dyDescent="0.25">
      <c r="A169" s="8" t="s">
        <v>343</v>
      </c>
      <c r="B169" s="8" t="str">
        <f>VLOOKUP(A169,data!I:S,2,FALSE)</f>
        <v>Pos Z</v>
      </c>
      <c r="C169" s="7">
        <f>TRUNC(VLOOKUP(A169,data!I:S,3,FALSE),1)</f>
        <v>1113</v>
      </c>
      <c r="D169" s="7">
        <f>TRUNC(VLOOKUP(A169,data!I:S,4,FALSE),1)</f>
        <v>1110.4000000000001</v>
      </c>
      <c r="E169" s="7">
        <f>VLOOKUP(A169,data!I:S,5,FALSE)</f>
        <v>-3</v>
      </c>
      <c r="F169" s="7">
        <f>VLOOKUP(A169,data!I:S,6,FALSE)</f>
        <v>3</v>
      </c>
      <c r="G169" s="8">
        <f>C169-D169</f>
        <v>2.5999999999999091</v>
      </c>
      <c r="H169" s="8">
        <f>IF(OR(G169&lt;E169,G169&gt;F169),1,0)</f>
        <v>0</v>
      </c>
      <c r="I169" s="7" t="str">
        <f>IF(H169=1,IF(G169&lt;E169,G169-E169,G169-F169),"")</f>
        <v/>
      </c>
      <c r="J169" s="10" t="str">
        <f>VLOOKUP(A169,data!I:S,9,FALSE)</f>
        <v>Rear Hole RH - Pos Z</v>
      </c>
      <c r="K169" s="10"/>
      <c r="L169" s="10"/>
      <c r="M169" s="10"/>
      <c r="N169" s="4"/>
      <c r="X169" s="8" t="str">
        <f>IF(AND(H169=1,Y169="TRUE"),TRUE,"")</f>
        <v/>
      </c>
      <c r="Y169" s="8" t="str">
        <f>VLOOKUP(A169,data!I:S,10,FALSE)</f>
        <v>TRUE</v>
      </c>
      <c r="Z169" s="8">
        <f>VLOOKUP(A169,data!I:S,7,FALSE)</f>
        <v>-6</v>
      </c>
      <c r="AA169" s="8">
        <f>VLOOKUP(A169,data!I:S,8,FALSE)</f>
        <v>6</v>
      </c>
      <c r="AB169" s="8" t="b">
        <f>IF(OR(G169&lt;Z169,G169&gt;AA169),TRUE,FALSE)</f>
        <v>0</v>
      </c>
    </row>
    <row r="170" spans="1:28" s="8" customFormat="1" x14ac:dyDescent="0.25">
      <c r="A170" s="8" t="s">
        <v>344</v>
      </c>
      <c r="B170" s="8" t="str">
        <f>VLOOKUP(A170,data!I:S,2,FALSE)</f>
        <v>Pos X</v>
      </c>
      <c r="C170" s="7">
        <f>TRUNC(VLOOKUP(A170,data!I:S,3,FALSE),1)</f>
        <v>828.6</v>
      </c>
      <c r="D170" s="7">
        <f>TRUNC(VLOOKUP(A170,data!I:S,4,FALSE),1)</f>
        <v>829.5</v>
      </c>
      <c r="E170" s="7">
        <f>VLOOKUP(A170,data!I:S,5,FALSE)</f>
        <v>-3</v>
      </c>
      <c r="F170" s="7">
        <f>VLOOKUP(A170,data!I:S,6,FALSE)</f>
        <v>3</v>
      </c>
      <c r="G170" s="8">
        <f>C170-D170</f>
        <v>-0.89999999999997726</v>
      </c>
      <c r="H170" s="8">
        <f>IF(OR(G170&lt;E170,G170&gt;F170),1,0)</f>
        <v>0</v>
      </c>
      <c r="I170" s="7" t="str">
        <f>IF(H170=1,IF(G170&lt;E170,G170-E170,G170-F170),"")</f>
        <v/>
      </c>
      <c r="J170" s="10" t="str">
        <f>VLOOKUP(A170,data!I:S,9,FALSE)</f>
        <v>Front Hole LH - Pos X</v>
      </c>
      <c r="K170" s="10"/>
      <c r="L170" s="10"/>
      <c r="M170" s="10"/>
      <c r="N170" s="4"/>
      <c r="X170" s="8" t="str">
        <f>IF(AND(H170=1,Y170="TRUE"),TRUE,"")</f>
        <v/>
      </c>
      <c r="Y170" s="8" t="str">
        <f>VLOOKUP(A170,data!I:S,10,FALSE)</f>
        <v>TRUE</v>
      </c>
      <c r="Z170" s="8">
        <f>VLOOKUP(A170,data!I:S,7,FALSE)</f>
        <v>-6</v>
      </c>
      <c r="AA170" s="8">
        <f>VLOOKUP(A170,data!I:S,8,FALSE)</f>
        <v>6</v>
      </c>
      <c r="AB170" s="8" t="b">
        <f>IF(OR(G170&lt;Z170,G170&gt;AA170),TRUE,FALSE)</f>
        <v>0</v>
      </c>
    </row>
    <row r="171" spans="1:28" s="8" customFormat="1" x14ac:dyDescent="0.25">
      <c r="A171" s="8" t="s">
        <v>345</v>
      </c>
      <c r="B171" s="8" t="str">
        <f>VLOOKUP(A171,data!I:S,2,FALSE)</f>
        <v>Pos Y</v>
      </c>
      <c r="C171" s="7">
        <f>TRUNC(VLOOKUP(A171,data!I:S,3,FALSE),1)</f>
        <v>-275.10000000000002</v>
      </c>
      <c r="D171" s="7">
        <f>TRUNC(VLOOKUP(A171,data!I:S,4,FALSE),1)</f>
        <v>-274.39999999999998</v>
      </c>
      <c r="E171" s="7">
        <f>VLOOKUP(A171,data!I:S,5,FALSE)</f>
        <v>-3</v>
      </c>
      <c r="F171" s="7">
        <f>VLOOKUP(A171,data!I:S,6,FALSE)</f>
        <v>3</v>
      </c>
      <c r="G171" s="8">
        <f>C171-D171</f>
        <v>-0.70000000000004547</v>
      </c>
      <c r="H171" s="8">
        <f>IF(OR(G171&lt;E171,G171&gt;F171),1,0)</f>
        <v>0</v>
      </c>
      <c r="I171" s="7" t="str">
        <f>IF(H171=1,IF(G171&lt;E171,G171-E171,G171-F171),"")</f>
        <v/>
      </c>
      <c r="J171" s="10" t="str">
        <f>VLOOKUP(A171,data!I:S,9,FALSE)</f>
        <v>Front Hole LH - Pos Y</v>
      </c>
      <c r="K171" s="10"/>
      <c r="L171" s="10"/>
      <c r="M171" s="10"/>
      <c r="N171" s="4"/>
      <c r="X171" s="8" t="str">
        <f>IF(AND(H171=1,Y171="TRUE"),TRUE,"")</f>
        <v/>
      </c>
      <c r="Y171" s="8" t="str">
        <f>VLOOKUP(A171,data!I:S,10,FALSE)</f>
        <v>TRUE</v>
      </c>
      <c r="Z171" s="8">
        <f>VLOOKUP(A171,data!I:S,7,FALSE)</f>
        <v>-6</v>
      </c>
      <c r="AA171" s="8">
        <f>VLOOKUP(A171,data!I:S,8,FALSE)</f>
        <v>6</v>
      </c>
      <c r="AB171" s="8" t="b">
        <f>IF(OR(G171&lt;Z171,G171&gt;AA171),TRUE,FALSE)</f>
        <v>0</v>
      </c>
    </row>
    <row r="172" spans="1:28" s="8" customFormat="1" x14ac:dyDescent="0.25">
      <c r="A172" s="8" t="s">
        <v>346</v>
      </c>
      <c r="B172" s="8" t="str">
        <f>VLOOKUP(A172,data!I:S,2,FALSE)</f>
        <v>Pos Z</v>
      </c>
      <c r="C172" s="7">
        <f>TRUNC(VLOOKUP(A172,data!I:S,3,FALSE),1)</f>
        <v>1119.7</v>
      </c>
      <c r="D172" s="7">
        <f>TRUNC(VLOOKUP(A172,data!I:S,4,FALSE),1)</f>
        <v>1121.2</v>
      </c>
      <c r="E172" s="7">
        <f>VLOOKUP(A172,data!I:S,5,FALSE)</f>
        <v>-3</v>
      </c>
      <c r="F172" s="7">
        <f>VLOOKUP(A172,data!I:S,6,FALSE)</f>
        <v>3</v>
      </c>
      <c r="G172" s="8">
        <f>C172-D172</f>
        <v>-1.5</v>
      </c>
      <c r="H172" s="8">
        <f>IF(OR(G172&lt;E172,G172&gt;F172),1,0)</f>
        <v>0</v>
      </c>
      <c r="I172" s="7" t="str">
        <f>IF(H172=1,IF(G172&lt;E172,G172-E172,G172-F172),"")</f>
        <v/>
      </c>
      <c r="J172" s="10" t="str">
        <f>VLOOKUP(A172,data!I:S,9,FALSE)</f>
        <v>Front Hole LH - Pos Z</v>
      </c>
      <c r="K172" s="10"/>
      <c r="L172" s="10"/>
      <c r="M172" s="10"/>
      <c r="N172" s="4"/>
      <c r="X172" s="8" t="str">
        <f>IF(AND(H172=1,Y172="TRUE"),TRUE,"")</f>
        <v/>
      </c>
      <c r="Y172" s="8" t="str">
        <f>VLOOKUP(A172,data!I:S,10,FALSE)</f>
        <v>TRUE</v>
      </c>
      <c r="Z172" s="8">
        <f>VLOOKUP(A172,data!I:S,7,FALSE)</f>
        <v>-6</v>
      </c>
      <c r="AA172" s="8">
        <f>VLOOKUP(A172,data!I:S,8,FALSE)</f>
        <v>6</v>
      </c>
      <c r="AB172" s="8" t="b">
        <f>IF(OR(G172&lt;Z172,G172&gt;AA172),TRUE,FALSE)</f>
        <v>0</v>
      </c>
    </row>
    <row r="173" spans="1:28" s="8" customFormat="1" x14ac:dyDescent="0.25">
      <c r="A173" s="8" t="s">
        <v>347</v>
      </c>
      <c r="B173" s="8" t="str">
        <f>VLOOKUP(A173,data!I:S,2,FALSE)</f>
        <v>Pos X</v>
      </c>
      <c r="C173" s="7">
        <f>TRUNC(VLOOKUP(A173,data!I:S,3,FALSE),1)</f>
        <v>965.8</v>
      </c>
      <c r="D173" s="7">
        <f>TRUNC(VLOOKUP(A173,data!I:S,4,FALSE),1)</f>
        <v>967.1</v>
      </c>
      <c r="E173" s="7">
        <f>VLOOKUP(A173,data!I:S,5,FALSE)</f>
        <v>-3</v>
      </c>
      <c r="F173" s="7">
        <f>VLOOKUP(A173,data!I:S,6,FALSE)</f>
        <v>3</v>
      </c>
      <c r="G173" s="8">
        <f>C173-D173</f>
        <v>-1.3000000000000682</v>
      </c>
      <c r="H173" s="8">
        <f>IF(OR(G173&lt;E173,G173&gt;F173),1,0)</f>
        <v>0</v>
      </c>
      <c r="I173" s="7" t="str">
        <f>IF(H173=1,IF(G173&lt;E173,G173-E173,G173-F173),"")</f>
        <v/>
      </c>
      <c r="J173" s="10" t="str">
        <f>VLOOKUP(A173,data!I:S,9,FALSE)</f>
        <v>Rear Hole LH - Pos X</v>
      </c>
      <c r="K173" s="10"/>
      <c r="L173" s="10"/>
      <c r="M173" s="10"/>
      <c r="N173" s="4"/>
      <c r="X173" s="8" t="str">
        <f>IF(AND(H173=1,Y173="TRUE"),TRUE,"")</f>
        <v/>
      </c>
      <c r="Y173" s="8" t="str">
        <f>VLOOKUP(A173,data!I:S,10,FALSE)</f>
        <v>TRUE</v>
      </c>
      <c r="Z173" s="8">
        <f>VLOOKUP(A173,data!I:S,7,FALSE)</f>
        <v>-6</v>
      </c>
      <c r="AA173" s="8">
        <f>VLOOKUP(A173,data!I:S,8,FALSE)</f>
        <v>6</v>
      </c>
      <c r="AB173" s="8" t="b">
        <f>IF(OR(G173&lt;Z173,G173&gt;AA173),TRUE,FALSE)</f>
        <v>0</v>
      </c>
    </row>
    <row r="174" spans="1:28" s="8" customFormat="1" x14ac:dyDescent="0.25">
      <c r="A174" s="8" t="s">
        <v>348</v>
      </c>
      <c r="B174" s="8" t="str">
        <f>VLOOKUP(A174,data!I:S,2,FALSE)</f>
        <v>Pos Y</v>
      </c>
      <c r="C174" s="7">
        <f>TRUNC(VLOOKUP(A174,data!I:S,3,FALSE),1)</f>
        <v>-274</v>
      </c>
      <c r="D174" s="7">
        <f>TRUNC(VLOOKUP(A174,data!I:S,4,FALSE),1)</f>
        <v>-274.39999999999998</v>
      </c>
      <c r="E174" s="7">
        <f>VLOOKUP(A174,data!I:S,5,FALSE)</f>
        <v>-3</v>
      </c>
      <c r="F174" s="7">
        <f>VLOOKUP(A174,data!I:S,6,FALSE)</f>
        <v>3</v>
      </c>
      <c r="G174" s="8">
        <f>C174-D174</f>
        <v>0.39999999999997726</v>
      </c>
      <c r="H174" s="8">
        <f>IF(OR(G174&lt;E174,G174&gt;F174),1,0)</f>
        <v>0</v>
      </c>
      <c r="I174" s="7" t="str">
        <f>IF(H174=1,IF(G174&lt;E174,G174-E174,G174-F174),"")</f>
        <v/>
      </c>
      <c r="J174" s="10" t="str">
        <f>VLOOKUP(A174,data!I:S,9,FALSE)</f>
        <v>Rear Hole LH - Pos Y</v>
      </c>
      <c r="K174" s="10"/>
      <c r="L174" s="10"/>
      <c r="M174" s="10"/>
      <c r="N174" s="4"/>
      <c r="X174" s="8" t="str">
        <f>IF(AND(H174=1,Y174="TRUE"),TRUE,"")</f>
        <v/>
      </c>
      <c r="Y174" s="8" t="str">
        <f>VLOOKUP(A174,data!I:S,10,FALSE)</f>
        <v>TRUE</v>
      </c>
      <c r="Z174" s="8">
        <f>VLOOKUP(A174,data!I:S,7,FALSE)</f>
        <v>-6</v>
      </c>
      <c r="AA174" s="8">
        <f>VLOOKUP(A174,data!I:S,8,FALSE)</f>
        <v>6</v>
      </c>
      <c r="AB174" s="8" t="b">
        <f>IF(OR(G174&lt;Z174,G174&gt;AA174),TRUE,FALSE)</f>
        <v>0</v>
      </c>
    </row>
    <row r="175" spans="1:28" s="8" customFormat="1" x14ac:dyDescent="0.25">
      <c r="A175" s="8" t="s">
        <v>349</v>
      </c>
      <c r="B175" s="8" t="str">
        <f>VLOOKUP(A175,data!I:S,2,FALSE)</f>
        <v>Pos Z</v>
      </c>
      <c r="C175" s="7">
        <f>TRUNC(VLOOKUP(A175,data!I:S,3,FALSE),1)</f>
        <v>1108.0999999999999</v>
      </c>
      <c r="D175" s="7">
        <f>TRUNC(VLOOKUP(A175,data!I:S,4,FALSE),1)</f>
        <v>1110.4000000000001</v>
      </c>
      <c r="E175" s="7">
        <f>VLOOKUP(A175,data!I:S,5,FALSE)</f>
        <v>-3</v>
      </c>
      <c r="F175" s="7">
        <f>VLOOKUP(A175,data!I:S,6,FALSE)</f>
        <v>3</v>
      </c>
      <c r="G175" s="8">
        <f>C175-D175</f>
        <v>-2.3000000000001819</v>
      </c>
      <c r="H175" s="8">
        <f>IF(OR(G175&lt;E175,G175&gt;F175),1,0)</f>
        <v>0</v>
      </c>
      <c r="I175" s="7" t="str">
        <f>IF(H175=1,IF(G175&lt;E175,G175-E175,G175-F175),"")</f>
        <v/>
      </c>
      <c r="J175" s="10" t="str">
        <f>VLOOKUP(A175,data!I:S,9,FALSE)</f>
        <v>Rear Hole LH - Pos Z</v>
      </c>
      <c r="K175" s="10"/>
      <c r="L175" s="10"/>
      <c r="M175" s="10"/>
      <c r="N175" s="4"/>
      <c r="X175" s="8" t="str">
        <f>IF(AND(H175=1,Y175="TRUE"),TRUE,"")</f>
        <v/>
      </c>
      <c r="Y175" s="8" t="str">
        <f>VLOOKUP(A175,data!I:S,10,FALSE)</f>
        <v>TRUE</v>
      </c>
      <c r="Z175" s="8">
        <f>VLOOKUP(A175,data!I:S,7,FALSE)</f>
        <v>-6</v>
      </c>
      <c r="AA175" s="8">
        <f>VLOOKUP(A175,data!I:S,8,FALSE)</f>
        <v>6</v>
      </c>
      <c r="AB175" s="8" t="b">
        <f>IF(OR(G175&lt;Z175,G175&gt;AA175),TRUE,FALSE)</f>
        <v>0</v>
      </c>
    </row>
    <row r="176" spans="1:28" s="8" customFormat="1" x14ac:dyDescent="0.25">
      <c r="A176" s="8" t="s">
        <v>350</v>
      </c>
      <c r="B176" s="8" t="str">
        <f>VLOOKUP(A176,data!I:S,2,FALSE)</f>
        <v>Dist X</v>
      </c>
      <c r="C176" s="7">
        <f>TRUNC(VLOOKUP(A176,data!I:S,3,FALSE),1)</f>
        <v>137.5</v>
      </c>
      <c r="D176" s="7">
        <f>TRUNC(VLOOKUP(A176,data!I:S,4,FALSE),1)</f>
        <v>137.6</v>
      </c>
      <c r="E176" s="7">
        <f>VLOOKUP(A176,data!I:S,5,FALSE)</f>
        <v>-3</v>
      </c>
      <c r="F176" s="7">
        <f>VLOOKUP(A176,data!I:S,6,FALSE)</f>
        <v>3</v>
      </c>
      <c r="G176" s="8">
        <f>C176-D176</f>
        <v>-9.9999999999994316E-2</v>
      </c>
      <c r="H176" s="8">
        <f>IF(OR(G176&lt;E176,G176&gt;F176),1,0)</f>
        <v>0</v>
      </c>
      <c r="I176" s="7" t="str">
        <f>IF(H176=1,IF(G176&lt;E176,G176-E176,G176-F176),"")</f>
        <v/>
      </c>
      <c r="J176" s="10" t="str">
        <f>VLOOKUP(A176,data!I:S,9,FALSE)</f>
        <v>Front Hole RH vs Rear Hole RH - Dist X</v>
      </c>
      <c r="K176" s="10"/>
      <c r="L176" s="10"/>
      <c r="M176" s="10"/>
      <c r="N176" s="4"/>
      <c r="X176" s="8" t="str">
        <f>IF(AND(H176=1,Y176="TRUE"),TRUE,"")</f>
        <v/>
      </c>
      <c r="Y176" s="8" t="str">
        <f>VLOOKUP(A176,data!I:S,10,FALSE)</f>
        <v>TRUE</v>
      </c>
      <c r="Z176" s="8">
        <f>VLOOKUP(A176,data!I:S,7,FALSE)</f>
        <v>-6</v>
      </c>
      <c r="AA176" s="8">
        <f>VLOOKUP(A176,data!I:S,8,FALSE)</f>
        <v>6</v>
      </c>
      <c r="AB176" s="8" t="b">
        <f>IF(OR(G176&lt;Z176,G176&gt;AA176),TRUE,FALSE)</f>
        <v>0</v>
      </c>
    </row>
    <row r="177" spans="1:28" s="8" customFormat="1" x14ac:dyDescent="0.25">
      <c r="A177" s="8" t="s">
        <v>352</v>
      </c>
      <c r="B177" s="8" t="str">
        <f>VLOOKUP(A177,data!I:S,2,FALSE)</f>
        <v>Dist Y</v>
      </c>
      <c r="C177" s="7">
        <f>TRUNC(VLOOKUP(A177,data!I:S,3,FALSE),1)</f>
        <v>0.5</v>
      </c>
      <c r="D177" s="7">
        <f>TRUNC(VLOOKUP(A177,data!I:S,4,FALSE),1)</f>
        <v>0</v>
      </c>
      <c r="E177" s="7">
        <f>VLOOKUP(A177,data!I:S,5,FALSE)</f>
        <v>-3</v>
      </c>
      <c r="F177" s="7">
        <f>VLOOKUP(A177,data!I:S,6,FALSE)</f>
        <v>3</v>
      </c>
      <c r="G177" s="8">
        <f>C177-D177</f>
        <v>0.5</v>
      </c>
      <c r="H177" s="8">
        <f>IF(OR(G177&lt;E177,G177&gt;F177),1,0)</f>
        <v>0</v>
      </c>
      <c r="I177" s="7" t="str">
        <f>IF(H177=1,IF(G177&lt;E177,G177-E177,G177-F177),"")</f>
        <v/>
      </c>
      <c r="J177" s="10" t="str">
        <f>VLOOKUP(A177,data!I:S,9,FALSE)</f>
        <v>Front Hole RH vs Rear Hole RH - Dist Y</v>
      </c>
      <c r="K177" s="10"/>
      <c r="L177" s="10"/>
      <c r="M177" s="10"/>
      <c r="N177" s="4"/>
      <c r="X177" s="8" t="str">
        <f>IF(AND(H177=1,Y177="TRUE"),TRUE,"")</f>
        <v/>
      </c>
      <c r="Y177" s="8" t="str">
        <f>VLOOKUP(A177,data!I:S,10,FALSE)</f>
        <v>TRUE</v>
      </c>
      <c r="Z177" s="8">
        <f>VLOOKUP(A177,data!I:S,7,FALSE)</f>
        <v>-6</v>
      </c>
      <c r="AA177" s="8">
        <f>VLOOKUP(A177,data!I:S,8,FALSE)</f>
        <v>6</v>
      </c>
      <c r="AB177" s="8" t="b">
        <f>IF(OR(G177&lt;Z177,G177&gt;AA177),TRUE,FALSE)</f>
        <v>0</v>
      </c>
    </row>
    <row r="178" spans="1:28" s="8" customFormat="1" x14ac:dyDescent="0.25">
      <c r="A178" s="8" t="s">
        <v>354</v>
      </c>
      <c r="B178" s="8" t="str">
        <f>VLOOKUP(A178,data!I:S,2,FALSE)</f>
        <v>Dist Z</v>
      </c>
      <c r="C178" s="7">
        <f>TRUNC(VLOOKUP(A178,data!I:S,3,FALSE),1)</f>
        <v>9.6999999999999993</v>
      </c>
      <c r="D178" s="7">
        <f>TRUNC(VLOOKUP(A178,data!I:S,4,FALSE),1)</f>
        <v>10.8</v>
      </c>
      <c r="E178" s="7">
        <f>VLOOKUP(A178,data!I:S,5,FALSE)</f>
        <v>-3</v>
      </c>
      <c r="F178" s="7">
        <f>VLOOKUP(A178,data!I:S,6,FALSE)</f>
        <v>3</v>
      </c>
      <c r="G178" s="8">
        <f>C178-D178</f>
        <v>-1.1000000000000014</v>
      </c>
      <c r="H178" s="8">
        <f>IF(OR(G178&lt;E178,G178&gt;F178),1,0)</f>
        <v>0</v>
      </c>
      <c r="I178" s="7" t="str">
        <f>IF(H178=1,IF(G178&lt;E178,G178-E178,G178-F178),"")</f>
        <v/>
      </c>
      <c r="J178" s="10" t="str">
        <f>VLOOKUP(A178,data!I:S,9,FALSE)</f>
        <v>Front Hole RH vs Rear Hole RH - Dist Z</v>
      </c>
      <c r="K178" s="10"/>
      <c r="L178" s="10"/>
      <c r="M178" s="10"/>
      <c r="N178" s="4"/>
      <c r="X178" s="8" t="str">
        <f>IF(AND(H178=1,Y178="TRUE"),TRUE,"")</f>
        <v/>
      </c>
      <c r="Y178" s="8" t="str">
        <f>VLOOKUP(A178,data!I:S,10,FALSE)</f>
        <v>TRUE</v>
      </c>
      <c r="Z178" s="8">
        <f>VLOOKUP(A178,data!I:S,7,FALSE)</f>
        <v>-6</v>
      </c>
      <c r="AA178" s="8">
        <f>VLOOKUP(A178,data!I:S,8,FALSE)</f>
        <v>6</v>
      </c>
      <c r="AB178" s="8" t="b">
        <f>IF(OR(G178&lt;Z178,G178&gt;AA178),TRUE,FALSE)</f>
        <v>0</v>
      </c>
    </row>
    <row r="179" spans="1:28" s="8" customFormat="1" x14ac:dyDescent="0.25">
      <c r="A179" s="8" t="s">
        <v>356</v>
      </c>
      <c r="B179" s="8" t="str">
        <f>VLOOKUP(A179,data!I:S,2,FALSE)</f>
        <v>Dist X</v>
      </c>
      <c r="C179" s="7">
        <f>TRUNC(VLOOKUP(A179,data!I:S,3,FALSE),1)</f>
        <v>137.19999999999999</v>
      </c>
      <c r="D179" s="7">
        <f>TRUNC(VLOOKUP(A179,data!I:S,4,FALSE),1)</f>
        <v>137.6</v>
      </c>
      <c r="E179" s="7">
        <f>VLOOKUP(A179,data!I:S,5,FALSE)</f>
        <v>-3</v>
      </c>
      <c r="F179" s="7">
        <f>VLOOKUP(A179,data!I:S,6,FALSE)</f>
        <v>3</v>
      </c>
      <c r="G179" s="8">
        <f>C179-D179</f>
        <v>-0.40000000000000568</v>
      </c>
      <c r="H179" s="8">
        <f>IF(OR(G179&lt;E179,G179&gt;F179),1,0)</f>
        <v>0</v>
      </c>
      <c r="I179" s="7" t="str">
        <f>IF(H179=1,IF(G179&lt;E179,G179-E179,G179-F179),"")</f>
        <v/>
      </c>
      <c r="J179" s="10" t="str">
        <f>VLOOKUP(A179,data!I:S,9,FALSE)</f>
        <v>Front Hole LH vs Rear Hole LH - Dist X</v>
      </c>
      <c r="K179" s="10"/>
      <c r="L179" s="10"/>
      <c r="M179" s="10"/>
      <c r="N179" s="4"/>
      <c r="X179" s="8" t="str">
        <f>IF(AND(H179=1,Y179="TRUE"),TRUE,"")</f>
        <v/>
      </c>
      <c r="Y179" s="8" t="str">
        <f>VLOOKUP(A179,data!I:S,10,FALSE)</f>
        <v>TRUE</v>
      </c>
      <c r="Z179" s="8">
        <f>VLOOKUP(A179,data!I:S,7,FALSE)</f>
        <v>-6</v>
      </c>
      <c r="AA179" s="8">
        <f>VLOOKUP(A179,data!I:S,8,FALSE)</f>
        <v>6</v>
      </c>
      <c r="AB179" s="8" t="b">
        <f>IF(OR(G179&lt;Z179,G179&gt;AA179),TRUE,FALSE)</f>
        <v>0</v>
      </c>
    </row>
    <row r="180" spans="1:28" s="8" customFormat="1" x14ac:dyDescent="0.25">
      <c r="A180" s="8" t="s">
        <v>358</v>
      </c>
      <c r="B180" s="8" t="str">
        <f>VLOOKUP(A180,data!I:S,2,FALSE)</f>
        <v>Dist Y</v>
      </c>
      <c r="C180" s="7">
        <f>TRUNC(VLOOKUP(A180,data!I:S,3,FALSE),1)</f>
        <v>1.1000000000000001</v>
      </c>
      <c r="D180" s="7">
        <f>TRUNC(VLOOKUP(A180,data!I:S,4,FALSE),1)</f>
        <v>0</v>
      </c>
      <c r="E180" s="7">
        <f>VLOOKUP(A180,data!I:S,5,FALSE)</f>
        <v>-3</v>
      </c>
      <c r="F180" s="7">
        <f>VLOOKUP(A180,data!I:S,6,FALSE)</f>
        <v>3</v>
      </c>
      <c r="G180" s="8">
        <f>C180-D180</f>
        <v>1.1000000000000001</v>
      </c>
      <c r="H180" s="8">
        <f>IF(OR(G180&lt;E180,G180&gt;F180),1,0)</f>
        <v>0</v>
      </c>
      <c r="I180" s="7" t="str">
        <f>IF(H180=1,IF(G180&lt;E180,G180-E180,G180-F180),"")</f>
        <v/>
      </c>
      <c r="J180" s="10" t="str">
        <f>VLOOKUP(A180,data!I:S,9,FALSE)</f>
        <v>Front Hole LH vs Rear Hole LH - Dist Y</v>
      </c>
      <c r="K180" s="10"/>
      <c r="L180" s="10"/>
      <c r="M180" s="10"/>
      <c r="N180" s="4"/>
      <c r="X180" s="8" t="str">
        <f>IF(AND(H180=1,Y180="TRUE"),TRUE,"")</f>
        <v/>
      </c>
      <c r="Y180" s="8" t="str">
        <f>VLOOKUP(A180,data!I:S,10,FALSE)</f>
        <v>TRUE</v>
      </c>
      <c r="Z180" s="8">
        <f>VLOOKUP(A180,data!I:S,7,FALSE)</f>
        <v>-6</v>
      </c>
      <c r="AA180" s="8">
        <f>VLOOKUP(A180,data!I:S,8,FALSE)</f>
        <v>6</v>
      </c>
      <c r="AB180" s="8" t="b">
        <f>IF(OR(G180&lt;Z180,G180&gt;AA180),TRUE,FALSE)</f>
        <v>0</v>
      </c>
    </row>
    <row r="181" spans="1:28" s="8" customFormat="1" x14ac:dyDescent="0.25">
      <c r="A181" s="8" t="s">
        <v>360</v>
      </c>
      <c r="B181" s="8" t="str">
        <f>VLOOKUP(A181,data!I:S,2,FALSE)</f>
        <v>Dist Z</v>
      </c>
      <c r="C181" s="7">
        <f>TRUNC(VLOOKUP(A181,data!I:S,3,FALSE),1)</f>
        <v>11.5</v>
      </c>
      <c r="D181" s="7">
        <f>TRUNC(VLOOKUP(A181,data!I:S,4,FALSE),1)</f>
        <v>10.8</v>
      </c>
      <c r="E181" s="7">
        <f>VLOOKUP(A181,data!I:S,5,FALSE)</f>
        <v>-3</v>
      </c>
      <c r="F181" s="7">
        <f>VLOOKUP(A181,data!I:S,6,FALSE)</f>
        <v>3</v>
      </c>
      <c r="G181" s="8">
        <f>C181-D181</f>
        <v>0.69999999999999929</v>
      </c>
      <c r="H181" s="8">
        <f>IF(OR(G181&lt;E181,G181&gt;F181),1,0)</f>
        <v>0</v>
      </c>
      <c r="I181" s="7" t="str">
        <f>IF(H181=1,IF(G181&lt;E181,G181-E181,G181-F181),"")</f>
        <v/>
      </c>
      <c r="J181" s="10" t="str">
        <f>VLOOKUP(A181,data!I:S,9,FALSE)</f>
        <v>Front Hole LH vs Rear Hole LH - Dist Z</v>
      </c>
      <c r="K181" s="10"/>
      <c r="L181" s="10"/>
      <c r="M181" s="10"/>
      <c r="N181" s="4"/>
      <c r="X181" s="8" t="str">
        <f>IF(AND(H181=1,Y181="TRUE"),TRUE,"")</f>
        <v/>
      </c>
      <c r="Y181" s="8" t="str">
        <f>VLOOKUP(A181,data!I:S,10,FALSE)</f>
        <v>TRUE</v>
      </c>
      <c r="Z181" s="8">
        <f>VLOOKUP(A181,data!I:S,7,FALSE)</f>
        <v>-6</v>
      </c>
      <c r="AA181" s="8">
        <f>VLOOKUP(A181,data!I:S,8,FALSE)</f>
        <v>6</v>
      </c>
      <c r="AB181" s="8" t="b">
        <f>IF(OR(G181&lt;Z181,G181&gt;AA181),TRUE,FALSE)</f>
        <v>0</v>
      </c>
    </row>
    <row r="182" spans="1:28" s="8" customFormat="1" ht="30" customHeight="1" x14ac:dyDescent="0.25">
      <c r="A182" s="9" t="str">
        <f ca="1">INDEX(data!D:D,MATCH(OFFSET(INDIRECT("RC",FALSE),3,0),data!I:I,0))</f>
        <v>Lower Control Arm (EPS)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4"/>
    </row>
    <row r="183" spans="1:28" s="8" customFormat="1" ht="200.1" customHeight="1" x14ac:dyDescent="0.25">
      <c r="A183" s="10" t="s">
        <v>32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4"/>
    </row>
    <row r="184" spans="1:28" s="8" customFormat="1" x14ac:dyDescent="0.25">
      <c r="A184" s="8" t="s">
        <v>0</v>
      </c>
      <c r="B184" s="8" t="s">
        <v>18</v>
      </c>
      <c r="C184" s="8" t="s">
        <v>19</v>
      </c>
      <c r="D184" s="8" t="s">
        <v>20</v>
      </c>
      <c r="E184" s="8" t="s">
        <v>34</v>
      </c>
      <c r="F184" s="8" t="s">
        <v>35</v>
      </c>
      <c r="G184" s="8" t="s">
        <v>36</v>
      </c>
      <c r="H184" s="8" t="s">
        <v>16</v>
      </c>
      <c r="I184" s="8" t="s">
        <v>17</v>
      </c>
      <c r="J184" s="10" t="s">
        <v>37</v>
      </c>
      <c r="K184" s="10"/>
      <c r="L184" s="10"/>
      <c r="M184" s="10"/>
      <c r="N184" s="4"/>
      <c r="X184" s="8" t="s">
        <v>27</v>
      </c>
      <c r="Y184" s="8" t="s">
        <v>23</v>
      </c>
      <c r="Z184" s="8" t="s">
        <v>24</v>
      </c>
      <c r="AA184" s="8" t="s">
        <v>25</v>
      </c>
      <c r="AB184" s="8" t="s">
        <v>26</v>
      </c>
    </row>
    <row r="185" spans="1:28" s="8" customFormat="1" x14ac:dyDescent="0.25">
      <c r="A185" s="8" t="s">
        <v>364</v>
      </c>
      <c r="B185" s="8" t="str">
        <f>VLOOKUP(A185,data!I:S,2,FALSE)</f>
        <v>Pos X</v>
      </c>
      <c r="C185" s="7">
        <f>TRUNC(VLOOKUP(A185,data!I:S,3,FALSE),1)</f>
        <v>726.3</v>
      </c>
      <c r="D185" s="7">
        <f>TRUNC(VLOOKUP(A185,data!I:S,4,FALSE),1)</f>
        <v>725.7</v>
      </c>
      <c r="E185" s="7">
        <f>VLOOKUP(A185,data!I:S,5,FALSE)</f>
        <v>-3</v>
      </c>
      <c r="F185" s="7">
        <f>VLOOKUP(A185,data!I:S,6,FALSE)</f>
        <v>3</v>
      </c>
      <c r="G185" s="8">
        <f>C185-D185</f>
        <v>0.59999999999990905</v>
      </c>
      <c r="H185" s="8">
        <f>IF(OR(G185&lt;E185,G185&gt;F185),1,0)</f>
        <v>0</v>
      </c>
      <c r="I185" s="7" t="str">
        <f>IF(H185=1,IF(G185&lt;E185,G185-E185,G185-F185),"")</f>
        <v/>
      </c>
      <c r="J185" s="10" t="str">
        <f>VLOOKUP(A185,data!I:S,9,FALSE)</f>
        <v>LCA Front RH - Slot Front - Pos X</v>
      </c>
      <c r="K185" s="10"/>
      <c r="L185" s="10"/>
      <c r="M185" s="10"/>
      <c r="N185" s="4"/>
      <c r="X185" s="8" t="str">
        <f>IF(AND(H185=1,Y185="TRUE"),TRUE,"")</f>
        <v/>
      </c>
      <c r="Y185" s="8" t="str">
        <f>VLOOKUP(A185,data!I:S,10,FALSE)</f>
        <v>FALSE</v>
      </c>
      <c r="Z185" s="8">
        <f>VLOOKUP(A185,data!I:S,7,FALSE)</f>
        <v>-6</v>
      </c>
      <c r="AA185" s="8">
        <f>VLOOKUP(A185,data!I:S,8,FALSE)</f>
        <v>6</v>
      </c>
      <c r="AB185" s="8" t="b">
        <f>IF(OR(G185&lt;Z185,G185&gt;AA185),TRUE,FALSE)</f>
        <v>0</v>
      </c>
    </row>
    <row r="186" spans="1:28" s="8" customFormat="1" x14ac:dyDescent="0.25">
      <c r="A186" s="8" t="s">
        <v>366</v>
      </c>
      <c r="B186" s="8" t="str">
        <f>VLOOKUP(A186,data!I:S,2,FALSE)</f>
        <v>Pos Y</v>
      </c>
      <c r="C186" s="7">
        <f>TRUNC(VLOOKUP(A186,data!I:S,3,FALSE),1)</f>
        <v>338.4</v>
      </c>
      <c r="D186" s="7">
        <f>TRUNC(VLOOKUP(A186,data!I:S,4,FALSE),1)</f>
        <v>340.2</v>
      </c>
      <c r="E186" s="7">
        <f>VLOOKUP(A186,data!I:S,5,FALSE)</f>
        <v>-3</v>
      </c>
      <c r="F186" s="7">
        <f>VLOOKUP(A186,data!I:S,6,FALSE)</f>
        <v>3</v>
      </c>
      <c r="G186" s="8">
        <f>C186-D186</f>
        <v>-1.8000000000000114</v>
      </c>
      <c r="H186" s="8">
        <f>IF(OR(G186&lt;E186,G186&gt;F186),1,0)</f>
        <v>0</v>
      </c>
      <c r="I186" s="7" t="str">
        <f>IF(H186=1,IF(G186&lt;E186,G186-E186,G186-F186),"")</f>
        <v/>
      </c>
      <c r="J186" s="10" t="str">
        <f>VLOOKUP(A186,data!I:S,9,FALSE)</f>
        <v>LCA Front RH - Slot Front - Pos Y</v>
      </c>
      <c r="K186" s="10"/>
      <c r="L186" s="10"/>
      <c r="M186" s="10"/>
      <c r="N186" s="4"/>
      <c r="X186" s="8" t="str">
        <f>IF(AND(H186=1,Y186="TRUE"),TRUE,"")</f>
        <v/>
      </c>
      <c r="Y186" s="8" t="str">
        <f>VLOOKUP(A186,data!I:S,10,FALSE)</f>
        <v>FALSE</v>
      </c>
      <c r="Z186" s="8">
        <f>VLOOKUP(A186,data!I:S,7,FALSE)</f>
        <v>-6</v>
      </c>
      <c r="AA186" s="8">
        <f>VLOOKUP(A186,data!I:S,8,FALSE)</f>
        <v>6</v>
      </c>
      <c r="AB186" s="8" t="b">
        <f>IF(OR(G186&lt;Z186,G186&gt;AA186),TRUE,FALSE)</f>
        <v>0</v>
      </c>
    </row>
    <row r="187" spans="1:28" s="8" customFormat="1" x14ac:dyDescent="0.25">
      <c r="A187" s="8" t="s">
        <v>368</v>
      </c>
      <c r="B187" s="8" t="str">
        <f>VLOOKUP(A187,data!I:S,2,FALSE)</f>
        <v>Pos Z</v>
      </c>
      <c r="C187" s="7">
        <f>TRUNC(VLOOKUP(A187,data!I:S,3,FALSE),1)</f>
        <v>774</v>
      </c>
      <c r="D187" s="7">
        <f>TRUNC(VLOOKUP(A187,data!I:S,4,FALSE),1)</f>
        <v>777.8</v>
      </c>
      <c r="E187" s="7">
        <f>VLOOKUP(A187,data!I:S,5,FALSE)</f>
        <v>-3</v>
      </c>
      <c r="F187" s="7">
        <f>VLOOKUP(A187,data!I:S,6,FALSE)</f>
        <v>3</v>
      </c>
      <c r="G187" s="8">
        <f>C187-D187</f>
        <v>-3.7999999999999545</v>
      </c>
      <c r="H187" s="8">
        <f>IF(OR(G187&lt;E187,G187&gt;F187),1,0)</f>
        <v>1</v>
      </c>
      <c r="I187" s="7">
        <f>IF(H187=1,IF(G187&lt;E187,G187-E187,G187-F187),"")</f>
        <v>-0.79999999999995453</v>
      </c>
      <c r="J187" s="10" t="str">
        <f>VLOOKUP(A187,data!I:S,9,FALSE)</f>
        <v>LCA Front RH - Slot Front - Pos Z</v>
      </c>
      <c r="K187" s="10"/>
      <c r="L187" s="10"/>
      <c r="M187" s="10"/>
      <c r="N187" s="4"/>
      <c r="X187" s="8" t="str">
        <f>IF(AND(H187=1,Y187="TRUE"),TRUE,"")</f>
        <v/>
      </c>
      <c r="Y187" s="8" t="str">
        <f>VLOOKUP(A187,data!I:S,10,FALSE)</f>
        <v>FALSE</v>
      </c>
      <c r="Z187" s="8">
        <f>VLOOKUP(A187,data!I:S,7,FALSE)</f>
        <v>-6</v>
      </c>
      <c r="AA187" s="8">
        <f>VLOOKUP(A187,data!I:S,8,FALSE)</f>
        <v>6</v>
      </c>
      <c r="AB187" s="8" t="b">
        <f>IF(OR(G187&lt;Z187,G187&gt;AA187),TRUE,FALSE)</f>
        <v>0</v>
      </c>
    </row>
    <row r="188" spans="1:28" s="8" customFormat="1" x14ac:dyDescent="0.25">
      <c r="A188" s="8" t="s">
        <v>370</v>
      </c>
      <c r="B188" s="8" t="str">
        <f>VLOOKUP(A188,data!I:S,2,FALSE)</f>
        <v>Pos X</v>
      </c>
      <c r="C188" s="7">
        <f>TRUNC(VLOOKUP(A188,data!I:S,3,FALSE),1)</f>
        <v>813.3</v>
      </c>
      <c r="D188" s="7">
        <f>TRUNC(VLOOKUP(A188,data!I:S,4,FALSE),1)</f>
        <v>813.6</v>
      </c>
      <c r="E188" s="7">
        <f>VLOOKUP(A188,data!I:S,5,FALSE)</f>
        <v>-3</v>
      </c>
      <c r="F188" s="7">
        <f>VLOOKUP(A188,data!I:S,6,FALSE)</f>
        <v>3</v>
      </c>
      <c r="G188" s="8">
        <f>C188-D188</f>
        <v>-0.30000000000006821</v>
      </c>
      <c r="H188" s="8">
        <f>IF(OR(G188&lt;E188,G188&gt;F188),1,0)</f>
        <v>0</v>
      </c>
      <c r="I188" s="7" t="str">
        <f>IF(H188=1,IF(G188&lt;E188,G188-E188,G188-F188),"")</f>
        <v/>
      </c>
      <c r="J188" s="10" t="str">
        <f>VLOOKUP(A188,data!I:S,9,FALSE)</f>
        <v>LCA Front RH - Slot Rear - Pos X</v>
      </c>
      <c r="K188" s="10"/>
      <c r="L188" s="10"/>
      <c r="M188" s="10"/>
      <c r="N188" s="4"/>
      <c r="X188" s="8" t="str">
        <f>IF(AND(H188=1,Y188="TRUE"),TRUE,"")</f>
        <v/>
      </c>
      <c r="Y188" s="8" t="str">
        <f>VLOOKUP(A188,data!I:S,10,FALSE)</f>
        <v>FALSE</v>
      </c>
      <c r="Z188" s="8">
        <f>VLOOKUP(A188,data!I:S,7,FALSE)</f>
        <v>-6</v>
      </c>
      <c r="AA188" s="8">
        <f>VLOOKUP(A188,data!I:S,8,FALSE)</f>
        <v>6</v>
      </c>
      <c r="AB188" s="8" t="b">
        <f>IF(OR(G188&lt;Z188,G188&gt;AA188),TRUE,FALSE)</f>
        <v>0</v>
      </c>
    </row>
    <row r="189" spans="1:28" s="8" customFormat="1" x14ac:dyDescent="0.25">
      <c r="A189" s="8" t="s">
        <v>372</v>
      </c>
      <c r="B189" s="8" t="str">
        <f>VLOOKUP(A189,data!I:S,2,FALSE)</f>
        <v>Pos Y</v>
      </c>
      <c r="C189" s="7">
        <f>TRUNC(VLOOKUP(A189,data!I:S,3,FALSE),1)</f>
        <v>338.6</v>
      </c>
      <c r="D189" s="7">
        <f>TRUNC(VLOOKUP(A189,data!I:S,4,FALSE),1)</f>
        <v>340</v>
      </c>
      <c r="E189" s="7">
        <f>VLOOKUP(A189,data!I:S,5,FALSE)</f>
        <v>-3</v>
      </c>
      <c r="F189" s="7">
        <f>VLOOKUP(A189,data!I:S,6,FALSE)</f>
        <v>3</v>
      </c>
      <c r="G189" s="8">
        <f>C189-D189</f>
        <v>-1.3999999999999773</v>
      </c>
      <c r="H189" s="8">
        <f>IF(OR(G189&lt;E189,G189&gt;F189),1,0)</f>
        <v>0</v>
      </c>
      <c r="I189" s="7" t="str">
        <f>IF(H189=1,IF(G189&lt;E189,G189-E189,G189-F189),"")</f>
        <v/>
      </c>
      <c r="J189" s="10" t="str">
        <f>VLOOKUP(A189,data!I:S,9,FALSE)</f>
        <v>LCA Front RH - Slot Rear - Pos Y</v>
      </c>
      <c r="K189" s="10"/>
      <c r="L189" s="10"/>
      <c r="M189" s="10"/>
      <c r="N189" s="4"/>
      <c r="X189" s="8" t="str">
        <f>IF(AND(H189=1,Y189="TRUE"),TRUE,"")</f>
        <v/>
      </c>
      <c r="Y189" s="8" t="str">
        <f>VLOOKUP(A189,data!I:S,10,FALSE)</f>
        <v>FALSE</v>
      </c>
      <c r="Z189" s="8">
        <f>VLOOKUP(A189,data!I:S,7,FALSE)</f>
        <v>-6</v>
      </c>
      <c r="AA189" s="8">
        <f>VLOOKUP(A189,data!I:S,8,FALSE)</f>
        <v>6</v>
      </c>
      <c r="AB189" s="8" t="b">
        <f>IF(OR(G189&lt;Z189,G189&gt;AA189),TRUE,FALSE)</f>
        <v>0</v>
      </c>
    </row>
    <row r="190" spans="1:28" s="8" customFormat="1" x14ac:dyDescent="0.25">
      <c r="A190" s="8" t="s">
        <v>374</v>
      </c>
      <c r="B190" s="8" t="str">
        <f>VLOOKUP(A190,data!I:S,2,FALSE)</f>
        <v>Pos Z</v>
      </c>
      <c r="C190" s="7">
        <f>TRUNC(VLOOKUP(A190,data!I:S,3,FALSE),1)</f>
        <v>774.7</v>
      </c>
      <c r="D190" s="7">
        <f>TRUNC(VLOOKUP(A190,data!I:S,4,FALSE),1)</f>
        <v>780.3</v>
      </c>
      <c r="E190" s="7">
        <f>VLOOKUP(A190,data!I:S,5,FALSE)</f>
        <v>-3</v>
      </c>
      <c r="F190" s="7">
        <f>VLOOKUP(A190,data!I:S,6,FALSE)</f>
        <v>3</v>
      </c>
      <c r="G190" s="8">
        <f>C190-D190</f>
        <v>-5.5999999999999091</v>
      </c>
      <c r="H190" s="8">
        <f>IF(OR(G190&lt;E190,G190&gt;F190),1,0)</f>
        <v>1</v>
      </c>
      <c r="I190" s="7">
        <f>IF(H190=1,IF(G190&lt;E190,G190-E190,G190-F190),"")</f>
        <v>-2.5999999999999091</v>
      </c>
      <c r="J190" s="10" t="str">
        <f>VLOOKUP(A190,data!I:S,9,FALSE)</f>
        <v>LCA Front RH - Slot Rear - Pos Z</v>
      </c>
      <c r="K190" s="10"/>
      <c r="L190" s="10"/>
      <c r="M190" s="10"/>
      <c r="N190" s="4"/>
      <c r="X190" s="8" t="str">
        <f>IF(AND(H190=1,Y190="TRUE"),TRUE,"")</f>
        <v/>
      </c>
      <c r="Y190" s="8" t="str">
        <f>VLOOKUP(A190,data!I:S,10,FALSE)</f>
        <v>FALSE</v>
      </c>
      <c r="Z190" s="8">
        <f>VLOOKUP(A190,data!I:S,7,FALSE)</f>
        <v>-6</v>
      </c>
      <c r="AA190" s="8">
        <f>VLOOKUP(A190,data!I:S,8,FALSE)</f>
        <v>6</v>
      </c>
      <c r="AB190" s="8" t="b">
        <f>IF(OR(G190&lt;Z190,G190&gt;AA190),TRUE,FALSE)</f>
        <v>0</v>
      </c>
    </row>
    <row r="191" spans="1:28" s="8" customFormat="1" x14ac:dyDescent="0.25">
      <c r="A191" s="8" t="s">
        <v>376</v>
      </c>
      <c r="B191" s="8" t="str">
        <f>VLOOKUP(A191,data!I:S,2,FALSE)</f>
        <v>Pos X</v>
      </c>
      <c r="C191" s="7">
        <f>TRUNC(VLOOKUP(A191,data!I:S,3,FALSE),1)</f>
        <v>1142.9000000000001</v>
      </c>
      <c r="D191" s="7">
        <f>TRUNC(VLOOKUP(A191,data!I:S,4,FALSE),1)</f>
        <v>1143.5999999999999</v>
      </c>
      <c r="E191" s="7">
        <f>VLOOKUP(A191,data!I:S,5,FALSE)</f>
        <v>-3</v>
      </c>
      <c r="F191" s="7">
        <f>VLOOKUP(A191,data!I:S,6,FALSE)</f>
        <v>3</v>
      </c>
      <c r="G191" s="8">
        <f>C191-D191</f>
        <v>-0.6999999999998181</v>
      </c>
      <c r="H191" s="8">
        <f>IF(OR(G191&lt;E191,G191&gt;F191),1,0)</f>
        <v>0</v>
      </c>
      <c r="I191" s="7" t="str">
        <f>IF(H191=1,IF(G191&lt;E191,G191-E191,G191-F191),"")</f>
        <v/>
      </c>
      <c r="J191" s="10" t="str">
        <f>VLOOKUP(A191,data!I:S,9,FALSE)</f>
        <v>LCA Rear RH - Slot Front - Pos X</v>
      </c>
      <c r="K191" s="10"/>
      <c r="L191" s="10"/>
      <c r="M191" s="10"/>
      <c r="N191" s="4"/>
      <c r="X191" s="8" t="str">
        <f>IF(AND(H191=1,Y191="TRUE"),TRUE,"")</f>
        <v/>
      </c>
      <c r="Y191" s="8" t="str">
        <f>VLOOKUP(A191,data!I:S,10,FALSE)</f>
        <v>FALSE</v>
      </c>
      <c r="Z191" s="8">
        <f>VLOOKUP(A191,data!I:S,7,FALSE)</f>
        <v>-6</v>
      </c>
      <c r="AA191" s="8">
        <f>VLOOKUP(A191,data!I:S,8,FALSE)</f>
        <v>6</v>
      </c>
      <c r="AB191" s="8" t="b">
        <f>IF(OR(G191&lt;Z191,G191&gt;AA191),TRUE,FALSE)</f>
        <v>0</v>
      </c>
    </row>
    <row r="192" spans="1:28" s="8" customFormat="1" x14ac:dyDescent="0.25">
      <c r="A192" s="8" t="s">
        <v>378</v>
      </c>
      <c r="B192" s="8" t="str">
        <f>VLOOKUP(A192,data!I:S,2,FALSE)</f>
        <v>Pos Y</v>
      </c>
      <c r="C192" s="7">
        <f>TRUNC(VLOOKUP(A192,data!I:S,3,FALSE),1)</f>
        <v>338.4</v>
      </c>
      <c r="D192" s="7">
        <f>TRUNC(VLOOKUP(A192,data!I:S,4,FALSE),1)</f>
        <v>340</v>
      </c>
      <c r="E192" s="7">
        <f>VLOOKUP(A192,data!I:S,5,FALSE)</f>
        <v>-3</v>
      </c>
      <c r="F192" s="7">
        <f>VLOOKUP(A192,data!I:S,6,FALSE)</f>
        <v>3</v>
      </c>
      <c r="G192" s="8">
        <f>C192-D192</f>
        <v>-1.6000000000000227</v>
      </c>
      <c r="H192" s="8">
        <f>IF(OR(G192&lt;E192,G192&gt;F192),1,0)</f>
        <v>0</v>
      </c>
      <c r="I192" s="7" t="str">
        <f>IF(H192=1,IF(G192&lt;E192,G192-E192,G192-F192),"")</f>
        <v/>
      </c>
      <c r="J192" s="10" t="str">
        <f>VLOOKUP(A192,data!I:S,9,FALSE)</f>
        <v>LCA Rear RH - Slot Front - Pos Y</v>
      </c>
      <c r="K192" s="10"/>
      <c r="L192" s="10"/>
      <c r="M192" s="10"/>
      <c r="N192" s="4"/>
      <c r="X192" s="8" t="str">
        <f>IF(AND(H192=1,Y192="TRUE"),TRUE,"")</f>
        <v/>
      </c>
      <c r="Y192" s="8" t="str">
        <f>VLOOKUP(A192,data!I:S,10,FALSE)</f>
        <v>FALSE</v>
      </c>
      <c r="Z192" s="8">
        <f>VLOOKUP(A192,data!I:S,7,FALSE)</f>
        <v>-6</v>
      </c>
      <c r="AA192" s="8">
        <f>VLOOKUP(A192,data!I:S,8,FALSE)</f>
        <v>6</v>
      </c>
      <c r="AB192" s="8" t="b">
        <f>IF(OR(G192&lt;Z192,G192&gt;AA192),TRUE,FALSE)</f>
        <v>0</v>
      </c>
    </row>
    <row r="193" spans="1:28" s="8" customFormat="1" x14ac:dyDescent="0.25">
      <c r="A193" s="8" t="s">
        <v>380</v>
      </c>
      <c r="B193" s="8" t="str">
        <f>VLOOKUP(A193,data!I:S,2,FALSE)</f>
        <v>Pos Z</v>
      </c>
      <c r="C193" s="7">
        <f>TRUNC(VLOOKUP(A193,data!I:S,3,FALSE),1)</f>
        <v>787.8</v>
      </c>
      <c r="D193" s="7">
        <f>TRUNC(VLOOKUP(A193,data!I:S,4,FALSE),1)</f>
        <v>790.4</v>
      </c>
      <c r="E193" s="7">
        <f>VLOOKUP(A193,data!I:S,5,FALSE)</f>
        <v>-3</v>
      </c>
      <c r="F193" s="7">
        <f>VLOOKUP(A193,data!I:S,6,FALSE)</f>
        <v>3</v>
      </c>
      <c r="G193" s="8">
        <f>C193-D193</f>
        <v>-2.6000000000000227</v>
      </c>
      <c r="H193" s="8">
        <f>IF(OR(G193&lt;E193,G193&gt;F193),1,0)</f>
        <v>0</v>
      </c>
      <c r="I193" s="7" t="str">
        <f>IF(H193=1,IF(G193&lt;E193,G193-E193,G193-F193),"")</f>
        <v/>
      </c>
      <c r="J193" s="10" t="str">
        <f>VLOOKUP(A193,data!I:S,9,FALSE)</f>
        <v>LCA Rear RH - Slot Front - Pos Z</v>
      </c>
      <c r="K193" s="10"/>
      <c r="L193" s="10"/>
      <c r="M193" s="10"/>
      <c r="N193" s="4"/>
      <c r="X193" s="8" t="str">
        <f>IF(AND(H193=1,Y193="TRUE"),TRUE,"")</f>
        <v/>
      </c>
      <c r="Y193" s="8" t="str">
        <f>VLOOKUP(A193,data!I:S,10,FALSE)</f>
        <v>FALSE</v>
      </c>
      <c r="Z193" s="8">
        <f>VLOOKUP(A193,data!I:S,7,FALSE)</f>
        <v>-6</v>
      </c>
      <c r="AA193" s="8">
        <f>VLOOKUP(A193,data!I:S,8,FALSE)</f>
        <v>6</v>
      </c>
      <c r="AB193" s="8" t="b">
        <f>IF(OR(G193&lt;Z193,G193&gt;AA193),TRUE,FALSE)</f>
        <v>0</v>
      </c>
    </row>
    <row r="194" spans="1:28" s="8" customFormat="1" x14ac:dyDescent="0.25">
      <c r="A194" s="8" t="s">
        <v>382</v>
      </c>
      <c r="B194" s="8" t="str">
        <f>VLOOKUP(A194,data!I:S,2,FALSE)</f>
        <v>Pos X</v>
      </c>
      <c r="C194" s="7">
        <f>TRUNC(VLOOKUP(A194,data!I:S,3,FALSE),1)</f>
        <v>1248.8</v>
      </c>
      <c r="D194" s="7">
        <f>TRUNC(VLOOKUP(A194,data!I:S,4,FALSE),1)</f>
        <v>1249.2</v>
      </c>
      <c r="E194" s="7">
        <f>VLOOKUP(A194,data!I:S,5,FALSE)</f>
        <v>-3</v>
      </c>
      <c r="F194" s="7">
        <f>VLOOKUP(A194,data!I:S,6,FALSE)</f>
        <v>3</v>
      </c>
      <c r="G194" s="8">
        <f>C194-D194</f>
        <v>-0.40000000000009095</v>
      </c>
      <c r="H194" s="8">
        <f>IF(OR(G194&lt;E194,G194&gt;F194),1,0)</f>
        <v>0</v>
      </c>
      <c r="I194" s="7" t="str">
        <f>IF(H194=1,IF(G194&lt;E194,G194-E194,G194-F194),"")</f>
        <v/>
      </c>
      <c r="J194" s="10" t="str">
        <f>VLOOKUP(A194,data!I:S,9,FALSE)</f>
        <v>LCA Rear RH - Slot Rear - Pos X</v>
      </c>
      <c r="K194" s="10"/>
      <c r="L194" s="10"/>
      <c r="M194" s="10"/>
      <c r="N194" s="4"/>
      <c r="X194" s="8" t="str">
        <f>IF(AND(H194=1,Y194="TRUE"),TRUE,"")</f>
        <v/>
      </c>
      <c r="Y194" s="8" t="str">
        <f>VLOOKUP(A194,data!I:S,10,FALSE)</f>
        <v>FALSE</v>
      </c>
      <c r="Z194" s="8">
        <f>VLOOKUP(A194,data!I:S,7,FALSE)</f>
        <v>-6</v>
      </c>
      <c r="AA194" s="8">
        <f>VLOOKUP(A194,data!I:S,8,FALSE)</f>
        <v>6</v>
      </c>
      <c r="AB194" s="8" t="b">
        <f>IF(OR(G194&lt;Z194,G194&gt;AA194),TRUE,FALSE)</f>
        <v>0</v>
      </c>
    </row>
    <row r="195" spans="1:28" s="8" customFormat="1" x14ac:dyDescent="0.25">
      <c r="A195" s="8" t="s">
        <v>384</v>
      </c>
      <c r="B195" s="8" t="str">
        <f>VLOOKUP(A195,data!I:S,2,FALSE)</f>
        <v>Pos Y</v>
      </c>
      <c r="C195" s="7">
        <f>TRUNC(VLOOKUP(A195,data!I:S,3,FALSE),1)</f>
        <v>338.6</v>
      </c>
      <c r="D195" s="7">
        <f>TRUNC(VLOOKUP(A195,data!I:S,4,FALSE),1)</f>
        <v>339.9</v>
      </c>
      <c r="E195" s="7">
        <f>VLOOKUP(A195,data!I:S,5,FALSE)</f>
        <v>-3</v>
      </c>
      <c r="F195" s="7">
        <f>VLOOKUP(A195,data!I:S,6,FALSE)</f>
        <v>3</v>
      </c>
      <c r="G195" s="8">
        <f>C195-D195</f>
        <v>-1.2999999999999545</v>
      </c>
      <c r="H195" s="8">
        <f>IF(OR(G195&lt;E195,G195&gt;F195),1,0)</f>
        <v>0</v>
      </c>
      <c r="I195" s="7" t="str">
        <f>IF(H195=1,IF(G195&lt;E195,G195-E195,G195-F195),"")</f>
        <v/>
      </c>
      <c r="J195" s="10" t="str">
        <f>VLOOKUP(A195,data!I:S,9,FALSE)</f>
        <v>LCA Rear RH - Slot Rear - Pos Y</v>
      </c>
      <c r="K195" s="10"/>
      <c r="L195" s="10"/>
      <c r="M195" s="10"/>
      <c r="N195" s="4"/>
      <c r="X195" s="8" t="str">
        <f>IF(AND(H195=1,Y195="TRUE"),TRUE,"")</f>
        <v/>
      </c>
      <c r="Y195" s="8" t="str">
        <f>VLOOKUP(A195,data!I:S,10,FALSE)</f>
        <v>FALSE</v>
      </c>
      <c r="Z195" s="8">
        <f>VLOOKUP(A195,data!I:S,7,FALSE)</f>
        <v>-6</v>
      </c>
      <c r="AA195" s="8">
        <f>VLOOKUP(A195,data!I:S,8,FALSE)</f>
        <v>6</v>
      </c>
      <c r="AB195" s="8" t="b">
        <f>IF(OR(G195&lt;Z195,G195&gt;AA195),TRUE,FALSE)</f>
        <v>0</v>
      </c>
    </row>
    <row r="196" spans="1:28" s="8" customFormat="1" x14ac:dyDescent="0.25">
      <c r="A196" s="8" t="s">
        <v>386</v>
      </c>
      <c r="B196" s="8" t="str">
        <f>VLOOKUP(A196,data!I:S,2,FALSE)</f>
        <v>Pos Z</v>
      </c>
      <c r="C196" s="7">
        <f>TRUNC(VLOOKUP(A196,data!I:S,3,FALSE),1)</f>
        <v>789.6</v>
      </c>
      <c r="D196" s="7">
        <f>TRUNC(VLOOKUP(A196,data!I:S,4,FALSE),1)</f>
        <v>793.8</v>
      </c>
      <c r="E196" s="7">
        <f>VLOOKUP(A196,data!I:S,5,FALSE)</f>
        <v>-3</v>
      </c>
      <c r="F196" s="7">
        <f>VLOOKUP(A196,data!I:S,6,FALSE)</f>
        <v>3</v>
      </c>
      <c r="G196" s="8">
        <f>C196-D196</f>
        <v>-4.1999999999999318</v>
      </c>
      <c r="H196" s="8">
        <f>IF(OR(G196&lt;E196,G196&gt;F196),1,0)</f>
        <v>1</v>
      </c>
      <c r="I196" s="7">
        <f>IF(H196=1,IF(G196&lt;E196,G196-E196,G196-F196),"")</f>
        <v>-1.1999999999999318</v>
      </c>
      <c r="J196" s="10" t="str">
        <f>VLOOKUP(A196,data!I:S,9,FALSE)</f>
        <v>LCA Rear RH - Slot Rear - Pos Z</v>
      </c>
      <c r="K196" s="10"/>
      <c r="L196" s="10"/>
      <c r="M196" s="10"/>
      <c r="N196" s="4"/>
      <c r="X196" s="8" t="str">
        <f>IF(AND(H196=1,Y196="TRUE"),TRUE,"")</f>
        <v/>
      </c>
      <c r="Y196" s="8" t="str">
        <f>VLOOKUP(A196,data!I:S,10,FALSE)</f>
        <v>FALSE</v>
      </c>
      <c r="Z196" s="8">
        <f>VLOOKUP(A196,data!I:S,7,FALSE)</f>
        <v>-6</v>
      </c>
      <c r="AA196" s="8">
        <f>VLOOKUP(A196,data!I:S,8,FALSE)</f>
        <v>6</v>
      </c>
      <c r="AB196" s="8" t="b">
        <f>IF(OR(G196&lt;Z196,G196&gt;AA196),TRUE,FALSE)</f>
        <v>0</v>
      </c>
    </row>
    <row r="197" spans="1:28" s="8" customFormat="1" x14ac:dyDescent="0.25">
      <c r="A197" s="8" t="s">
        <v>388</v>
      </c>
      <c r="B197" s="8" t="str">
        <f>VLOOKUP(A197,data!I:S,2,FALSE)</f>
        <v>Pos X</v>
      </c>
      <c r="C197" s="7">
        <f>TRUNC(VLOOKUP(A197,data!I:S,3,FALSE),1)</f>
        <v>724.8</v>
      </c>
      <c r="D197" s="7">
        <f>TRUNC(VLOOKUP(A197,data!I:S,4,FALSE),1)</f>
        <v>725.7</v>
      </c>
      <c r="E197" s="7">
        <f>VLOOKUP(A197,data!I:S,5,FALSE)</f>
        <v>-3</v>
      </c>
      <c r="F197" s="7">
        <f>VLOOKUP(A197,data!I:S,6,FALSE)</f>
        <v>3</v>
      </c>
      <c r="G197" s="8">
        <f>C197-D197</f>
        <v>-0.90000000000009095</v>
      </c>
      <c r="H197" s="8">
        <f>IF(OR(G197&lt;E197,G197&gt;F197),1,0)</f>
        <v>0</v>
      </c>
      <c r="I197" s="7" t="str">
        <f>IF(H197=1,IF(G197&lt;E197,G197-E197,G197-F197),"")</f>
        <v/>
      </c>
      <c r="J197" s="10" t="str">
        <f>VLOOKUP(A197,data!I:S,9,FALSE)</f>
        <v>LCA Front LH - Slot Front - Pos X</v>
      </c>
      <c r="K197" s="10"/>
      <c r="L197" s="10"/>
      <c r="M197" s="10"/>
      <c r="N197" s="4"/>
      <c r="X197" s="8" t="str">
        <f>IF(AND(H197=1,Y197="TRUE"),TRUE,"")</f>
        <v/>
      </c>
      <c r="Y197" s="8" t="str">
        <f>VLOOKUP(A197,data!I:S,10,FALSE)</f>
        <v>FALSE</v>
      </c>
      <c r="Z197" s="8">
        <f>VLOOKUP(A197,data!I:S,7,FALSE)</f>
        <v>-6</v>
      </c>
      <c r="AA197" s="8">
        <f>VLOOKUP(A197,data!I:S,8,FALSE)</f>
        <v>6</v>
      </c>
      <c r="AB197" s="8" t="b">
        <f>IF(OR(G197&lt;Z197,G197&gt;AA197),TRUE,FALSE)</f>
        <v>0</v>
      </c>
    </row>
    <row r="198" spans="1:28" s="8" customFormat="1" x14ac:dyDescent="0.25">
      <c r="A198" s="8" t="s">
        <v>390</v>
      </c>
      <c r="B198" s="8" t="str">
        <f>VLOOKUP(A198,data!I:S,2,FALSE)</f>
        <v>Pos Y</v>
      </c>
      <c r="C198" s="7">
        <f>TRUNC(VLOOKUP(A198,data!I:S,3,FALSE),1)</f>
        <v>-340.6</v>
      </c>
      <c r="D198" s="7">
        <f>TRUNC(VLOOKUP(A198,data!I:S,4,FALSE),1)</f>
        <v>-340.2</v>
      </c>
      <c r="E198" s="7">
        <f>VLOOKUP(A198,data!I:S,5,FALSE)</f>
        <v>-3</v>
      </c>
      <c r="F198" s="7">
        <f>VLOOKUP(A198,data!I:S,6,FALSE)</f>
        <v>3</v>
      </c>
      <c r="G198" s="8">
        <f>C198-D198</f>
        <v>-0.40000000000003411</v>
      </c>
      <c r="H198" s="8">
        <f>IF(OR(G198&lt;E198,G198&gt;F198),1,0)</f>
        <v>0</v>
      </c>
      <c r="I198" s="7" t="str">
        <f>IF(H198=1,IF(G198&lt;E198,G198-E198,G198-F198),"")</f>
        <v/>
      </c>
      <c r="J198" s="10" t="str">
        <f>VLOOKUP(A198,data!I:S,9,FALSE)</f>
        <v>LCA Front LH - Slot Front - Pos Y</v>
      </c>
      <c r="K198" s="10"/>
      <c r="L198" s="10"/>
      <c r="M198" s="10"/>
      <c r="N198" s="4"/>
      <c r="X198" s="8" t="str">
        <f>IF(AND(H198=1,Y198="TRUE"),TRUE,"")</f>
        <v/>
      </c>
      <c r="Y198" s="8" t="str">
        <f>VLOOKUP(A198,data!I:S,10,FALSE)</f>
        <v>FALSE</v>
      </c>
      <c r="Z198" s="8">
        <f>VLOOKUP(A198,data!I:S,7,FALSE)</f>
        <v>-6</v>
      </c>
      <c r="AA198" s="8">
        <f>VLOOKUP(A198,data!I:S,8,FALSE)</f>
        <v>6</v>
      </c>
      <c r="AB198" s="8" t="b">
        <f>IF(OR(G198&lt;Z198,G198&gt;AA198),TRUE,FALSE)</f>
        <v>0</v>
      </c>
    </row>
    <row r="199" spans="1:28" s="8" customFormat="1" x14ac:dyDescent="0.25">
      <c r="A199" s="8" t="s">
        <v>392</v>
      </c>
      <c r="B199" s="8" t="str">
        <f>VLOOKUP(A199,data!I:S,2,FALSE)</f>
        <v>Pos Z</v>
      </c>
      <c r="C199" s="7">
        <f>TRUNC(VLOOKUP(A199,data!I:S,3,FALSE),1)</f>
        <v>775.4</v>
      </c>
      <c r="D199" s="7">
        <f>TRUNC(VLOOKUP(A199,data!I:S,4,FALSE),1)</f>
        <v>777.7</v>
      </c>
      <c r="E199" s="7">
        <f>VLOOKUP(A199,data!I:S,5,FALSE)</f>
        <v>-3</v>
      </c>
      <c r="F199" s="7">
        <f>VLOOKUP(A199,data!I:S,6,FALSE)</f>
        <v>3</v>
      </c>
      <c r="G199" s="8">
        <f>C199-D199</f>
        <v>-2.3000000000000682</v>
      </c>
      <c r="H199" s="8">
        <f>IF(OR(G199&lt;E199,G199&gt;F199),1,0)</f>
        <v>0</v>
      </c>
      <c r="I199" s="7" t="str">
        <f>IF(H199=1,IF(G199&lt;E199,G199-E199,G199-F199),"")</f>
        <v/>
      </c>
      <c r="J199" s="10" t="str">
        <f>VLOOKUP(A199,data!I:S,9,FALSE)</f>
        <v>LCA Front LH - Slot Front - Pos Z</v>
      </c>
      <c r="K199" s="10"/>
      <c r="L199" s="10"/>
      <c r="M199" s="10"/>
      <c r="N199" s="4"/>
      <c r="X199" s="8" t="str">
        <f>IF(AND(H199=1,Y199="TRUE"),TRUE,"")</f>
        <v/>
      </c>
      <c r="Y199" s="8" t="str">
        <f>VLOOKUP(A199,data!I:S,10,FALSE)</f>
        <v>FALSE</v>
      </c>
      <c r="Z199" s="8">
        <f>VLOOKUP(A199,data!I:S,7,FALSE)</f>
        <v>-6</v>
      </c>
      <c r="AA199" s="8">
        <f>VLOOKUP(A199,data!I:S,8,FALSE)</f>
        <v>6</v>
      </c>
      <c r="AB199" s="8" t="b">
        <f>IF(OR(G199&lt;Z199,G199&gt;AA199),TRUE,FALSE)</f>
        <v>0</v>
      </c>
    </row>
    <row r="200" spans="1:28" s="8" customFormat="1" x14ac:dyDescent="0.25">
      <c r="A200" s="8" t="s">
        <v>394</v>
      </c>
      <c r="B200" s="8" t="str">
        <f>VLOOKUP(A200,data!I:S,2,FALSE)</f>
        <v>Pos X</v>
      </c>
      <c r="C200" s="7">
        <f>TRUNC(VLOOKUP(A200,data!I:S,3,FALSE),1)</f>
        <v>812.9</v>
      </c>
      <c r="D200" s="7">
        <f>TRUNC(VLOOKUP(A200,data!I:S,4,FALSE),1)</f>
        <v>813.6</v>
      </c>
      <c r="E200" s="7">
        <f>VLOOKUP(A200,data!I:S,5,FALSE)</f>
        <v>-3</v>
      </c>
      <c r="F200" s="7">
        <f>VLOOKUP(A200,data!I:S,6,FALSE)</f>
        <v>3</v>
      </c>
      <c r="G200" s="8">
        <f>C200-D200</f>
        <v>-0.70000000000004547</v>
      </c>
      <c r="H200" s="8">
        <f>IF(OR(G200&lt;E200,G200&gt;F200),1,0)</f>
        <v>0</v>
      </c>
      <c r="I200" s="7" t="str">
        <f>IF(H200=1,IF(G200&lt;E200,G200-E200,G200-F200),"")</f>
        <v/>
      </c>
      <c r="J200" s="10" t="str">
        <f>VLOOKUP(A200,data!I:S,9,FALSE)</f>
        <v>LCA Front LH - Slot Rear - Pos X</v>
      </c>
      <c r="K200" s="10"/>
      <c r="L200" s="10"/>
      <c r="M200" s="10"/>
      <c r="N200" s="4"/>
      <c r="X200" s="8" t="str">
        <f>IF(AND(H200=1,Y200="TRUE"),TRUE,"")</f>
        <v/>
      </c>
      <c r="Y200" s="8" t="str">
        <f>VLOOKUP(A200,data!I:S,10,FALSE)</f>
        <v>FALSE</v>
      </c>
      <c r="Z200" s="8">
        <f>VLOOKUP(A200,data!I:S,7,FALSE)</f>
        <v>-6</v>
      </c>
      <c r="AA200" s="8">
        <f>VLOOKUP(A200,data!I:S,8,FALSE)</f>
        <v>6</v>
      </c>
      <c r="AB200" s="8" t="b">
        <f>IF(OR(G200&lt;Z200,G200&gt;AA200),TRUE,FALSE)</f>
        <v>0</v>
      </c>
    </row>
    <row r="201" spans="1:28" s="8" customFormat="1" x14ac:dyDescent="0.25">
      <c r="A201" s="8" t="s">
        <v>396</v>
      </c>
      <c r="B201" s="8" t="str">
        <f>VLOOKUP(A201,data!I:S,2,FALSE)</f>
        <v>Pos Y</v>
      </c>
      <c r="C201" s="7">
        <f>TRUNC(VLOOKUP(A201,data!I:S,3,FALSE),1)</f>
        <v>-340.9</v>
      </c>
      <c r="D201" s="7">
        <f>TRUNC(VLOOKUP(A201,data!I:S,4,FALSE),1)</f>
        <v>-340</v>
      </c>
      <c r="E201" s="7">
        <f>VLOOKUP(A201,data!I:S,5,FALSE)</f>
        <v>-3</v>
      </c>
      <c r="F201" s="7">
        <f>VLOOKUP(A201,data!I:S,6,FALSE)</f>
        <v>3</v>
      </c>
      <c r="G201" s="8">
        <f>C201-D201</f>
        <v>-0.89999999999997726</v>
      </c>
      <c r="H201" s="8">
        <f>IF(OR(G201&lt;E201,G201&gt;F201),1,0)</f>
        <v>0</v>
      </c>
      <c r="I201" s="7" t="str">
        <f>IF(H201=1,IF(G201&lt;E201,G201-E201,G201-F201),"")</f>
        <v/>
      </c>
      <c r="J201" s="10" t="str">
        <f>VLOOKUP(A201,data!I:S,9,FALSE)</f>
        <v>LCA Front LH - Slot Rear - Pos Y</v>
      </c>
      <c r="K201" s="10"/>
      <c r="L201" s="10"/>
      <c r="M201" s="10"/>
      <c r="N201" s="4"/>
      <c r="X201" s="8" t="str">
        <f>IF(AND(H201=1,Y201="TRUE"),TRUE,"")</f>
        <v/>
      </c>
      <c r="Y201" s="8" t="str">
        <f>VLOOKUP(A201,data!I:S,10,FALSE)</f>
        <v>FALSE</v>
      </c>
      <c r="Z201" s="8">
        <f>VLOOKUP(A201,data!I:S,7,FALSE)</f>
        <v>-6</v>
      </c>
      <c r="AA201" s="8">
        <f>VLOOKUP(A201,data!I:S,8,FALSE)</f>
        <v>6</v>
      </c>
      <c r="AB201" s="8" t="b">
        <f>IF(OR(G201&lt;Z201,G201&gt;AA201),TRUE,FALSE)</f>
        <v>0</v>
      </c>
    </row>
    <row r="202" spans="1:28" s="8" customFormat="1" x14ac:dyDescent="0.25">
      <c r="A202" s="8" t="s">
        <v>398</v>
      </c>
      <c r="B202" s="8" t="str">
        <f>VLOOKUP(A202,data!I:S,2,FALSE)</f>
        <v>Pos Z</v>
      </c>
      <c r="C202" s="7">
        <f>TRUNC(VLOOKUP(A202,data!I:S,3,FALSE),1)</f>
        <v>776</v>
      </c>
      <c r="D202" s="7">
        <f>TRUNC(VLOOKUP(A202,data!I:S,4,FALSE),1)</f>
        <v>780.3</v>
      </c>
      <c r="E202" s="7">
        <f>VLOOKUP(A202,data!I:S,5,FALSE)</f>
        <v>-3</v>
      </c>
      <c r="F202" s="7">
        <f>VLOOKUP(A202,data!I:S,6,FALSE)</f>
        <v>3</v>
      </c>
      <c r="G202" s="8">
        <f>C202-D202</f>
        <v>-4.2999999999999545</v>
      </c>
      <c r="H202" s="8">
        <f>IF(OR(G202&lt;E202,G202&gt;F202),1,0)</f>
        <v>1</v>
      </c>
      <c r="I202" s="7">
        <f>IF(H202=1,IF(G202&lt;E202,G202-E202,G202-F202),"")</f>
        <v>-1.2999999999999545</v>
      </c>
      <c r="J202" s="10" t="str">
        <f>VLOOKUP(A202,data!I:S,9,FALSE)</f>
        <v>LCA Front LH - Slot Rear - Pos Z</v>
      </c>
      <c r="K202" s="10"/>
      <c r="L202" s="10"/>
      <c r="M202" s="10"/>
      <c r="N202" s="4"/>
      <c r="X202" s="8" t="str">
        <f>IF(AND(H202=1,Y202="TRUE"),TRUE,"")</f>
        <v/>
      </c>
      <c r="Y202" s="8" t="str">
        <f>VLOOKUP(A202,data!I:S,10,FALSE)</f>
        <v>FALSE</v>
      </c>
      <c r="Z202" s="8">
        <f>VLOOKUP(A202,data!I:S,7,FALSE)</f>
        <v>-6</v>
      </c>
      <c r="AA202" s="8">
        <f>VLOOKUP(A202,data!I:S,8,FALSE)</f>
        <v>6</v>
      </c>
      <c r="AB202" s="8" t="b">
        <f>IF(OR(G202&lt;Z202,G202&gt;AA202),TRUE,FALSE)</f>
        <v>0</v>
      </c>
    </row>
    <row r="203" spans="1:28" s="8" customFormat="1" x14ac:dyDescent="0.25">
      <c r="A203" s="8" t="s">
        <v>400</v>
      </c>
      <c r="B203" s="8" t="str">
        <f>VLOOKUP(A203,data!I:S,2,FALSE)</f>
        <v>Pos X</v>
      </c>
      <c r="C203" s="7">
        <f>TRUNC(VLOOKUP(A203,data!I:S,3,FALSE),1)</f>
        <v>1143.4000000000001</v>
      </c>
      <c r="D203" s="7">
        <f>TRUNC(VLOOKUP(A203,data!I:S,4,FALSE),1)</f>
        <v>1143.5999999999999</v>
      </c>
      <c r="E203" s="7">
        <f>VLOOKUP(A203,data!I:S,5,FALSE)</f>
        <v>-3</v>
      </c>
      <c r="F203" s="7">
        <f>VLOOKUP(A203,data!I:S,6,FALSE)</f>
        <v>3</v>
      </c>
      <c r="G203" s="8">
        <f>C203-D203</f>
        <v>-0.1999999999998181</v>
      </c>
      <c r="H203" s="8">
        <f>IF(OR(G203&lt;E203,G203&gt;F203),1,0)</f>
        <v>0</v>
      </c>
      <c r="I203" s="7" t="str">
        <f>IF(H203=1,IF(G203&lt;E203,G203-E203,G203-F203),"")</f>
        <v/>
      </c>
      <c r="J203" s="10" t="str">
        <f>VLOOKUP(A203,data!I:S,9,FALSE)</f>
        <v>LCA Rear LH - Slot Front - Pos X</v>
      </c>
      <c r="K203" s="10"/>
      <c r="L203" s="10"/>
      <c r="M203" s="10"/>
      <c r="N203" s="4"/>
      <c r="X203" s="8" t="str">
        <f>IF(AND(H203=1,Y203="TRUE"),TRUE,"")</f>
        <v/>
      </c>
      <c r="Y203" s="8" t="str">
        <f>VLOOKUP(A203,data!I:S,10,FALSE)</f>
        <v>FALSE</v>
      </c>
      <c r="Z203" s="8">
        <f>VLOOKUP(A203,data!I:S,7,FALSE)</f>
        <v>-6</v>
      </c>
      <c r="AA203" s="8">
        <f>VLOOKUP(A203,data!I:S,8,FALSE)</f>
        <v>6</v>
      </c>
      <c r="AB203" s="8" t="b">
        <f>IF(OR(G203&lt;Z203,G203&gt;AA203),TRUE,FALSE)</f>
        <v>0</v>
      </c>
    </row>
    <row r="204" spans="1:28" s="8" customFormat="1" x14ac:dyDescent="0.25">
      <c r="A204" s="8" t="s">
        <v>402</v>
      </c>
      <c r="B204" s="8" t="str">
        <f>VLOOKUP(A204,data!I:S,2,FALSE)</f>
        <v>Pos Y</v>
      </c>
      <c r="C204" s="7">
        <f>TRUNC(VLOOKUP(A204,data!I:S,3,FALSE),1)</f>
        <v>-341.4</v>
      </c>
      <c r="D204" s="7">
        <f>TRUNC(VLOOKUP(A204,data!I:S,4,FALSE),1)</f>
        <v>-340</v>
      </c>
      <c r="E204" s="7">
        <f>VLOOKUP(A204,data!I:S,5,FALSE)</f>
        <v>-3</v>
      </c>
      <c r="F204" s="7">
        <f>VLOOKUP(A204,data!I:S,6,FALSE)</f>
        <v>3</v>
      </c>
      <c r="G204" s="8">
        <f>C204-D204</f>
        <v>-1.3999999999999773</v>
      </c>
      <c r="H204" s="8">
        <f>IF(OR(G204&lt;E204,G204&gt;F204),1,0)</f>
        <v>0</v>
      </c>
      <c r="I204" s="7" t="str">
        <f>IF(H204=1,IF(G204&lt;E204,G204-E204,G204-F204),"")</f>
        <v/>
      </c>
      <c r="J204" s="10" t="str">
        <f>VLOOKUP(A204,data!I:S,9,FALSE)</f>
        <v>LCA Rear LH - Slot Front - Pos Y</v>
      </c>
      <c r="K204" s="10"/>
      <c r="L204" s="10"/>
      <c r="M204" s="10"/>
      <c r="N204" s="4"/>
      <c r="X204" s="8" t="str">
        <f>IF(AND(H204=1,Y204="TRUE"),TRUE,"")</f>
        <v/>
      </c>
      <c r="Y204" s="8" t="str">
        <f>VLOOKUP(A204,data!I:S,10,FALSE)</f>
        <v>FALSE</v>
      </c>
      <c r="Z204" s="8">
        <f>VLOOKUP(A204,data!I:S,7,FALSE)</f>
        <v>-6</v>
      </c>
      <c r="AA204" s="8">
        <f>VLOOKUP(A204,data!I:S,8,FALSE)</f>
        <v>6</v>
      </c>
      <c r="AB204" s="8" t="b">
        <f>IF(OR(G204&lt;Z204,G204&gt;AA204),TRUE,FALSE)</f>
        <v>0</v>
      </c>
    </row>
    <row r="205" spans="1:28" s="8" customFormat="1" x14ac:dyDescent="0.25">
      <c r="A205" s="8" t="s">
        <v>404</v>
      </c>
      <c r="B205" s="8" t="str">
        <f>VLOOKUP(A205,data!I:S,2,FALSE)</f>
        <v>Pos Z</v>
      </c>
      <c r="C205" s="7">
        <f>TRUNC(VLOOKUP(A205,data!I:S,3,FALSE),1)</f>
        <v>787</v>
      </c>
      <c r="D205" s="7">
        <f>TRUNC(VLOOKUP(A205,data!I:S,4,FALSE),1)</f>
        <v>790.4</v>
      </c>
      <c r="E205" s="7">
        <f>VLOOKUP(A205,data!I:S,5,FALSE)</f>
        <v>-3</v>
      </c>
      <c r="F205" s="7">
        <f>VLOOKUP(A205,data!I:S,6,FALSE)</f>
        <v>3</v>
      </c>
      <c r="G205" s="8">
        <f>C205-D205</f>
        <v>-3.3999999999999773</v>
      </c>
      <c r="H205" s="8">
        <f>IF(OR(G205&lt;E205,G205&gt;F205),1,0)</f>
        <v>1</v>
      </c>
      <c r="I205" s="7">
        <f>IF(H205=1,IF(G205&lt;E205,G205-E205,G205-F205),"")</f>
        <v>-0.39999999999997726</v>
      </c>
      <c r="J205" s="10" t="str">
        <f>VLOOKUP(A205,data!I:S,9,FALSE)</f>
        <v>LCA Rear LH - Slot Front - Pos Z</v>
      </c>
      <c r="K205" s="10"/>
      <c r="L205" s="10"/>
      <c r="M205" s="10"/>
      <c r="N205" s="4"/>
      <c r="X205" s="8" t="str">
        <f>IF(AND(H205=1,Y205="TRUE"),TRUE,"")</f>
        <v/>
      </c>
      <c r="Y205" s="8" t="str">
        <f>VLOOKUP(A205,data!I:S,10,FALSE)</f>
        <v>FALSE</v>
      </c>
      <c r="Z205" s="8">
        <f>VLOOKUP(A205,data!I:S,7,FALSE)</f>
        <v>-6</v>
      </c>
      <c r="AA205" s="8">
        <f>VLOOKUP(A205,data!I:S,8,FALSE)</f>
        <v>6</v>
      </c>
      <c r="AB205" s="8" t="b">
        <f>IF(OR(G205&lt;Z205,G205&gt;AA205),TRUE,FALSE)</f>
        <v>0</v>
      </c>
    </row>
    <row r="206" spans="1:28" s="8" customFormat="1" x14ac:dyDescent="0.25">
      <c r="A206" s="8" t="s">
        <v>406</v>
      </c>
      <c r="B206" s="8" t="str">
        <f>VLOOKUP(A206,data!I:S,2,FALSE)</f>
        <v>Pos X</v>
      </c>
      <c r="C206" s="7">
        <f>TRUNC(VLOOKUP(A206,data!I:S,3,FALSE),1)</f>
        <v>1249.5</v>
      </c>
      <c r="D206" s="7">
        <f>TRUNC(VLOOKUP(A206,data!I:S,4,FALSE),1)</f>
        <v>1249.2</v>
      </c>
      <c r="E206" s="7">
        <f>VLOOKUP(A206,data!I:S,5,FALSE)</f>
        <v>-3</v>
      </c>
      <c r="F206" s="7">
        <f>VLOOKUP(A206,data!I:S,6,FALSE)</f>
        <v>3</v>
      </c>
      <c r="G206" s="8">
        <f>C206-D206</f>
        <v>0.29999999999995453</v>
      </c>
      <c r="H206" s="8">
        <f>IF(OR(G206&lt;E206,G206&gt;F206),1,0)</f>
        <v>0</v>
      </c>
      <c r="I206" s="7" t="str">
        <f>IF(H206=1,IF(G206&lt;E206,G206-E206,G206-F206),"")</f>
        <v/>
      </c>
      <c r="J206" s="10" t="str">
        <f>VLOOKUP(A206,data!I:S,9,FALSE)</f>
        <v>LCA Rear LH - Slot Rear - Pos X</v>
      </c>
      <c r="K206" s="10"/>
      <c r="L206" s="10"/>
      <c r="M206" s="10"/>
      <c r="N206" s="4"/>
      <c r="X206" s="8" t="str">
        <f>IF(AND(H206=1,Y206="TRUE"),TRUE,"")</f>
        <v/>
      </c>
      <c r="Y206" s="8" t="str">
        <f>VLOOKUP(A206,data!I:S,10,FALSE)</f>
        <v>FALSE</v>
      </c>
      <c r="Z206" s="8">
        <f>VLOOKUP(A206,data!I:S,7,FALSE)</f>
        <v>-6</v>
      </c>
      <c r="AA206" s="8">
        <f>VLOOKUP(A206,data!I:S,8,FALSE)</f>
        <v>6</v>
      </c>
      <c r="AB206" s="8" t="b">
        <f>IF(OR(G206&lt;Z206,G206&gt;AA206),TRUE,FALSE)</f>
        <v>0</v>
      </c>
    </row>
    <row r="207" spans="1:28" s="8" customFormat="1" x14ac:dyDescent="0.25">
      <c r="A207" s="8" t="s">
        <v>408</v>
      </c>
      <c r="B207" s="8" t="str">
        <f>VLOOKUP(A207,data!I:S,2,FALSE)</f>
        <v>Pos Y</v>
      </c>
      <c r="C207" s="7">
        <f>TRUNC(VLOOKUP(A207,data!I:S,3,FALSE),1)</f>
        <v>-341.3</v>
      </c>
      <c r="D207" s="7">
        <f>TRUNC(VLOOKUP(A207,data!I:S,4,FALSE),1)</f>
        <v>-339.9</v>
      </c>
      <c r="E207" s="7">
        <f>VLOOKUP(A207,data!I:S,5,FALSE)</f>
        <v>-3</v>
      </c>
      <c r="F207" s="7">
        <f>VLOOKUP(A207,data!I:S,6,FALSE)</f>
        <v>3</v>
      </c>
      <c r="G207" s="8">
        <f>C207-D207</f>
        <v>-1.4000000000000341</v>
      </c>
      <c r="H207" s="8">
        <f>IF(OR(G207&lt;E207,G207&gt;F207),1,0)</f>
        <v>0</v>
      </c>
      <c r="I207" s="7" t="str">
        <f>IF(H207=1,IF(G207&lt;E207,G207-E207,G207-F207),"")</f>
        <v/>
      </c>
      <c r="J207" s="10" t="str">
        <f>VLOOKUP(A207,data!I:S,9,FALSE)</f>
        <v>LCA Rear LH - Slot Rear - Pos Y</v>
      </c>
      <c r="K207" s="10"/>
      <c r="L207" s="10"/>
      <c r="M207" s="10"/>
      <c r="N207" s="4"/>
      <c r="X207" s="8" t="str">
        <f>IF(AND(H207=1,Y207="TRUE"),TRUE,"")</f>
        <v/>
      </c>
      <c r="Y207" s="8" t="str">
        <f>VLOOKUP(A207,data!I:S,10,FALSE)</f>
        <v>FALSE</v>
      </c>
      <c r="Z207" s="8">
        <f>VLOOKUP(A207,data!I:S,7,FALSE)</f>
        <v>-6</v>
      </c>
      <c r="AA207" s="8">
        <f>VLOOKUP(A207,data!I:S,8,FALSE)</f>
        <v>6</v>
      </c>
      <c r="AB207" s="8" t="b">
        <f>IF(OR(G207&lt;Z207,G207&gt;AA207),TRUE,FALSE)</f>
        <v>0</v>
      </c>
    </row>
    <row r="208" spans="1:28" s="8" customFormat="1" x14ac:dyDescent="0.25">
      <c r="A208" s="8" t="s">
        <v>410</v>
      </c>
      <c r="B208" s="8" t="str">
        <f>VLOOKUP(A208,data!I:S,2,FALSE)</f>
        <v>Pos Z</v>
      </c>
      <c r="C208" s="7">
        <f>TRUNC(VLOOKUP(A208,data!I:S,3,FALSE),1)</f>
        <v>788.3</v>
      </c>
      <c r="D208" s="7">
        <f>TRUNC(VLOOKUP(A208,data!I:S,4,FALSE),1)</f>
        <v>793.6</v>
      </c>
      <c r="E208" s="7">
        <f>VLOOKUP(A208,data!I:S,5,FALSE)</f>
        <v>-3</v>
      </c>
      <c r="F208" s="7">
        <f>VLOOKUP(A208,data!I:S,6,FALSE)</f>
        <v>3</v>
      </c>
      <c r="G208" s="8">
        <f>C208-D208</f>
        <v>-5.3000000000000682</v>
      </c>
      <c r="H208" s="8">
        <f>IF(OR(G208&lt;E208,G208&gt;F208),1,0)</f>
        <v>1</v>
      </c>
      <c r="I208" s="7">
        <f>IF(H208=1,IF(G208&lt;E208,G208-E208,G208-F208),"")</f>
        <v>-2.3000000000000682</v>
      </c>
      <c r="J208" s="10" t="str">
        <f>VLOOKUP(A208,data!I:S,9,FALSE)</f>
        <v>LCA Rear LH - Slot Rear - Pos Z</v>
      </c>
      <c r="K208" s="10"/>
      <c r="L208" s="10"/>
      <c r="M208" s="10"/>
      <c r="N208" s="4"/>
      <c r="X208" s="8" t="str">
        <f>IF(AND(H208=1,Y208="TRUE"),TRUE,"")</f>
        <v/>
      </c>
      <c r="Y208" s="8" t="str">
        <f>VLOOKUP(A208,data!I:S,10,FALSE)</f>
        <v>FALSE</v>
      </c>
      <c r="Z208" s="8">
        <f>VLOOKUP(A208,data!I:S,7,FALSE)</f>
        <v>-6</v>
      </c>
      <c r="AA208" s="8">
        <f>VLOOKUP(A208,data!I:S,8,FALSE)</f>
        <v>6</v>
      </c>
      <c r="AB208" s="8" t="b">
        <f>IF(OR(G208&lt;Z208,G208&gt;AA208),TRUE,FALSE)</f>
        <v>0</v>
      </c>
    </row>
    <row r="209" spans="1:28" s="8" customFormat="1" x14ac:dyDescent="0.25">
      <c r="A209" s="8" t="s">
        <v>412</v>
      </c>
      <c r="B209" s="8" t="str">
        <f>VLOOKUP(A209,data!I:S,2,FALSE)</f>
        <v>Pos X</v>
      </c>
      <c r="C209" s="7">
        <f>TRUNC(VLOOKUP(A209,data!I:S,3,FALSE),1)</f>
        <v>769.9</v>
      </c>
      <c r="D209" s="7">
        <f>TRUNC(VLOOKUP(A209,data!I:S,4,FALSE),1)</f>
        <v>770.1</v>
      </c>
      <c r="E209" s="7">
        <f>VLOOKUP(A209,data!I:S,5,FALSE)</f>
        <v>-3</v>
      </c>
      <c r="F209" s="7">
        <f>VLOOKUP(A209,data!I:S,6,FALSE)</f>
        <v>3</v>
      </c>
      <c r="G209" s="8">
        <f>C209-D209</f>
        <v>-0.20000000000004547</v>
      </c>
      <c r="H209" s="8">
        <f>IF(OR(G209&lt;E209,G209&gt;F209),1,0)</f>
        <v>0</v>
      </c>
      <c r="I209" s="7" t="str">
        <f>IF(H209=1,IF(G209&lt;E209,G209-E209,G209-F209),"")</f>
        <v/>
      </c>
      <c r="J209" s="10" t="str">
        <f>VLOOKUP(A209,data!I:S,9,FALSE)</f>
        <v>LCA Front RH - Pt-Sim - Pos X</v>
      </c>
      <c r="K209" s="10"/>
      <c r="L209" s="10"/>
      <c r="M209" s="10"/>
      <c r="N209" s="4"/>
      <c r="X209" s="8" t="str">
        <f>IF(AND(H209=1,Y209="TRUE"),TRUE,"")</f>
        <v/>
      </c>
      <c r="Y209" s="8" t="str">
        <f>VLOOKUP(A209,data!I:S,10,FALSE)</f>
        <v>FALSE</v>
      </c>
      <c r="Z209" s="8">
        <f>VLOOKUP(A209,data!I:S,7,FALSE)</f>
        <v>-6</v>
      </c>
      <c r="AA209" s="8">
        <f>VLOOKUP(A209,data!I:S,8,FALSE)</f>
        <v>6</v>
      </c>
      <c r="AB209" s="8" t="b">
        <f>IF(OR(G209&lt;Z209,G209&gt;AA209),TRUE,FALSE)</f>
        <v>0</v>
      </c>
    </row>
    <row r="210" spans="1:28" s="8" customFormat="1" x14ac:dyDescent="0.25">
      <c r="A210" s="8" t="s">
        <v>414</v>
      </c>
      <c r="B210" s="8" t="str">
        <f>VLOOKUP(A210,data!I:S,2,FALSE)</f>
        <v>Pos Y</v>
      </c>
      <c r="C210" s="7">
        <f>TRUNC(VLOOKUP(A210,data!I:S,3,FALSE),1)</f>
        <v>338.5</v>
      </c>
      <c r="D210" s="7">
        <f>TRUNC(VLOOKUP(A210,data!I:S,4,FALSE),1)</f>
        <v>340.3</v>
      </c>
      <c r="E210" s="7">
        <f>VLOOKUP(A210,data!I:S,5,FALSE)</f>
        <v>-3</v>
      </c>
      <c r="F210" s="7">
        <f>VLOOKUP(A210,data!I:S,6,FALSE)</f>
        <v>3</v>
      </c>
      <c r="G210" s="8">
        <f>C210-D210</f>
        <v>-1.8000000000000114</v>
      </c>
      <c r="H210" s="8">
        <f>IF(OR(G210&lt;E210,G210&gt;F210),1,0)</f>
        <v>0</v>
      </c>
      <c r="I210" s="7" t="str">
        <f>IF(H210=1,IF(G210&lt;E210,G210-E210,G210-F210),"")</f>
        <v/>
      </c>
      <c r="J210" s="10" t="str">
        <f>VLOOKUP(A210,data!I:S,9,FALSE)</f>
        <v>LCA Front RH - Pt-Sim - Pos Y</v>
      </c>
      <c r="K210" s="10"/>
      <c r="L210" s="10"/>
      <c r="M210" s="10"/>
      <c r="N210" s="4"/>
      <c r="X210" s="8" t="str">
        <f>IF(AND(H210=1,Y210="TRUE"),TRUE,"")</f>
        <v/>
      </c>
      <c r="Y210" s="8" t="str">
        <f>VLOOKUP(A210,data!I:S,10,FALSE)</f>
        <v>FALSE</v>
      </c>
      <c r="Z210" s="8">
        <f>VLOOKUP(A210,data!I:S,7,FALSE)</f>
        <v>-6</v>
      </c>
      <c r="AA210" s="8">
        <f>VLOOKUP(A210,data!I:S,8,FALSE)</f>
        <v>6</v>
      </c>
      <c r="AB210" s="8" t="b">
        <f>IF(OR(G210&lt;Z210,G210&gt;AA210),TRUE,FALSE)</f>
        <v>0</v>
      </c>
    </row>
    <row r="211" spans="1:28" s="8" customFormat="1" x14ac:dyDescent="0.25">
      <c r="A211" s="8" t="s">
        <v>416</v>
      </c>
      <c r="B211" s="8" t="str">
        <f>VLOOKUP(A211,data!I:S,2,FALSE)</f>
        <v>Pos Z</v>
      </c>
      <c r="C211" s="7">
        <f>TRUNC(VLOOKUP(A211,data!I:S,3,FALSE),1)</f>
        <v>774.5</v>
      </c>
      <c r="D211" s="7">
        <f>TRUNC(VLOOKUP(A211,data!I:S,4,FALSE),1)</f>
        <v>778.9</v>
      </c>
      <c r="E211" s="7">
        <f>VLOOKUP(A211,data!I:S,5,FALSE)</f>
        <v>-3</v>
      </c>
      <c r="F211" s="7">
        <f>VLOOKUP(A211,data!I:S,6,FALSE)</f>
        <v>3</v>
      </c>
      <c r="G211" s="8">
        <f>C211-D211</f>
        <v>-4.3999999999999773</v>
      </c>
      <c r="H211" s="8">
        <f>IF(OR(G211&lt;E211,G211&gt;F211),1,0)</f>
        <v>1</v>
      </c>
      <c r="I211" s="7">
        <f>IF(H211=1,IF(G211&lt;E211,G211-E211,G211-F211),"")</f>
        <v>-1.3999999999999773</v>
      </c>
      <c r="J211" s="10" t="str">
        <f>VLOOKUP(A211,data!I:S,9,FALSE)</f>
        <v>LCA Front RH - Pt-Sim - Pos Z</v>
      </c>
      <c r="K211" s="10"/>
      <c r="L211" s="10"/>
      <c r="M211" s="10"/>
      <c r="N211" s="4"/>
      <c r="X211" s="8" t="str">
        <f>IF(AND(H211=1,Y211="TRUE"),TRUE,"")</f>
        <v/>
      </c>
      <c r="Y211" s="8" t="str">
        <f>VLOOKUP(A211,data!I:S,10,FALSE)</f>
        <v>FALSE</v>
      </c>
      <c r="Z211" s="8">
        <f>VLOOKUP(A211,data!I:S,7,FALSE)</f>
        <v>-6</v>
      </c>
      <c r="AA211" s="8">
        <f>VLOOKUP(A211,data!I:S,8,FALSE)</f>
        <v>6</v>
      </c>
      <c r="AB211" s="8" t="b">
        <f>IF(OR(G211&lt;Z211,G211&gt;AA211),TRUE,FALSE)</f>
        <v>0</v>
      </c>
    </row>
    <row r="212" spans="1:28" s="8" customFormat="1" x14ac:dyDescent="0.25">
      <c r="A212" s="8" t="s">
        <v>418</v>
      </c>
      <c r="B212" s="8" t="str">
        <f>VLOOKUP(A212,data!I:S,2,FALSE)</f>
        <v>Pos X</v>
      </c>
      <c r="C212" s="7">
        <f>TRUNC(VLOOKUP(A212,data!I:S,3,FALSE),1)</f>
        <v>769.2</v>
      </c>
      <c r="D212" s="7">
        <f>TRUNC(VLOOKUP(A212,data!I:S,4,FALSE),1)</f>
        <v>770.1</v>
      </c>
      <c r="E212" s="7">
        <f>VLOOKUP(A212,data!I:S,5,FALSE)</f>
        <v>-3</v>
      </c>
      <c r="F212" s="7">
        <f>VLOOKUP(A212,data!I:S,6,FALSE)</f>
        <v>3</v>
      </c>
      <c r="G212" s="8">
        <f>C212-D212</f>
        <v>-0.89999999999997726</v>
      </c>
      <c r="H212" s="8">
        <f>IF(OR(G212&lt;E212,G212&gt;F212),1,0)</f>
        <v>0</v>
      </c>
      <c r="I212" s="7" t="str">
        <f>IF(H212=1,IF(G212&lt;E212,G212-E212,G212-F212),"")</f>
        <v/>
      </c>
      <c r="J212" s="10" t="str">
        <f>VLOOKUP(A212,data!I:S,9,FALSE)</f>
        <v>LCA Front LH - Pt-Sim - Pos X</v>
      </c>
      <c r="K212" s="10"/>
      <c r="L212" s="10"/>
      <c r="M212" s="10"/>
      <c r="N212" s="4"/>
      <c r="X212" s="8" t="str">
        <f>IF(AND(H212=1,Y212="TRUE"),TRUE,"")</f>
        <v/>
      </c>
      <c r="Y212" s="8" t="str">
        <f>VLOOKUP(A212,data!I:S,10,FALSE)</f>
        <v>FALSE</v>
      </c>
      <c r="Z212" s="8">
        <f>VLOOKUP(A212,data!I:S,7,FALSE)</f>
        <v>-6</v>
      </c>
      <c r="AA212" s="8">
        <f>VLOOKUP(A212,data!I:S,8,FALSE)</f>
        <v>6</v>
      </c>
      <c r="AB212" s="8" t="b">
        <f>IF(OR(G212&lt;Z212,G212&gt;AA212),TRUE,FALSE)</f>
        <v>0</v>
      </c>
    </row>
    <row r="213" spans="1:28" s="8" customFormat="1" x14ac:dyDescent="0.25">
      <c r="A213" s="8" t="s">
        <v>420</v>
      </c>
      <c r="B213" s="8" t="str">
        <f>VLOOKUP(A213,data!I:S,2,FALSE)</f>
        <v>Pos Y</v>
      </c>
      <c r="C213" s="7">
        <f>TRUNC(VLOOKUP(A213,data!I:S,3,FALSE),1)</f>
        <v>-340.9</v>
      </c>
      <c r="D213" s="7">
        <f>TRUNC(VLOOKUP(A213,data!I:S,4,FALSE),1)</f>
        <v>-340.3</v>
      </c>
      <c r="E213" s="7">
        <f>VLOOKUP(A213,data!I:S,5,FALSE)</f>
        <v>-3</v>
      </c>
      <c r="F213" s="7">
        <f>VLOOKUP(A213,data!I:S,6,FALSE)</f>
        <v>3</v>
      </c>
      <c r="G213" s="8">
        <f>C213-D213</f>
        <v>-0.59999999999996589</v>
      </c>
      <c r="H213" s="8">
        <f>IF(OR(G213&lt;E213,G213&gt;F213),1,0)</f>
        <v>0</v>
      </c>
      <c r="I213" s="7" t="str">
        <f>IF(H213=1,IF(G213&lt;E213,G213-E213,G213-F213),"")</f>
        <v/>
      </c>
      <c r="J213" s="10" t="str">
        <f>VLOOKUP(A213,data!I:S,9,FALSE)</f>
        <v>LCA Front LH - Pt-Sim - Pos Y</v>
      </c>
      <c r="K213" s="10"/>
      <c r="L213" s="10"/>
      <c r="M213" s="10"/>
      <c r="N213" s="4"/>
      <c r="X213" s="8" t="str">
        <f>IF(AND(H213=1,Y213="TRUE"),TRUE,"")</f>
        <v/>
      </c>
      <c r="Y213" s="8" t="str">
        <f>VLOOKUP(A213,data!I:S,10,FALSE)</f>
        <v>FALSE</v>
      </c>
      <c r="Z213" s="8">
        <f>VLOOKUP(A213,data!I:S,7,FALSE)</f>
        <v>-6</v>
      </c>
      <c r="AA213" s="8">
        <f>VLOOKUP(A213,data!I:S,8,FALSE)</f>
        <v>6</v>
      </c>
      <c r="AB213" s="8" t="b">
        <f>IF(OR(G213&lt;Z213,G213&gt;AA213),TRUE,FALSE)</f>
        <v>0</v>
      </c>
    </row>
    <row r="214" spans="1:28" s="8" customFormat="1" x14ac:dyDescent="0.25">
      <c r="A214" s="8" t="s">
        <v>422</v>
      </c>
      <c r="B214" s="8" t="str">
        <f>VLOOKUP(A214,data!I:S,2,FALSE)</f>
        <v>Pos Z</v>
      </c>
      <c r="C214" s="7">
        <f>TRUNC(VLOOKUP(A214,data!I:S,3,FALSE),1)</f>
        <v>775.7</v>
      </c>
      <c r="D214" s="7">
        <f>TRUNC(VLOOKUP(A214,data!I:S,4,FALSE),1)</f>
        <v>778.9</v>
      </c>
      <c r="E214" s="7">
        <f>VLOOKUP(A214,data!I:S,5,FALSE)</f>
        <v>-3</v>
      </c>
      <c r="F214" s="7">
        <f>VLOOKUP(A214,data!I:S,6,FALSE)</f>
        <v>3</v>
      </c>
      <c r="G214" s="8">
        <f>C214-D214</f>
        <v>-3.1999999999999318</v>
      </c>
      <c r="H214" s="8">
        <f>IF(OR(G214&lt;E214,G214&gt;F214),1,0)</f>
        <v>1</v>
      </c>
      <c r="I214" s="7">
        <f>IF(H214=1,IF(G214&lt;E214,G214-E214,G214-F214),"")</f>
        <v>-0.19999999999993179</v>
      </c>
      <c r="J214" s="10" t="str">
        <f>VLOOKUP(A214,data!I:S,9,FALSE)</f>
        <v>LCA Front LH - Pt-Sim - Pos Z</v>
      </c>
      <c r="K214" s="10"/>
      <c r="L214" s="10"/>
      <c r="M214" s="10"/>
      <c r="N214" s="4"/>
      <c r="X214" s="8" t="str">
        <f>IF(AND(H214=1,Y214="TRUE"),TRUE,"")</f>
        <v/>
      </c>
      <c r="Y214" s="8" t="str">
        <f>VLOOKUP(A214,data!I:S,10,FALSE)</f>
        <v>FALSE</v>
      </c>
      <c r="Z214" s="8">
        <f>VLOOKUP(A214,data!I:S,7,FALSE)</f>
        <v>-6</v>
      </c>
      <c r="AA214" s="8">
        <f>VLOOKUP(A214,data!I:S,8,FALSE)</f>
        <v>6</v>
      </c>
      <c r="AB214" s="8" t="b">
        <f>IF(OR(G214&lt;Z214,G214&gt;AA214),TRUE,FALSE)</f>
        <v>0</v>
      </c>
    </row>
    <row r="215" spans="1:28" s="8" customFormat="1" x14ac:dyDescent="0.25">
      <c r="A215" s="8" t="s">
        <v>424</v>
      </c>
      <c r="B215" s="8" t="str">
        <f>VLOOKUP(A215,data!I:S,2,FALSE)</f>
        <v>Pos X</v>
      </c>
      <c r="C215" s="7">
        <f>TRUNC(VLOOKUP(A215,data!I:S,3,FALSE),1)</f>
        <v>1196</v>
      </c>
      <c r="D215" s="7">
        <f>TRUNC(VLOOKUP(A215,data!I:S,4,FALSE),1)</f>
        <v>1196.4000000000001</v>
      </c>
      <c r="E215" s="7">
        <f>VLOOKUP(A215,data!I:S,5,FALSE)</f>
        <v>-3</v>
      </c>
      <c r="F215" s="7">
        <f>VLOOKUP(A215,data!I:S,6,FALSE)</f>
        <v>3</v>
      </c>
      <c r="G215" s="8">
        <f>C215-D215</f>
        <v>-0.40000000000009095</v>
      </c>
      <c r="H215" s="8">
        <f>IF(OR(G215&lt;E215,G215&gt;F215),1,0)</f>
        <v>0</v>
      </c>
      <c r="I215" s="7" t="str">
        <f>IF(H215=1,IF(G215&lt;E215,G215-E215,G215-F215),"")</f>
        <v/>
      </c>
      <c r="J215" s="10" t="str">
        <f>VLOOKUP(A215,data!I:S,9,FALSE)</f>
        <v>LCA Rear RH - Pt-Sim - Pos X</v>
      </c>
      <c r="K215" s="10"/>
      <c r="L215" s="10"/>
      <c r="M215" s="10"/>
      <c r="N215" s="4"/>
      <c r="X215" s="8" t="str">
        <f>IF(AND(H215=1,Y215="TRUE"),TRUE,"")</f>
        <v/>
      </c>
      <c r="Y215" s="8" t="str">
        <f>VLOOKUP(A215,data!I:S,10,FALSE)</f>
        <v>FALSE</v>
      </c>
      <c r="Z215" s="8">
        <f>VLOOKUP(A215,data!I:S,7,FALSE)</f>
        <v>-6</v>
      </c>
      <c r="AA215" s="8">
        <f>VLOOKUP(A215,data!I:S,8,FALSE)</f>
        <v>6</v>
      </c>
      <c r="AB215" s="8" t="b">
        <f>IF(OR(G215&lt;Z215,G215&gt;AA215),TRUE,FALSE)</f>
        <v>0</v>
      </c>
    </row>
    <row r="216" spans="1:28" s="8" customFormat="1" x14ac:dyDescent="0.25">
      <c r="A216" s="8" t="s">
        <v>426</v>
      </c>
      <c r="B216" s="8" t="str">
        <f>VLOOKUP(A216,data!I:S,2,FALSE)</f>
        <v>Pos Y</v>
      </c>
      <c r="C216" s="7">
        <f>TRUNC(VLOOKUP(A216,data!I:S,3,FALSE),1)</f>
        <v>338.9</v>
      </c>
      <c r="D216" s="7">
        <f>TRUNC(VLOOKUP(A216,data!I:S,4,FALSE),1)</f>
        <v>340.4</v>
      </c>
      <c r="E216" s="7">
        <f>VLOOKUP(A216,data!I:S,5,FALSE)</f>
        <v>-3</v>
      </c>
      <c r="F216" s="7">
        <f>VLOOKUP(A216,data!I:S,6,FALSE)</f>
        <v>3</v>
      </c>
      <c r="G216" s="8">
        <f>C216-D216</f>
        <v>-1.5</v>
      </c>
      <c r="H216" s="8">
        <f>IF(OR(G216&lt;E216,G216&gt;F216),1,0)</f>
        <v>0</v>
      </c>
      <c r="I216" s="7" t="str">
        <f>IF(H216=1,IF(G216&lt;E216,G216-E216,G216-F216),"")</f>
        <v/>
      </c>
      <c r="J216" s="10" t="str">
        <f>VLOOKUP(A216,data!I:S,9,FALSE)</f>
        <v>LCA Rear RH - Pt-Sim - Pos Y</v>
      </c>
      <c r="K216" s="10"/>
      <c r="L216" s="10"/>
      <c r="M216" s="10"/>
      <c r="N216" s="4"/>
      <c r="X216" s="8" t="str">
        <f>IF(AND(H216=1,Y216="TRUE"),TRUE,"")</f>
        <v/>
      </c>
      <c r="Y216" s="8" t="str">
        <f>VLOOKUP(A216,data!I:S,10,FALSE)</f>
        <v>FALSE</v>
      </c>
      <c r="Z216" s="8">
        <f>VLOOKUP(A216,data!I:S,7,FALSE)</f>
        <v>-6</v>
      </c>
      <c r="AA216" s="8">
        <f>VLOOKUP(A216,data!I:S,8,FALSE)</f>
        <v>6</v>
      </c>
      <c r="AB216" s="8" t="b">
        <f>IF(OR(G216&lt;Z216,G216&gt;AA216),TRUE,FALSE)</f>
        <v>0</v>
      </c>
    </row>
    <row r="217" spans="1:28" s="8" customFormat="1" x14ac:dyDescent="0.25">
      <c r="A217" s="8" t="s">
        <v>428</v>
      </c>
      <c r="B217" s="8" t="str">
        <f>VLOOKUP(A217,data!I:S,2,FALSE)</f>
        <v>Pos Z</v>
      </c>
      <c r="C217" s="7">
        <f>TRUNC(VLOOKUP(A217,data!I:S,3,FALSE),1)</f>
        <v>788.4</v>
      </c>
      <c r="D217" s="7">
        <f>TRUNC(VLOOKUP(A217,data!I:S,4,FALSE),1)</f>
        <v>791.8</v>
      </c>
      <c r="E217" s="7">
        <f>VLOOKUP(A217,data!I:S,5,FALSE)</f>
        <v>-3</v>
      </c>
      <c r="F217" s="7">
        <f>VLOOKUP(A217,data!I:S,6,FALSE)</f>
        <v>3</v>
      </c>
      <c r="G217" s="8">
        <f>C217-D217</f>
        <v>-3.3999999999999773</v>
      </c>
      <c r="H217" s="8">
        <f>IF(OR(G217&lt;E217,G217&gt;F217),1,0)</f>
        <v>1</v>
      </c>
      <c r="I217" s="7">
        <f>IF(H217=1,IF(G217&lt;E217,G217-E217,G217-F217),"")</f>
        <v>-0.39999999999997726</v>
      </c>
      <c r="J217" s="10" t="str">
        <f>VLOOKUP(A217,data!I:S,9,FALSE)</f>
        <v>LCA Rear RH - Pt-Sim - Pos Z</v>
      </c>
      <c r="K217" s="10"/>
      <c r="L217" s="10"/>
      <c r="M217" s="10"/>
      <c r="N217" s="4"/>
      <c r="X217" s="8" t="str">
        <f>IF(AND(H217=1,Y217="TRUE"),TRUE,"")</f>
        <v/>
      </c>
      <c r="Y217" s="8" t="str">
        <f>VLOOKUP(A217,data!I:S,10,FALSE)</f>
        <v>FALSE</v>
      </c>
      <c r="Z217" s="8">
        <f>VLOOKUP(A217,data!I:S,7,FALSE)</f>
        <v>-6</v>
      </c>
      <c r="AA217" s="8">
        <f>VLOOKUP(A217,data!I:S,8,FALSE)</f>
        <v>6</v>
      </c>
      <c r="AB217" s="8" t="b">
        <f>IF(OR(G217&lt;Z217,G217&gt;AA217),TRUE,FALSE)</f>
        <v>0</v>
      </c>
    </row>
    <row r="218" spans="1:28" s="8" customFormat="1" x14ac:dyDescent="0.25">
      <c r="A218" s="8" t="s">
        <v>430</v>
      </c>
      <c r="B218" s="8" t="str">
        <f>VLOOKUP(A218,data!I:S,2,FALSE)</f>
        <v>Pos X</v>
      </c>
      <c r="C218" s="7">
        <f>TRUNC(VLOOKUP(A218,data!I:S,3,FALSE),1)</f>
        <v>1196.2</v>
      </c>
      <c r="D218" s="7">
        <f>TRUNC(VLOOKUP(A218,data!I:S,4,FALSE),1)</f>
        <v>1196.4000000000001</v>
      </c>
      <c r="E218" s="7">
        <f>VLOOKUP(A218,data!I:S,5,FALSE)</f>
        <v>-3</v>
      </c>
      <c r="F218" s="7">
        <f>VLOOKUP(A218,data!I:S,6,FALSE)</f>
        <v>3</v>
      </c>
      <c r="G218" s="8">
        <f>C218-D218</f>
        <v>-0.20000000000004547</v>
      </c>
      <c r="H218" s="8">
        <f>IF(OR(G218&lt;E218,G218&gt;F218),1,0)</f>
        <v>0</v>
      </c>
      <c r="I218" s="7" t="str">
        <f>IF(H218=1,IF(G218&lt;E218,G218-E218,G218-F218),"")</f>
        <v/>
      </c>
      <c r="J218" s="10" t="str">
        <f>VLOOKUP(A218,data!I:S,9,FALSE)</f>
        <v>LCA Rear LH - Pt-Sim - Pos X</v>
      </c>
      <c r="K218" s="10"/>
      <c r="L218" s="10"/>
      <c r="M218" s="10"/>
      <c r="N218" s="4"/>
      <c r="X218" s="8" t="str">
        <f>IF(AND(H218=1,Y218="TRUE"),TRUE,"")</f>
        <v/>
      </c>
      <c r="Y218" s="8" t="str">
        <f>VLOOKUP(A218,data!I:S,10,FALSE)</f>
        <v>FALSE</v>
      </c>
      <c r="Z218" s="8">
        <f>VLOOKUP(A218,data!I:S,7,FALSE)</f>
        <v>-6</v>
      </c>
      <c r="AA218" s="8">
        <f>VLOOKUP(A218,data!I:S,8,FALSE)</f>
        <v>6</v>
      </c>
      <c r="AB218" s="8" t="b">
        <f>IF(OR(G218&lt;Z218,G218&gt;AA218),TRUE,FALSE)</f>
        <v>0</v>
      </c>
    </row>
    <row r="219" spans="1:28" s="8" customFormat="1" x14ac:dyDescent="0.25">
      <c r="A219" s="8" t="s">
        <v>432</v>
      </c>
      <c r="B219" s="8" t="str">
        <f>VLOOKUP(A219,data!I:S,2,FALSE)</f>
        <v>Pos Y</v>
      </c>
      <c r="C219" s="7">
        <f>TRUNC(VLOOKUP(A219,data!I:S,3,FALSE),1)</f>
        <v>-341.7</v>
      </c>
      <c r="D219" s="7">
        <f>TRUNC(VLOOKUP(A219,data!I:S,4,FALSE),1)</f>
        <v>-340.4</v>
      </c>
      <c r="E219" s="7">
        <f>VLOOKUP(A219,data!I:S,5,FALSE)</f>
        <v>-3</v>
      </c>
      <c r="F219" s="7">
        <f>VLOOKUP(A219,data!I:S,6,FALSE)</f>
        <v>3</v>
      </c>
      <c r="G219" s="8">
        <f>C219-D219</f>
        <v>-1.3000000000000114</v>
      </c>
      <c r="H219" s="8">
        <f>IF(OR(G219&lt;E219,G219&gt;F219),1,0)</f>
        <v>0</v>
      </c>
      <c r="I219" s="7" t="str">
        <f>IF(H219=1,IF(G219&lt;E219,G219-E219,G219-F219),"")</f>
        <v/>
      </c>
      <c r="J219" s="10" t="str">
        <f>VLOOKUP(A219,data!I:S,9,FALSE)</f>
        <v>LCA Rear LH - Pt-Sim - Pos Y</v>
      </c>
      <c r="K219" s="10"/>
      <c r="L219" s="10"/>
      <c r="M219" s="10"/>
      <c r="N219" s="4"/>
      <c r="X219" s="8" t="str">
        <f>IF(AND(H219=1,Y219="TRUE"),TRUE,"")</f>
        <v/>
      </c>
      <c r="Y219" s="8" t="str">
        <f>VLOOKUP(A219,data!I:S,10,FALSE)</f>
        <v>FALSE</v>
      </c>
      <c r="Z219" s="8">
        <f>VLOOKUP(A219,data!I:S,7,FALSE)</f>
        <v>-6</v>
      </c>
      <c r="AA219" s="8">
        <f>VLOOKUP(A219,data!I:S,8,FALSE)</f>
        <v>6</v>
      </c>
      <c r="AB219" s="8" t="b">
        <f>IF(OR(G219&lt;Z219,G219&gt;AA219),TRUE,FALSE)</f>
        <v>0</v>
      </c>
    </row>
    <row r="220" spans="1:28" s="8" customFormat="1" x14ac:dyDescent="0.25">
      <c r="A220" s="8" t="s">
        <v>434</v>
      </c>
      <c r="B220" s="8" t="str">
        <f>VLOOKUP(A220,data!I:S,2,FALSE)</f>
        <v>Pos Z</v>
      </c>
      <c r="C220" s="7">
        <f>TRUNC(VLOOKUP(A220,data!I:S,3,FALSE),1)</f>
        <v>787.3</v>
      </c>
      <c r="D220" s="7">
        <f>TRUNC(VLOOKUP(A220,data!I:S,4,FALSE),1)</f>
        <v>791.8</v>
      </c>
      <c r="E220" s="7">
        <f>VLOOKUP(A220,data!I:S,5,FALSE)</f>
        <v>-3</v>
      </c>
      <c r="F220" s="7">
        <f>VLOOKUP(A220,data!I:S,6,FALSE)</f>
        <v>3</v>
      </c>
      <c r="G220" s="8">
        <f>C220-D220</f>
        <v>-4.5</v>
      </c>
      <c r="H220" s="8">
        <f>IF(OR(G220&lt;E220,G220&gt;F220),1,0)</f>
        <v>1</v>
      </c>
      <c r="I220" s="7">
        <f>IF(H220=1,IF(G220&lt;E220,G220-E220,G220-F220),"")</f>
        <v>-1.5</v>
      </c>
      <c r="J220" s="10" t="str">
        <f>VLOOKUP(A220,data!I:S,9,FALSE)</f>
        <v>LCA Rear LH - Pt-Sim - Pos Z</v>
      </c>
      <c r="K220" s="10"/>
      <c r="L220" s="10"/>
      <c r="M220" s="10"/>
      <c r="N220" s="4"/>
      <c r="X220" s="8" t="str">
        <f>IF(AND(H220=1,Y220="TRUE"),TRUE,"")</f>
        <v/>
      </c>
      <c r="Y220" s="8" t="str">
        <f>VLOOKUP(A220,data!I:S,10,FALSE)</f>
        <v>FALSE</v>
      </c>
      <c r="Z220" s="8">
        <f>VLOOKUP(A220,data!I:S,7,FALSE)</f>
        <v>-6</v>
      </c>
      <c r="AA220" s="8">
        <f>VLOOKUP(A220,data!I:S,8,FALSE)</f>
        <v>6</v>
      </c>
      <c r="AB220" s="8" t="b">
        <f>IF(OR(G220&lt;Z220,G220&gt;AA220),TRUE,FALSE)</f>
        <v>0</v>
      </c>
    </row>
    <row r="221" spans="1:28" s="8" customFormat="1" x14ac:dyDescent="0.25">
      <c r="A221" s="8" t="s">
        <v>436</v>
      </c>
      <c r="B221" s="8" t="str">
        <f>VLOOKUP(A221,data!I:S,2,FALSE)</f>
        <v>Dist X</v>
      </c>
      <c r="C221" s="7">
        <f>TRUNC(VLOOKUP(A221,data!I:S,3,FALSE),1)</f>
        <v>74.099999999999994</v>
      </c>
      <c r="D221" s="7">
        <f>TRUNC(VLOOKUP(A221,data!I:S,4,FALSE),1)</f>
        <v>76.099999999999994</v>
      </c>
      <c r="E221" s="7">
        <f>VLOOKUP(A221,data!I:S,5,FALSE)</f>
        <v>-1</v>
      </c>
      <c r="F221" s="7">
        <f>VLOOKUP(A221,data!I:S,6,FALSE)</f>
        <v>1</v>
      </c>
      <c r="G221" s="8">
        <f>C221-D221</f>
        <v>-2</v>
      </c>
      <c r="H221" s="8">
        <f>IF(OR(G221&lt;E221,G221&gt;F221),1,0)</f>
        <v>1</v>
      </c>
      <c r="I221" s="7">
        <f>IF(H221=1,IF(G221&lt;E221,G221-E221,G221-F221),"")</f>
        <v>-1</v>
      </c>
      <c r="J221" s="10" t="str">
        <f>VLOOKUP(A221,data!I:S,9,FALSE)</f>
        <v>LCA Front RH - Pocket</v>
      </c>
      <c r="K221" s="10"/>
      <c r="L221" s="10"/>
      <c r="M221" s="10"/>
      <c r="N221" s="4"/>
      <c r="X221" s="8" t="b">
        <f>IF(AND(H221=1,Y221="TRUE"),TRUE,"")</f>
        <v>1</v>
      </c>
      <c r="Y221" s="8" t="str">
        <f>VLOOKUP(A221,data!I:S,10,FALSE)</f>
        <v>TRUE</v>
      </c>
      <c r="Z221" s="8">
        <f>VLOOKUP(A221,data!I:S,7,FALSE)</f>
        <v>-1</v>
      </c>
      <c r="AA221" s="8">
        <f>VLOOKUP(A221,data!I:S,8,FALSE)</f>
        <v>1</v>
      </c>
      <c r="AB221" s="8" t="b">
        <f>IF(OR(G221&lt;Z221,G221&gt;AA221),TRUE,FALSE)</f>
        <v>1</v>
      </c>
    </row>
    <row r="222" spans="1:28" s="8" customFormat="1" x14ac:dyDescent="0.25">
      <c r="A222" s="8" t="s">
        <v>438</v>
      </c>
      <c r="B222" s="8" t="str">
        <f>VLOOKUP(A222,data!I:S,2,FALSE)</f>
        <v>Dist Y</v>
      </c>
      <c r="C222" s="7">
        <f>TRUNC(VLOOKUP(A222,data!I:S,3,FALSE),1)</f>
        <v>0.3</v>
      </c>
      <c r="D222" s="7">
        <f>TRUNC(VLOOKUP(A222,data!I:S,4,FALSE),1)</f>
        <v>0.2</v>
      </c>
      <c r="E222" s="7">
        <f>VLOOKUP(A222,data!I:S,5,FALSE)</f>
        <v>-1.5</v>
      </c>
      <c r="F222" s="7">
        <f>VLOOKUP(A222,data!I:S,6,FALSE)</f>
        <v>1.5</v>
      </c>
      <c r="G222" s="8">
        <f>C222-D222</f>
        <v>9.9999999999999978E-2</v>
      </c>
      <c r="H222" s="8">
        <f>IF(OR(G222&lt;E222,G222&gt;F222),1,0)</f>
        <v>0</v>
      </c>
      <c r="I222" s="7" t="str">
        <f>IF(H222=1,IF(G222&lt;E222,G222-E222,G222-F222),"")</f>
        <v/>
      </c>
      <c r="J222" s="10" t="str">
        <f>VLOOKUP(A222,data!I:S,9,FALSE)</f>
        <v>LCA Front RH - Rel Slots Front vs Rear - Pos Y</v>
      </c>
      <c r="K222" s="10"/>
      <c r="L222" s="10"/>
      <c r="M222" s="10"/>
      <c r="N222" s="4"/>
      <c r="X222" s="8" t="str">
        <f>IF(AND(H222=1,Y222="TRUE"),TRUE,"")</f>
        <v/>
      </c>
      <c r="Y222" s="8" t="str">
        <f>VLOOKUP(A222,data!I:S,10,FALSE)</f>
        <v>FALSE</v>
      </c>
      <c r="Z222" s="8">
        <f>VLOOKUP(A222,data!I:S,7,FALSE)</f>
        <v>-2</v>
      </c>
      <c r="AA222" s="8">
        <f>VLOOKUP(A222,data!I:S,8,FALSE)</f>
        <v>2</v>
      </c>
      <c r="AB222" s="8" t="b">
        <f>IF(OR(G222&lt;Z222,G222&gt;AA222),TRUE,FALSE)</f>
        <v>0</v>
      </c>
    </row>
    <row r="223" spans="1:28" s="8" customFormat="1" x14ac:dyDescent="0.25">
      <c r="A223" s="8" t="s">
        <v>440</v>
      </c>
      <c r="B223" s="8" t="str">
        <f>VLOOKUP(A223,data!I:S,2,FALSE)</f>
        <v>Dist Z</v>
      </c>
      <c r="C223" s="7">
        <f>TRUNC(VLOOKUP(A223,data!I:S,3,FALSE),1)</f>
        <v>1.1000000000000001</v>
      </c>
      <c r="D223" s="7">
        <f>TRUNC(VLOOKUP(A223,data!I:S,4,FALSE),1)</f>
        <v>2.2000000000000002</v>
      </c>
      <c r="E223" s="7">
        <f>VLOOKUP(A223,data!I:S,5,FALSE)</f>
        <v>-1.5</v>
      </c>
      <c r="F223" s="7">
        <f>VLOOKUP(A223,data!I:S,6,FALSE)</f>
        <v>1.5</v>
      </c>
      <c r="G223" s="8">
        <f>C223-D223</f>
        <v>-1.1000000000000001</v>
      </c>
      <c r="H223" s="8">
        <f>IF(OR(G223&lt;E223,G223&gt;F223),1,0)</f>
        <v>0</v>
      </c>
      <c r="I223" s="7" t="str">
        <f>IF(H223=1,IF(G223&lt;E223,G223-E223,G223-F223),"")</f>
        <v/>
      </c>
      <c r="J223" s="10" t="str">
        <f>VLOOKUP(A223,data!I:S,9,FALSE)</f>
        <v>LCA Front RH - Rel Slots Front vs Rear - Pos Z</v>
      </c>
      <c r="K223" s="10"/>
      <c r="L223" s="10"/>
      <c r="M223" s="10"/>
      <c r="N223" s="4"/>
      <c r="X223" s="8" t="str">
        <f>IF(AND(H223=1,Y223="TRUE"),TRUE,"")</f>
        <v/>
      </c>
      <c r="Y223" s="8" t="str">
        <f>VLOOKUP(A223,data!I:S,10,FALSE)</f>
        <v>FALSE</v>
      </c>
      <c r="Z223" s="8">
        <f>VLOOKUP(A223,data!I:S,7,FALSE)</f>
        <v>-1.5</v>
      </c>
      <c r="AA223" s="8">
        <f>VLOOKUP(A223,data!I:S,8,FALSE)</f>
        <v>1.5</v>
      </c>
      <c r="AB223" s="8" t="b">
        <f>IF(OR(G223&lt;Z223,G223&gt;AA223),TRUE,FALSE)</f>
        <v>0</v>
      </c>
    </row>
    <row r="224" spans="1:28" s="8" customFormat="1" x14ac:dyDescent="0.25">
      <c r="A224" s="8" t="s">
        <v>442</v>
      </c>
      <c r="B224" s="8" t="str">
        <f>VLOOKUP(A224,data!I:S,2,FALSE)</f>
        <v>Dist X</v>
      </c>
      <c r="C224" s="7">
        <f>TRUNC(VLOOKUP(A224,data!I:S,3,FALSE),1)</f>
        <v>76</v>
      </c>
      <c r="D224" s="7">
        <f>TRUNC(VLOOKUP(A224,data!I:S,4,FALSE),1)</f>
        <v>76.099999999999994</v>
      </c>
      <c r="E224" s="7">
        <f>VLOOKUP(A224,data!I:S,5,FALSE)</f>
        <v>-1</v>
      </c>
      <c r="F224" s="7">
        <f>VLOOKUP(A224,data!I:S,6,FALSE)</f>
        <v>1</v>
      </c>
      <c r="G224" s="8">
        <f>C224-D224</f>
        <v>-9.9999999999994316E-2</v>
      </c>
      <c r="H224" s="8">
        <f>IF(OR(G224&lt;E224,G224&gt;F224),1,0)</f>
        <v>0</v>
      </c>
      <c r="I224" s="7" t="str">
        <f>IF(H224=1,IF(G224&lt;E224,G224-E224,G224-F224),"")</f>
        <v/>
      </c>
      <c r="J224" s="10" t="str">
        <f>VLOOKUP(A224,data!I:S,9,FALSE)</f>
        <v>LCA Front LH - Pocket</v>
      </c>
      <c r="K224" s="10"/>
      <c r="L224" s="10"/>
      <c r="M224" s="10"/>
      <c r="N224" s="4"/>
      <c r="X224" s="8" t="str">
        <f>IF(AND(H224=1,Y224="TRUE"),TRUE,"")</f>
        <v/>
      </c>
      <c r="Y224" s="8" t="str">
        <f>VLOOKUP(A224,data!I:S,10,FALSE)</f>
        <v>TRUE</v>
      </c>
      <c r="Z224" s="8">
        <f>VLOOKUP(A224,data!I:S,7,FALSE)</f>
        <v>-1</v>
      </c>
      <c r="AA224" s="8">
        <f>VLOOKUP(A224,data!I:S,8,FALSE)</f>
        <v>1</v>
      </c>
      <c r="AB224" s="8" t="b">
        <f>IF(OR(G224&lt;Z224,G224&gt;AA224),TRUE,FALSE)</f>
        <v>0</v>
      </c>
    </row>
    <row r="225" spans="1:28" s="8" customFormat="1" x14ac:dyDescent="0.25">
      <c r="A225" s="8" t="s">
        <v>444</v>
      </c>
      <c r="B225" s="8" t="str">
        <f>VLOOKUP(A225,data!I:S,2,FALSE)</f>
        <v>Dist Y</v>
      </c>
      <c r="C225" s="7">
        <f>TRUNC(VLOOKUP(A225,data!I:S,3,FALSE),1)</f>
        <v>0.3</v>
      </c>
      <c r="D225" s="7">
        <f>TRUNC(VLOOKUP(A225,data!I:S,4,FALSE),1)</f>
        <v>0.2</v>
      </c>
      <c r="E225" s="7">
        <f>VLOOKUP(A225,data!I:S,5,FALSE)</f>
        <v>-1.5</v>
      </c>
      <c r="F225" s="7">
        <f>VLOOKUP(A225,data!I:S,6,FALSE)</f>
        <v>1.5</v>
      </c>
      <c r="G225" s="8">
        <f>C225-D225</f>
        <v>9.9999999999999978E-2</v>
      </c>
      <c r="H225" s="8">
        <f>IF(OR(G225&lt;E225,G225&gt;F225),1,0)</f>
        <v>0</v>
      </c>
      <c r="I225" s="7" t="str">
        <f>IF(H225=1,IF(G225&lt;E225,G225-E225,G225-F225),"")</f>
        <v/>
      </c>
      <c r="J225" s="10" t="str">
        <f>VLOOKUP(A225,data!I:S,9,FALSE)</f>
        <v>LCA Front LH - Rel Slots Front vs Rear - Pos Y</v>
      </c>
      <c r="K225" s="10"/>
      <c r="L225" s="10"/>
      <c r="M225" s="10"/>
      <c r="N225" s="4"/>
      <c r="X225" s="8" t="str">
        <f>IF(AND(H225=1,Y225="TRUE"),TRUE,"")</f>
        <v/>
      </c>
      <c r="Y225" s="8" t="str">
        <f>VLOOKUP(A225,data!I:S,10,FALSE)</f>
        <v>FALSE</v>
      </c>
      <c r="Z225" s="8">
        <f>VLOOKUP(A225,data!I:S,7,FALSE)</f>
        <v>-2</v>
      </c>
      <c r="AA225" s="8">
        <f>VLOOKUP(A225,data!I:S,8,FALSE)</f>
        <v>2</v>
      </c>
      <c r="AB225" s="8" t="b">
        <f>IF(OR(G225&lt;Z225,G225&gt;AA225),TRUE,FALSE)</f>
        <v>0</v>
      </c>
    </row>
    <row r="226" spans="1:28" s="8" customFormat="1" x14ac:dyDescent="0.25">
      <c r="A226" s="8" t="s">
        <v>446</v>
      </c>
      <c r="B226" s="8" t="str">
        <f>VLOOKUP(A226,data!I:S,2,FALSE)</f>
        <v>Dist Z</v>
      </c>
      <c r="C226" s="7">
        <f>TRUNC(VLOOKUP(A226,data!I:S,3,FALSE),1)</f>
        <v>0.6</v>
      </c>
      <c r="D226" s="7">
        <f>TRUNC(VLOOKUP(A226,data!I:S,4,FALSE),1)</f>
        <v>2.2999999999999998</v>
      </c>
      <c r="E226" s="7">
        <f>VLOOKUP(A226,data!I:S,5,FALSE)</f>
        <v>-1.5</v>
      </c>
      <c r="F226" s="7">
        <f>VLOOKUP(A226,data!I:S,6,FALSE)</f>
        <v>1.5</v>
      </c>
      <c r="G226" s="8">
        <f>C226-D226</f>
        <v>-1.6999999999999997</v>
      </c>
      <c r="H226" s="8">
        <f>IF(OR(G226&lt;E226,G226&gt;F226),1,0)</f>
        <v>1</v>
      </c>
      <c r="I226" s="7">
        <f>IF(H226=1,IF(G226&lt;E226,G226-E226,G226-F226),"")</f>
        <v>-0.19999999999999973</v>
      </c>
      <c r="J226" s="10" t="str">
        <f>VLOOKUP(A226,data!I:S,9,FALSE)</f>
        <v>LCA Front LH - Rel Slots Front vs Rear - Pos Z</v>
      </c>
      <c r="K226" s="10"/>
      <c r="L226" s="10"/>
      <c r="M226" s="10"/>
      <c r="N226" s="4"/>
      <c r="X226" s="8" t="str">
        <f>IF(AND(H226=1,Y226="TRUE"),TRUE,"")</f>
        <v/>
      </c>
      <c r="Y226" s="8" t="str">
        <f>VLOOKUP(A226,data!I:S,10,FALSE)</f>
        <v>FALSE</v>
      </c>
      <c r="Z226" s="8">
        <f>VLOOKUP(A226,data!I:S,7,FALSE)</f>
        <v>-1.5</v>
      </c>
      <c r="AA226" s="8">
        <f>VLOOKUP(A226,data!I:S,8,FALSE)</f>
        <v>1.5</v>
      </c>
      <c r="AB226" s="8" t="b">
        <f>IF(OR(G226&lt;Z226,G226&gt;AA226),TRUE,FALSE)</f>
        <v>1</v>
      </c>
    </row>
    <row r="227" spans="1:28" s="8" customFormat="1" x14ac:dyDescent="0.25">
      <c r="A227" s="8" t="s">
        <v>448</v>
      </c>
      <c r="B227" s="8" t="str">
        <f>VLOOKUP(A227,data!I:S,2,FALSE)</f>
        <v>Dist X</v>
      </c>
      <c r="C227" s="7">
        <f>TRUNC(VLOOKUP(A227,data!I:S,3,FALSE),1)</f>
        <v>94.3</v>
      </c>
      <c r="D227" s="7">
        <f>TRUNC(VLOOKUP(A227,data!I:S,4,FALSE),1)</f>
        <v>94.2</v>
      </c>
      <c r="E227" s="7">
        <f>VLOOKUP(A227,data!I:S,5,FALSE)</f>
        <v>-3</v>
      </c>
      <c r="F227" s="7">
        <f>VLOOKUP(A227,data!I:S,6,FALSE)</f>
        <v>3</v>
      </c>
      <c r="G227" s="8">
        <f>C227-D227</f>
        <v>9.9999999999994316E-2</v>
      </c>
      <c r="H227" s="8">
        <f>IF(OR(G227&lt;E227,G227&gt;F227),1,0)</f>
        <v>0</v>
      </c>
      <c r="I227" s="7" t="str">
        <f>IF(H227=1,IF(G227&lt;E227,G227-E227,G227-F227),"")</f>
        <v/>
      </c>
      <c r="J227" s="10" t="str">
        <f>VLOOKUP(A227,data!I:S,9,FALSE)</f>
        <v>LCA Rear RH - Pocket</v>
      </c>
      <c r="K227" s="10"/>
      <c r="L227" s="10"/>
      <c r="M227" s="10"/>
      <c r="N227" s="4"/>
      <c r="X227" s="8" t="str">
        <f>IF(AND(H227=1,Y227="TRUE"),TRUE,"")</f>
        <v/>
      </c>
      <c r="Y227" s="8" t="str">
        <f>VLOOKUP(A227,data!I:S,10,FALSE)</f>
        <v>TRUE</v>
      </c>
      <c r="Z227" s="8">
        <f>VLOOKUP(A227,data!I:S,7,FALSE)</f>
        <v>-2</v>
      </c>
      <c r="AA227" s="8">
        <f>VLOOKUP(A227,data!I:S,8,FALSE)</f>
        <v>2</v>
      </c>
      <c r="AB227" s="8" t="b">
        <f>IF(OR(G227&lt;Z227,G227&gt;AA227),TRUE,FALSE)</f>
        <v>0</v>
      </c>
    </row>
    <row r="228" spans="1:28" s="8" customFormat="1" x14ac:dyDescent="0.25">
      <c r="A228" s="8" t="s">
        <v>450</v>
      </c>
      <c r="B228" s="8" t="str">
        <f>VLOOKUP(A228,data!I:S,2,FALSE)</f>
        <v>Dist Y</v>
      </c>
      <c r="C228" s="7">
        <f>TRUNC(VLOOKUP(A228,data!I:S,3,FALSE),1)</f>
        <v>0.2</v>
      </c>
      <c r="D228" s="7">
        <f>TRUNC(VLOOKUP(A228,data!I:S,4,FALSE),1)</f>
        <v>0.1</v>
      </c>
      <c r="E228" s="7">
        <f>VLOOKUP(A228,data!I:S,5,FALSE)</f>
        <v>-3</v>
      </c>
      <c r="F228" s="7">
        <f>VLOOKUP(A228,data!I:S,6,FALSE)</f>
        <v>3</v>
      </c>
      <c r="G228" s="8">
        <f>C228-D228</f>
        <v>0.1</v>
      </c>
      <c r="H228" s="8">
        <f>IF(OR(G228&lt;E228,G228&gt;F228),1,0)</f>
        <v>0</v>
      </c>
      <c r="I228" s="7" t="str">
        <f>IF(H228=1,IF(G228&lt;E228,G228-E228,G228-F228),"")</f>
        <v/>
      </c>
      <c r="J228" s="10" t="str">
        <f>VLOOKUP(A228,data!I:S,9,FALSE)</f>
        <v>LCA Rear RH - Rel Slots Front vs Rear - Pos Y</v>
      </c>
      <c r="K228" s="10"/>
      <c r="L228" s="10"/>
      <c r="M228" s="10"/>
      <c r="N228" s="4"/>
      <c r="X228" s="8" t="str">
        <f>IF(AND(H228=1,Y228="TRUE"),TRUE,"")</f>
        <v/>
      </c>
      <c r="Y228" s="8" t="str">
        <f>VLOOKUP(A228,data!I:S,10,FALSE)</f>
        <v>TRUE</v>
      </c>
      <c r="Z228" s="8">
        <f>VLOOKUP(A228,data!I:S,7,FALSE)</f>
        <v>-2</v>
      </c>
      <c r="AA228" s="8">
        <f>VLOOKUP(A228,data!I:S,8,FALSE)</f>
        <v>2</v>
      </c>
      <c r="AB228" s="8" t="b">
        <f>IF(OR(G228&lt;Z228,G228&gt;AA228),TRUE,FALSE)</f>
        <v>0</v>
      </c>
    </row>
    <row r="229" spans="1:28" s="8" customFormat="1" x14ac:dyDescent="0.25">
      <c r="A229" s="8" t="s">
        <v>452</v>
      </c>
      <c r="B229" s="8" t="str">
        <f>VLOOKUP(A229,data!I:S,2,FALSE)</f>
        <v>Dist Z</v>
      </c>
      <c r="C229" s="7">
        <f>TRUNC(VLOOKUP(A229,data!I:S,3,FALSE),1)</f>
        <v>1.5</v>
      </c>
      <c r="D229" s="7">
        <f>TRUNC(VLOOKUP(A229,data!I:S,4,FALSE),1)</f>
        <v>3</v>
      </c>
      <c r="E229" s="7">
        <f>VLOOKUP(A229,data!I:S,5,FALSE)</f>
        <v>-3</v>
      </c>
      <c r="F229" s="7">
        <f>VLOOKUP(A229,data!I:S,6,FALSE)</f>
        <v>3</v>
      </c>
      <c r="G229" s="8">
        <f>C229-D229</f>
        <v>-1.5</v>
      </c>
      <c r="H229" s="8">
        <f>IF(OR(G229&lt;E229,G229&gt;F229),1,0)</f>
        <v>0</v>
      </c>
      <c r="I229" s="7" t="str">
        <f>IF(H229=1,IF(G229&lt;E229,G229-E229,G229-F229),"")</f>
        <v/>
      </c>
      <c r="J229" s="10" t="str">
        <f>VLOOKUP(A229,data!I:S,9,FALSE)</f>
        <v>LCA Rear RH - Rel Slots Front vs Rear - Pos Z</v>
      </c>
      <c r="K229" s="10"/>
      <c r="L229" s="10"/>
      <c r="M229" s="10"/>
      <c r="N229" s="4"/>
      <c r="X229" s="8" t="str">
        <f>IF(AND(H229=1,Y229="TRUE"),TRUE,"")</f>
        <v/>
      </c>
      <c r="Y229" s="8" t="str">
        <f>VLOOKUP(A229,data!I:S,10,FALSE)</f>
        <v>TRUE</v>
      </c>
      <c r="Z229" s="8">
        <f>VLOOKUP(A229,data!I:S,7,FALSE)</f>
        <v>-6</v>
      </c>
      <c r="AA229" s="8">
        <f>VLOOKUP(A229,data!I:S,8,FALSE)</f>
        <v>6</v>
      </c>
      <c r="AB229" s="8" t="b">
        <f>IF(OR(G229&lt;Z229,G229&gt;AA229),TRUE,FALSE)</f>
        <v>0</v>
      </c>
    </row>
    <row r="230" spans="1:28" s="8" customFormat="1" x14ac:dyDescent="0.25">
      <c r="A230" s="8" t="s">
        <v>454</v>
      </c>
      <c r="B230" s="8" t="str">
        <f>VLOOKUP(A230,data!I:S,2,FALSE)</f>
        <v>Dist X</v>
      </c>
      <c r="C230" s="7">
        <f>TRUNC(VLOOKUP(A230,data!I:S,3,FALSE),1)</f>
        <v>94.7</v>
      </c>
      <c r="D230" s="7">
        <f>TRUNC(VLOOKUP(A230,data!I:S,4,FALSE),1)</f>
        <v>94.2</v>
      </c>
      <c r="E230" s="7">
        <f>VLOOKUP(A230,data!I:S,5,FALSE)</f>
        <v>-3</v>
      </c>
      <c r="F230" s="7">
        <f>VLOOKUP(A230,data!I:S,6,FALSE)</f>
        <v>3</v>
      </c>
      <c r="G230" s="8">
        <f>C230-D230</f>
        <v>0.5</v>
      </c>
      <c r="H230" s="8">
        <f>IF(OR(G230&lt;E230,G230&gt;F230),1,0)</f>
        <v>0</v>
      </c>
      <c r="I230" s="7" t="str">
        <f>IF(H230=1,IF(G230&lt;E230,G230-E230,G230-F230),"")</f>
        <v/>
      </c>
      <c r="J230" s="10" t="str">
        <f>VLOOKUP(A230,data!I:S,9,FALSE)</f>
        <v>LCA Rear LH - Pocket</v>
      </c>
      <c r="K230" s="10"/>
      <c r="L230" s="10"/>
      <c r="M230" s="10"/>
      <c r="N230" s="4"/>
      <c r="X230" s="8" t="str">
        <f>IF(AND(H230=1,Y230="TRUE"),TRUE,"")</f>
        <v/>
      </c>
      <c r="Y230" s="8" t="str">
        <f>VLOOKUP(A230,data!I:S,10,FALSE)</f>
        <v>TRUE</v>
      </c>
      <c r="Z230" s="8">
        <f>VLOOKUP(A230,data!I:S,7,FALSE)</f>
        <v>-6</v>
      </c>
      <c r="AA230" s="8">
        <f>VLOOKUP(A230,data!I:S,8,FALSE)</f>
        <v>6</v>
      </c>
      <c r="AB230" s="8" t="b">
        <f>IF(OR(G230&lt;Z230,G230&gt;AA230),TRUE,FALSE)</f>
        <v>0</v>
      </c>
    </row>
    <row r="231" spans="1:28" s="8" customFormat="1" x14ac:dyDescent="0.25">
      <c r="A231" s="8" t="s">
        <v>456</v>
      </c>
      <c r="B231" s="8" t="str">
        <f>VLOOKUP(A231,data!I:S,2,FALSE)</f>
        <v>Dist Y</v>
      </c>
      <c r="C231" s="7">
        <f>TRUNC(VLOOKUP(A231,data!I:S,3,FALSE),1)</f>
        <v>0.1</v>
      </c>
      <c r="D231" s="7">
        <f>TRUNC(VLOOKUP(A231,data!I:S,4,FALSE),1)</f>
        <v>0.1</v>
      </c>
      <c r="E231" s="7">
        <f>VLOOKUP(A231,data!I:S,5,FALSE)</f>
        <v>-3</v>
      </c>
      <c r="F231" s="7">
        <f>VLOOKUP(A231,data!I:S,6,FALSE)</f>
        <v>3</v>
      </c>
      <c r="G231" s="8">
        <f>C231-D231</f>
        <v>0</v>
      </c>
      <c r="H231" s="8">
        <f>IF(OR(G231&lt;E231,G231&gt;F231),1,0)</f>
        <v>0</v>
      </c>
      <c r="I231" s="7" t="str">
        <f>IF(H231=1,IF(G231&lt;E231,G231-E231,G231-F231),"")</f>
        <v/>
      </c>
      <c r="J231" s="10" t="str">
        <f>VLOOKUP(A231,data!I:S,9,FALSE)</f>
        <v>LCA Rear LH - Rel Slots Front vs Rear - Pos Y</v>
      </c>
      <c r="K231" s="10"/>
      <c r="L231" s="10"/>
      <c r="M231" s="10"/>
      <c r="N231" s="4"/>
      <c r="X231" s="8" t="str">
        <f>IF(AND(H231=1,Y231="TRUE"),TRUE,"")</f>
        <v/>
      </c>
      <c r="Y231" s="8" t="str">
        <f>VLOOKUP(A231,data!I:S,10,FALSE)</f>
        <v>TRUE</v>
      </c>
      <c r="Z231" s="8">
        <f>VLOOKUP(A231,data!I:S,7,FALSE)</f>
        <v>-6</v>
      </c>
      <c r="AA231" s="8">
        <f>VLOOKUP(A231,data!I:S,8,FALSE)</f>
        <v>6</v>
      </c>
      <c r="AB231" s="8" t="b">
        <f>IF(OR(G231&lt;Z231,G231&gt;AA231),TRUE,FALSE)</f>
        <v>0</v>
      </c>
    </row>
    <row r="232" spans="1:28" s="8" customFormat="1" x14ac:dyDescent="0.25">
      <c r="A232" s="8" t="s">
        <v>458</v>
      </c>
      <c r="B232" s="8" t="str">
        <f>VLOOKUP(A232,data!I:S,2,FALSE)</f>
        <v>Dist Z</v>
      </c>
      <c r="C232" s="7">
        <f>TRUNC(VLOOKUP(A232,data!I:S,3,FALSE),1)</f>
        <v>1</v>
      </c>
      <c r="D232" s="7">
        <f>TRUNC(VLOOKUP(A232,data!I:S,4,FALSE),1)</f>
        <v>2.9</v>
      </c>
      <c r="E232" s="7">
        <f>VLOOKUP(A232,data!I:S,5,FALSE)</f>
        <v>-3</v>
      </c>
      <c r="F232" s="7">
        <f>VLOOKUP(A232,data!I:S,6,FALSE)</f>
        <v>3</v>
      </c>
      <c r="G232" s="8">
        <f>C232-D232</f>
        <v>-1.9</v>
      </c>
      <c r="H232" s="8">
        <f>IF(OR(G232&lt;E232,G232&gt;F232),1,0)</f>
        <v>0</v>
      </c>
      <c r="I232" s="7" t="str">
        <f>IF(H232=1,IF(G232&lt;E232,G232-E232,G232-F232),"")</f>
        <v/>
      </c>
      <c r="J232" s="10" t="str">
        <f>VLOOKUP(A232,data!I:S,9,FALSE)</f>
        <v>LCA Rear LH - Rel Slots Front vs Rear - Pos Z</v>
      </c>
      <c r="K232" s="10"/>
      <c r="L232" s="10"/>
      <c r="M232" s="10"/>
      <c r="N232" s="4"/>
      <c r="X232" s="8" t="str">
        <f>IF(AND(H232=1,Y232="TRUE"),TRUE,"")</f>
        <v/>
      </c>
      <c r="Y232" s="8" t="str">
        <f>VLOOKUP(A232,data!I:S,10,FALSE)</f>
        <v>TRUE</v>
      </c>
      <c r="Z232" s="8">
        <f>VLOOKUP(A232,data!I:S,7,FALSE)</f>
        <v>-6</v>
      </c>
      <c r="AA232" s="8">
        <f>VLOOKUP(A232,data!I:S,8,FALSE)</f>
        <v>6</v>
      </c>
      <c r="AB232" s="8" t="b">
        <f>IF(OR(G232&lt;Z232,G232&gt;AA232),TRUE,FALSE)</f>
        <v>0</v>
      </c>
    </row>
    <row r="233" spans="1:28" s="8" customFormat="1" x14ac:dyDescent="0.25">
      <c r="A233" s="8" t="s">
        <v>460</v>
      </c>
      <c r="B233" s="8" t="str">
        <f>VLOOKUP(A233,data!I:S,2,FALSE)</f>
        <v>Dist X</v>
      </c>
      <c r="C233" s="7">
        <f>TRUNC(VLOOKUP(A233,data!I:S,3,FALSE),1)</f>
        <v>426.3</v>
      </c>
      <c r="D233" s="7">
        <f>TRUNC(VLOOKUP(A233,data!I:S,4,FALSE),1)</f>
        <v>426.5</v>
      </c>
      <c r="E233" s="7">
        <f>VLOOKUP(A233,data!I:S,5,FALSE)</f>
        <v>-3</v>
      </c>
      <c r="F233" s="7">
        <f>VLOOKUP(A233,data!I:S,6,FALSE)</f>
        <v>3</v>
      </c>
      <c r="G233" s="8">
        <f>C233-D233</f>
        <v>-0.19999999999998863</v>
      </c>
      <c r="H233" s="8">
        <f>IF(OR(G233&lt;E233,G233&gt;F233),1,0)</f>
        <v>0</v>
      </c>
      <c r="I233" s="7" t="str">
        <f>IF(H233=1,IF(G233&lt;E233,G233-E233,G233-F233),"")</f>
        <v/>
      </c>
      <c r="J233" s="10" t="str">
        <f>VLOOKUP(A233,data!I:S,9,FALSE)</f>
        <v>Span RH</v>
      </c>
      <c r="K233" s="10"/>
      <c r="L233" s="10"/>
      <c r="M233" s="10"/>
      <c r="N233" s="4"/>
      <c r="X233" s="8" t="str">
        <f>IF(AND(H233=1,Y233="TRUE"),TRUE,"")</f>
        <v/>
      </c>
      <c r="Y233" s="8" t="str">
        <f>VLOOKUP(A233,data!I:S,10,FALSE)</f>
        <v>TRUE</v>
      </c>
      <c r="Z233" s="8">
        <f>VLOOKUP(A233,data!I:S,7,FALSE)</f>
        <v>-6</v>
      </c>
      <c r="AA233" s="8">
        <f>VLOOKUP(A233,data!I:S,8,FALSE)</f>
        <v>6</v>
      </c>
      <c r="AB233" s="8" t="b">
        <f>IF(OR(G233&lt;Z233,G233&gt;AA233),TRUE,FALSE)</f>
        <v>0</v>
      </c>
    </row>
    <row r="234" spans="1:28" s="8" customFormat="1" x14ac:dyDescent="0.25">
      <c r="A234" s="8" t="s">
        <v>462</v>
      </c>
      <c r="B234" s="8" t="str">
        <f>VLOOKUP(A234,data!I:S,2,FALSE)</f>
        <v>Dist X</v>
      </c>
      <c r="C234" s="7">
        <f>TRUNC(VLOOKUP(A234,data!I:S,3,FALSE),1)</f>
        <v>427.2</v>
      </c>
      <c r="D234" s="7">
        <f>TRUNC(VLOOKUP(A234,data!I:S,4,FALSE),1)</f>
        <v>426.5</v>
      </c>
      <c r="E234" s="7">
        <f>VLOOKUP(A234,data!I:S,5,FALSE)</f>
        <v>-3</v>
      </c>
      <c r="F234" s="7">
        <f>VLOOKUP(A234,data!I:S,6,FALSE)</f>
        <v>3</v>
      </c>
      <c r="G234" s="8">
        <f>C234-D234</f>
        <v>0.69999999999998863</v>
      </c>
      <c r="H234" s="8">
        <f>IF(OR(G234&lt;E234,G234&gt;F234),1,0)</f>
        <v>0</v>
      </c>
      <c r="I234" s="7" t="str">
        <f>IF(H234=1,IF(G234&lt;E234,G234-E234,G234-F234),"")</f>
        <v/>
      </c>
      <c r="J234" s="10" t="str">
        <f>VLOOKUP(A234,data!I:S,9,FALSE)</f>
        <v>Span LH</v>
      </c>
      <c r="K234" s="10"/>
      <c r="L234" s="10"/>
      <c r="M234" s="10"/>
      <c r="N234" s="4"/>
      <c r="X234" s="8" t="str">
        <f>IF(AND(H234=1,Y234="TRUE"),TRUE,"")</f>
        <v/>
      </c>
      <c r="Y234" s="8" t="str">
        <f>VLOOKUP(A234,data!I:S,10,FALSE)</f>
        <v>TRUE</v>
      </c>
      <c r="Z234" s="8">
        <f>VLOOKUP(A234,data!I:S,7,FALSE)</f>
        <v>-6</v>
      </c>
      <c r="AA234" s="8">
        <f>VLOOKUP(A234,data!I:S,8,FALSE)</f>
        <v>6</v>
      </c>
      <c r="AB234" s="8" t="b">
        <f>IF(OR(G234&lt;Z234,G234&gt;AA234),TRUE,FALSE)</f>
        <v>0</v>
      </c>
    </row>
    <row r="235" spans="1:28" s="8" customFormat="1" x14ac:dyDescent="0.25">
      <c r="A235" s="8" t="s">
        <v>464</v>
      </c>
      <c r="B235" s="8" t="str">
        <f>VLOOKUP(A235,data!I:S,2,FALSE)</f>
        <v>Dist X</v>
      </c>
      <c r="C235" s="7">
        <f>TRUNC(VLOOKUP(A235,data!I:S,3,FALSE),1)</f>
        <v>219.2</v>
      </c>
      <c r="D235" s="7">
        <f>TRUNC(VLOOKUP(A235,data!I:S,4,FALSE),1)</f>
        <v>220.4</v>
      </c>
      <c r="E235" s="7">
        <f>VLOOKUP(A235,data!I:S,5,FALSE)</f>
        <v>-3</v>
      </c>
      <c r="F235" s="7">
        <f>VLOOKUP(A235,data!I:S,6,FALSE)</f>
        <v>3</v>
      </c>
      <c r="G235" s="8">
        <f>C235-D235</f>
        <v>-1.2000000000000171</v>
      </c>
      <c r="H235" s="8">
        <f>IF(OR(G235&lt;E235,G235&gt;F235),1,0)</f>
        <v>0</v>
      </c>
      <c r="I235" s="7" t="str">
        <f>IF(H235=1,IF(G235&lt;E235,G235-E235,G235-F235),"")</f>
        <v/>
      </c>
      <c r="J235" s="10" t="str">
        <f>VLOOKUP(A235,data!I:S,9,FALSE)</f>
        <v>LCA Front Pt-Sim RH vs FSA RH Inboard Rear Hole - Pos X</v>
      </c>
      <c r="K235" s="10"/>
      <c r="L235" s="10"/>
      <c r="M235" s="10"/>
      <c r="N235" s="4"/>
      <c r="X235" s="8" t="str">
        <f>IF(AND(H235=1,Y235="TRUE"),TRUE,"")</f>
        <v/>
      </c>
      <c r="Y235" s="8" t="str">
        <f>VLOOKUP(A235,data!I:S,10,FALSE)</f>
        <v>True</v>
      </c>
      <c r="Z235" s="8">
        <f>VLOOKUP(A235,data!I:S,7,FALSE)</f>
        <v>-6</v>
      </c>
      <c r="AA235" s="8">
        <f>VLOOKUP(A235,data!I:S,8,FALSE)</f>
        <v>6</v>
      </c>
      <c r="AB235" s="8" t="b">
        <f>IF(OR(G235&lt;Z235,G235&gt;AA235),TRUE,FALSE)</f>
        <v>0</v>
      </c>
    </row>
    <row r="236" spans="1:28" s="8" customFormat="1" x14ac:dyDescent="0.25">
      <c r="A236" s="8" t="s">
        <v>466</v>
      </c>
      <c r="B236" s="8" t="str">
        <f>VLOOKUP(A236,data!I:S,2,FALSE)</f>
        <v>Dist X</v>
      </c>
      <c r="C236" s="7">
        <f>TRUNC(VLOOKUP(A236,data!I:S,3,FALSE),1)</f>
        <v>220.9</v>
      </c>
      <c r="D236" s="7">
        <f>TRUNC(VLOOKUP(A236,data!I:S,4,FALSE),1)</f>
        <v>220.4</v>
      </c>
      <c r="E236" s="7">
        <f>VLOOKUP(A236,data!I:S,5,FALSE)</f>
        <v>-3</v>
      </c>
      <c r="F236" s="7">
        <f>VLOOKUP(A236,data!I:S,6,FALSE)</f>
        <v>3</v>
      </c>
      <c r="G236" s="8">
        <f>C236-D236</f>
        <v>0.5</v>
      </c>
      <c r="H236" s="8">
        <f>IF(OR(G236&lt;E236,G236&gt;F236),1,0)</f>
        <v>0</v>
      </c>
      <c r="I236" s="7" t="str">
        <f>IF(H236=1,IF(G236&lt;E236,G236-E236,G236-F236),"")</f>
        <v/>
      </c>
      <c r="J236" s="10" t="str">
        <f>VLOOKUP(A236,data!I:S,9,FALSE)</f>
        <v>LCA Front Pt-Sim LH vs FSA LH Inboard Rear Hole - Pos X</v>
      </c>
      <c r="K236" s="10"/>
      <c r="L236" s="10"/>
      <c r="M236" s="10"/>
      <c r="N236" s="4"/>
      <c r="X236" s="8" t="str">
        <f>IF(AND(H236=1,Y236="TRUE"),TRUE,"")</f>
        <v/>
      </c>
      <c r="Y236" s="8" t="str">
        <f>VLOOKUP(A236,data!I:S,10,FALSE)</f>
        <v>True</v>
      </c>
      <c r="Z236" s="8">
        <f>VLOOKUP(A236,data!I:S,7,FALSE)</f>
        <v>-6</v>
      </c>
      <c r="AA236" s="8">
        <f>VLOOKUP(A236,data!I:S,8,FALSE)</f>
        <v>6</v>
      </c>
      <c r="AB236" s="8" t="b">
        <f>IF(OR(G236&lt;Z236,G236&gt;AA236),TRUE,FALSE)</f>
        <v>0</v>
      </c>
    </row>
    <row r="237" spans="1:28" s="8" customFormat="1" x14ac:dyDescent="0.25">
      <c r="A237" s="8" t="s">
        <v>468</v>
      </c>
      <c r="B237" s="8" t="str">
        <f>VLOOKUP(A237,data!I:S,2,FALSE)</f>
        <v>Pos X</v>
      </c>
      <c r="C237" s="7">
        <f>TRUNC(VLOOKUP(A237,data!I:S,3,FALSE),1)</f>
        <v>807.1</v>
      </c>
      <c r="D237" s="7">
        <f>TRUNC(VLOOKUP(A237,data!I:S,4,FALSE),1)</f>
        <v>804</v>
      </c>
      <c r="E237" s="7">
        <f>VLOOKUP(A237,data!I:S,5,FALSE)</f>
        <v>-3</v>
      </c>
      <c r="F237" s="7">
        <f>VLOOKUP(A237,data!I:S,6,FALSE)</f>
        <v>3</v>
      </c>
      <c r="G237" s="8">
        <f>C237-D237</f>
        <v>3.1000000000000227</v>
      </c>
      <c r="H237" s="8">
        <f>IF(OR(G237&lt;E237,G237&gt;F237),1,0)</f>
        <v>1</v>
      </c>
      <c r="I237" s="7">
        <f>IF(H237=1,IF(G237&lt;E237,G237-E237,G237-F237),"")</f>
        <v>0.10000000000002274</v>
      </c>
      <c r="J237" s="10" t="str">
        <f>VLOOKUP(A237,data!I:S,9,FALSE)</f>
        <v>Hole Buje Upper Rear RH - Pos X</v>
      </c>
      <c r="K237" s="10"/>
      <c r="L237" s="10"/>
      <c r="M237" s="10"/>
      <c r="N237" s="4"/>
      <c r="X237" s="8" t="b">
        <f>IF(AND(H237=1,Y237="TRUE"),TRUE,"")</f>
        <v>1</v>
      </c>
      <c r="Y237" s="8" t="str">
        <f>VLOOKUP(A237,data!I:S,10,FALSE)</f>
        <v>TRUE</v>
      </c>
      <c r="Z237" s="8">
        <f>VLOOKUP(A237,data!I:S,7,FALSE)</f>
        <v>-6</v>
      </c>
      <c r="AA237" s="8">
        <f>VLOOKUP(A237,data!I:S,8,FALSE)</f>
        <v>6</v>
      </c>
      <c r="AB237" s="8" t="b">
        <f>IF(OR(G237&lt;Z237,G237&gt;AA237),TRUE,FALSE)</f>
        <v>0</v>
      </c>
    </row>
    <row r="238" spans="1:28" s="8" customFormat="1" x14ac:dyDescent="0.25">
      <c r="A238" s="8" t="s">
        <v>470</v>
      </c>
      <c r="B238" s="8" t="str">
        <f>VLOOKUP(A238,data!I:S,2,FALSE)</f>
        <v>Pos Y</v>
      </c>
      <c r="C238" s="7">
        <f>TRUNC(VLOOKUP(A238,data!I:S,3,FALSE),1)</f>
        <v>247.1</v>
      </c>
      <c r="D238" s="7">
        <f>TRUNC(VLOOKUP(A238,data!I:S,4,FALSE),1)</f>
        <v>248</v>
      </c>
      <c r="E238" s="7">
        <f>VLOOKUP(A238,data!I:S,5,FALSE)</f>
        <v>-1</v>
      </c>
      <c r="F238" s="7">
        <f>VLOOKUP(A238,data!I:S,6,FALSE)</f>
        <v>1</v>
      </c>
      <c r="G238" s="8">
        <f>C238-D238</f>
        <v>-0.90000000000000568</v>
      </c>
      <c r="H238" s="8">
        <f>IF(OR(G238&lt;E238,G238&gt;F238),1,0)</f>
        <v>0</v>
      </c>
      <c r="I238" s="7" t="str">
        <f>IF(H238=1,IF(G238&lt;E238,G238-E238,G238-F238),"")</f>
        <v/>
      </c>
      <c r="J238" s="10" t="str">
        <f>VLOOKUP(A238,data!I:S,9,FALSE)</f>
        <v>Hole Buje Upper Rear RH - Pos Y</v>
      </c>
      <c r="K238" s="10"/>
      <c r="L238" s="10"/>
      <c r="M238" s="10"/>
      <c r="N238" s="4"/>
      <c r="X238" s="8" t="str">
        <f>IF(AND(H238=1,Y238="TRUE"),TRUE,"")</f>
        <v/>
      </c>
      <c r="Y238" s="8" t="str">
        <f>VLOOKUP(A238,data!I:S,10,FALSE)</f>
        <v>TRUE</v>
      </c>
      <c r="Z238" s="8">
        <f>VLOOKUP(A238,data!I:S,7,FALSE)</f>
        <v>-1</v>
      </c>
      <c r="AA238" s="8">
        <f>VLOOKUP(A238,data!I:S,8,FALSE)</f>
        <v>1</v>
      </c>
      <c r="AB238" s="8" t="b">
        <f>IF(OR(G238&lt;Z238,G238&gt;AA238),TRUE,FALSE)</f>
        <v>0</v>
      </c>
    </row>
    <row r="239" spans="1:28" s="8" customFormat="1" x14ac:dyDescent="0.25">
      <c r="A239" s="8" t="s">
        <v>472</v>
      </c>
      <c r="B239" s="8" t="str">
        <f>VLOOKUP(A239,data!I:S,2,FALSE)</f>
        <v>Pos Z</v>
      </c>
      <c r="C239" s="7">
        <f>TRUNC(VLOOKUP(A239,data!I:S,3,FALSE),1)</f>
        <v>953.7</v>
      </c>
      <c r="D239" s="7">
        <f>TRUNC(VLOOKUP(A239,data!I:S,4,FALSE),1)</f>
        <v>958.8</v>
      </c>
      <c r="E239" s="7">
        <f>VLOOKUP(A239,data!I:S,5,FALSE)</f>
        <v>-1.5</v>
      </c>
      <c r="F239" s="7">
        <f>VLOOKUP(A239,data!I:S,6,FALSE)</f>
        <v>1.5</v>
      </c>
      <c r="G239" s="8">
        <f>C239-D239</f>
        <v>-5.0999999999999091</v>
      </c>
      <c r="H239" s="8">
        <f>IF(OR(G239&lt;E239,G239&gt;F239),1,0)</f>
        <v>1</v>
      </c>
      <c r="I239" s="7">
        <f>IF(H239=1,IF(G239&lt;E239,G239-E239,G239-F239),"")</f>
        <v>-3.5999999999999091</v>
      </c>
      <c r="J239" s="10" t="str">
        <f>VLOOKUP(A239,data!I:S,9,FALSE)</f>
        <v>Hole Buje Upper Rear RH - Pos Z</v>
      </c>
      <c r="K239" s="10"/>
      <c r="L239" s="10"/>
      <c r="M239" s="10"/>
      <c r="N239" s="4"/>
      <c r="X239" s="8" t="str">
        <f>IF(AND(H239=1,Y239="TRUE"),TRUE,"")</f>
        <v/>
      </c>
      <c r="Y239" s="8" t="str">
        <f>VLOOKUP(A239,data!I:S,10,FALSE)</f>
        <v>FALSE</v>
      </c>
      <c r="Z239" s="8">
        <f>VLOOKUP(A239,data!I:S,7,FALSE)</f>
        <v>-1.5</v>
      </c>
      <c r="AA239" s="8">
        <f>VLOOKUP(A239,data!I:S,8,FALSE)</f>
        <v>1.5</v>
      </c>
      <c r="AB239" s="8" t="b">
        <f>IF(OR(G239&lt;Z239,G239&gt;AA239),TRUE,FALSE)</f>
        <v>1</v>
      </c>
    </row>
    <row r="240" spans="1:28" s="8" customFormat="1" x14ac:dyDescent="0.25">
      <c r="A240" s="8" t="s">
        <v>474</v>
      </c>
      <c r="B240" s="8" t="str">
        <f>VLOOKUP(A240,data!I:S,2,FALSE)</f>
        <v>Pos X</v>
      </c>
      <c r="C240" s="7">
        <f>TRUNC(VLOOKUP(A240,data!I:S,3,FALSE),1)</f>
        <v>805.5</v>
      </c>
      <c r="D240" s="7">
        <f>TRUNC(VLOOKUP(A240,data!I:S,4,FALSE),1)</f>
        <v>804</v>
      </c>
      <c r="E240" s="7">
        <f>VLOOKUP(A240,data!I:S,5,FALSE)</f>
        <v>-1.5</v>
      </c>
      <c r="F240" s="7">
        <f>VLOOKUP(A240,data!I:S,6,FALSE)</f>
        <v>1.5</v>
      </c>
      <c r="G240" s="8">
        <f>C240-D240</f>
        <v>1.5</v>
      </c>
      <c r="H240" s="8">
        <f>IF(OR(G240&lt;E240,G240&gt;F240),1,0)</f>
        <v>0</v>
      </c>
      <c r="I240" s="7" t="str">
        <f>IF(H240=1,IF(G240&lt;E240,G240-E240,G240-F240),"")</f>
        <v/>
      </c>
      <c r="J240" s="10" t="str">
        <f>VLOOKUP(A240,data!I:S,9,FALSE)</f>
        <v>Hole Buje Lower Rear RH - Pos X</v>
      </c>
      <c r="K240" s="10"/>
      <c r="L240" s="10"/>
      <c r="M240" s="10"/>
      <c r="N240" s="4"/>
      <c r="X240" s="8" t="str">
        <f>IF(AND(H240=1,Y240="TRUE"),TRUE,"")</f>
        <v/>
      </c>
      <c r="Y240" s="8" t="str">
        <f>VLOOKUP(A240,data!I:S,10,FALSE)</f>
        <v>FALSE</v>
      </c>
      <c r="Z240" s="8">
        <f>VLOOKUP(A240,data!I:S,7,FALSE)</f>
        <v>-1.9</v>
      </c>
      <c r="AA240" s="8">
        <f>VLOOKUP(A240,data!I:S,8,FALSE)</f>
        <v>1.9</v>
      </c>
      <c r="AB240" s="8" t="b">
        <f>IF(OR(G240&lt;Z240,G240&gt;AA240),TRUE,FALSE)</f>
        <v>0</v>
      </c>
    </row>
    <row r="241" spans="1:28" s="8" customFormat="1" x14ac:dyDescent="0.25">
      <c r="A241" s="8" t="s">
        <v>476</v>
      </c>
      <c r="B241" s="8" t="str">
        <f>VLOOKUP(A241,data!I:S,2,FALSE)</f>
        <v>Pos Y</v>
      </c>
      <c r="C241" s="7">
        <f>TRUNC(VLOOKUP(A241,data!I:S,3,FALSE),1)</f>
        <v>257</v>
      </c>
      <c r="D241" s="7">
        <f>TRUNC(VLOOKUP(A241,data!I:S,4,FALSE),1)</f>
        <v>257.5</v>
      </c>
      <c r="E241" s="7">
        <f>VLOOKUP(A241,data!I:S,5,FALSE)</f>
        <v>-3</v>
      </c>
      <c r="F241" s="7">
        <f>VLOOKUP(A241,data!I:S,6,FALSE)</f>
        <v>3</v>
      </c>
      <c r="G241" s="8">
        <f>C241-D241</f>
        <v>-0.5</v>
      </c>
      <c r="H241" s="8">
        <f>IF(OR(G241&lt;E241,G241&gt;F241),1,0)</f>
        <v>0</v>
      </c>
      <c r="I241" s="7" t="str">
        <f>IF(H241=1,IF(G241&lt;E241,G241-E241,G241-F241),"")</f>
        <v/>
      </c>
      <c r="J241" s="10" t="str">
        <f>VLOOKUP(A241,data!I:S,9,FALSE)</f>
        <v>Hole Buje Lower Rear RH - Pos Y</v>
      </c>
      <c r="K241" s="10"/>
      <c r="L241" s="10"/>
      <c r="M241" s="10"/>
      <c r="N241" s="4"/>
      <c r="X241" s="8" t="str">
        <f>IF(AND(H241=1,Y241="TRUE"),TRUE,"")</f>
        <v/>
      </c>
      <c r="Y241" s="8" t="str">
        <f>VLOOKUP(A241,data!I:S,10,FALSE)</f>
        <v>TRUE</v>
      </c>
      <c r="Z241" s="8">
        <f>VLOOKUP(A241,data!I:S,7,FALSE)</f>
        <v>-6</v>
      </c>
      <c r="AA241" s="8">
        <f>VLOOKUP(A241,data!I:S,8,FALSE)</f>
        <v>6</v>
      </c>
      <c r="AB241" s="8" t="b">
        <f>IF(OR(G241&lt;Z241,G241&gt;AA241),TRUE,FALSE)</f>
        <v>0</v>
      </c>
    </row>
    <row r="242" spans="1:28" s="8" customFormat="1" x14ac:dyDescent="0.25">
      <c r="A242" s="8" t="s">
        <v>478</v>
      </c>
      <c r="B242" s="8" t="str">
        <f>VLOOKUP(A242,data!I:S,2,FALSE)</f>
        <v>Pos Z</v>
      </c>
      <c r="C242" s="7">
        <f>TRUNC(VLOOKUP(A242,data!I:S,3,FALSE),1)</f>
        <v>821.4</v>
      </c>
      <c r="D242" s="7">
        <f>TRUNC(VLOOKUP(A242,data!I:S,4,FALSE),1)</f>
        <v>825.3</v>
      </c>
      <c r="E242" s="7">
        <f>VLOOKUP(A242,data!I:S,5,FALSE)</f>
        <v>-3</v>
      </c>
      <c r="F242" s="7">
        <f>VLOOKUP(A242,data!I:S,6,FALSE)</f>
        <v>3</v>
      </c>
      <c r="G242" s="8">
        <f>C242-D242</f>
        <v>-3.8999999999999773</v>
      </c>
      <c r="H242" s="8">
        <f>IF(OR(G242&lt;E242,G242&gt;F242),1,0)</f>
        <v>1</v>
      </c>
      <c r="I242" s="7">
        <f>IF(H242=1,IF(G242&lt;E242,G242-E242,G242-F242),"")</f>
        <v>-0.89999999999997726</v>
      </c>
      <c r="J242" s="10" t="str">
        <f>VLOOKUP(A242,data!I:S,9,FALSE)</f>
        <v>Hole Buje Lower Rear RH - Pos Z</v>
      </c>
      <c r="K242" s="10"/>
      <c r="L242" s="10"/>
      <c r="M242" s="10"/>
      <c r="N242" s="4"/>
      <c r="X242" s="8" t="b">
        <f>IF(AND(H242=1,Y242="TRUE"),TRUE,"")</f>
        <v>1</v>
      </c>
      <c r="Y242" s="8" t="str">
        <f>VLOOKUP(A242,data!I:S,10,FALSE)</f>
        <v>TRUE</v>
      </c>
      <c r="Z242" s="8">
        <f>VLOOKUP(A242,data!I:S,7,FALSE)</f>
        <v>-6</v>
      </c>
      <c r="AA242" s="8">
        <f>VLOOKUP(A242,data!I:S,8,FALSE)</f>
        <v>6</v>
      </c>
      <c r="AB242" s="8" t="b">
        <f>IF(OR(G242&lt;Z242,G242&gt;AA242),TRUE,FALSE)</f>
        <v>0</v>
      </c>
    </row>
    <row r="243" spans="1:28" s="8" customFormat="1" x14ac:dyDescent="0.25">
      <c r="A243" s="8" t="s">
        <v>480</v>
      </c>
      <c r="B243" s="8" t="str">
        <f>VLOOKUP(A243,data!I:S,2,FALSE)</f>
        <v>Pos X</v>
      </c>
      <c r="C243" s="7">
        <f>TRUNC(VLOOKUP(A243,data!I:S,3,FALSE),1)</f>
        <v>805</v>
      </c>
      <c r="D243" s="7">
        <f>TRUNC(VLOOKUP(A243,data!I:S,4,FALSE),1)</f>
        <v>804</v>
      </c>
      <c r="E243" s="7">
        <f>VLOOKUP(A243,data!I:S,5,FALSE)</f>
        <v>-1.5</v>
      </c>
      <c r="F243" s="7">
        <f>VLOOKUP(A243,data!I:S,6,FALSE)</f>
        <v>1.5</v>
      </c>
      <c r="G243" s="8">
        <f>C243-D243</f>
        <v>1</v>
      </c>
      <c r="H243" s="8">
        <f>IF(OR(G243&lt;E243,G243&gt;F243),1,0)</f>
        <v>0</v>
      </c>
      <c r="I243" s="7" t="str">
        <f>IF(H243=1,IF(G243&lt;E243,G243-E243,G243-F243),"")</f>
        <v/>
      </c>
      <c r="J243" s="10" t="str">
        <f>VLOOKUP(A243,data!I:S,9,FALSE)</f>
        <v>Hole Buje Lower Rear LH - Pos X</v>
      </c>
      <c r="K243" s="10"/>
      <c r="L243" s="10"/>
      <c r="M243" s="10"/>
      <c r="N243" s="4"/>
      <c r="X243" s="8" t="str">
        <f>IF(AND(H243=1,Y243="TRUE"),TRUE,"")</f>
        <v/>
      </c>
      <c r="Y243" s="8" t="str">
        <f>VLOOKUP(A243,data!I:S,10,FALSE)</f>
        <v>FALSE</v>
      </c>
      <c r="Z243" s="8">
        <f>VLOOKUP(A243,data!I:S,7,FALSE)</f>
        <v>-1.9</v>
      </c>
      <c r="AA243" s="8">
        <f>VLOOKUP(A243,data!I:S,8,FALSE)</f>
        <v>1.9</v>
      </c>
      <c r="AB243" s="8" t="b">
        <f>IF(OR(G243&lt;Z243,G243&gt;AA243),TRUE,FALSE)</f>
        <v>0</v>
      </c>
    </row>
    <row r="244" spans="1:28" s="8" customFormat="1" x14ac:dyDescent="0.25">
      <c r="A244" s="8" t="s">
        <v>482</v>
      </c>
      <c r="B244" s="8" t="str">
        <f>VLOOKUP(A244,data!I:S,2,FALSE)</f>
        <v>Pos Y</v>
      </c>
      <c r="C244" s="7">
        <f>TRUNC(VLOOKUP(A244,data!I:S,3,FALSE),1)</f>
        <v>-259.3</v>
      </c>
      <c r="D244" s="7">
        <f>TRUNC(VLOOKUP(A244,data!I:S,4,FALSE),1)</f>
        <v>-257.5</v>
      </c>
      <c r="E244" s="7">
        <f>VLOOKUP(A244,data!I:S,5,FALSE)</f>
        <v>-3</v>
      </c>
      <c r="F244" s="7">
        <f>VLOOKUP(A244,data!I:S,6,FALSE)</f>
        <v>3</v>
      </c>
      <c r="G244" s="8">
        <f>C244-D244</f>
        <v>-1.8000000000000114</v>
      </c>
      <c r="H244" s="8">
        <f>IF(OR(G244&lt;E244,G244&gt;F244),1,0)</f>
        <v>0</v>
      </c>
      <c r="I244" s="7" t="str">
        <f>IF(H244=1,IF(G244&lt;E244,G244-E244,G244-F244),"")</f>
        <v/>
      </c>
      <c r="J244" s="10" t="str">
        <f>VLOOKUP(A244,data!I:S,9,FALSE)</f>
        <v>Hole Buje Lower Rear LH - Pos Y</v>
      </c>
      <c r="K244" s="10"/>
      <c r="L244" s="10"/>
      <c r="M244" s="10"/>
      <c r="N244" s="4"/>
      <c r="X244" s="8" t="str">
        <f>IF(AND(H244=1,Y244="TRUE"),TRUE,"")</f>
        <v/>
      </c>
      <c r="Y244" s="8" t="str">
        <f>VLOOKUP(A244,data!I:S,10,FALSE)</f>
        <v>TRUE</v>
      </c>
      <c r="Z244" s="8">
        <f>VLOOKUP(A244,data!I:S,7,FALSE)</f>
        <v>-6</v>
      </c>
      <c r="AA244" s="8">
        <f>VLOOKUP(A244,data!I:S,8,FALSE)</f>
        <v>6</v>
      </c>
      <c r="AB244" s="8" t="b">
        <f>IF(OR(G244&lt;Z244,G244&gt;AA244),TRUE,FALSE)</f>
        <v>0</v>
      </c>
    </row>
    <row r="245" spans="1:28" s="8" customFormat="1" x14ac:dyDescent="0.25">
      <c r="A245" s="8" t="s">
        <v>484</v>
      </c>
      <c r="B245" s="8" t="str">
        <f>VLOOKUP(A245,data!I:S,2,FALSE)</f>
        <v>Pos Z</v>
      </c>
      <c r="C245" s="7">
        <f>TRUNC(VLOOKUP(A245,data!I:S,3,FALSE),1)</f>
        <v>821.8</v>
      </c>
      <c r="D245" s="7">
        <f>TRUNC(VLOOKUP(A245,data!I:S,4,FALSE),1)</f>
        <v>825.3</v>
      </c>
      <c r="E245" s="7">
        <f>VLOOKUP(A245,data!I:S,5,FALSE)</f>
        <v>-3</v>
      </c>
      <c r="F245" s="7">
        <f>VLOOKUP(A245,data!I:S,6,FALSE)</f>
        <v>3</v>
      </c>
      <c r="G245" s="8">
        <f>C245-D245</f>
        <v>-3.5</v>
      </c>
      <c r="H245" s="8">
        <f>IF(OR(G245&lt;E245,G245&gt;F245),1,0)</f>
        <v>1</v>
      </c>
      <c r="I245" s="7">
        <f>IF(H245=1,IF(G245&lt;E245,G245-E245,G245-F245),"")</f>
        <v>-0.5</v>
      </c>
      <c r="J245" s="10" t="str">
        <f>VLOOKUP(A245,data!I:S,9,FALSE)</f>
        <v>Hole Buje Lower Rear LH - Pos Z</v>
      </c>
      <c r="K245" s="10"/>
      <c r="L245" s="10"/>
      <c r="M245" s="10"/>
      <c r="N245" s="4"/>
      <c r="X245" s="8" t="b">
        <f>IF(AND(H245=1,Y245="TRUE"),TRUE,"")</f>
        <v>1</v>
      </c>
      <c r="Y245" s="8" t="str">
        <f>VLOOKUP(A245,data!I:S,10,FALSE)</f>
        <v>TRUE</v>
      </c>
      <c r="Z245" s="8">
        <f>VLOOKUP(A245,data!I:S,7,FALSE)</f>
        <v>-6</v>
      </c>
      <c r="AA245" s="8">
        <f>VLOOKUP(A245,data!I:S,8,FALSE)</f>
        <v>6</v>
      </c>
      <c r="AB245" s="8" t="b">
        <f>IF(OR(G245&lt;Z245,G245&gt;AA245),TRUE,FALSE)</f>
        <v>0</v>
      </c>
    </row>
    <row r="246" spans="1:28" s="8" customFormat="1" x14ac:dyDescent="0.25">
      <c r="A246" s="8" t="s">
        <v>486</v>
      </c>
      <c r="B246" s="8" t="str">
        <f>VLOOKUP(A246,data!I:S,2,FALSE)</f>
        <v>Dist X</v>
      </c>
      <c r="C246" s="7">
        <f>TRUNC(VLOOKUP(A246,data!I:S,3,FALSE),1)</f>
        <v>35.5</v>
      </c>
      <c r="D246" s="7">
        <f>TRUNC(VLOOKUP(A246,data!I:S,4,FALSE),1)</f>
        <v>33.9</v>
      </c>
      <c r="E246" s="7">
        <f>VLOOKUP(A246,data!I:S,5,FALSE)</f>
        <v>-3</v>
      </c>
      <c r="F246" s="7">
        <f>VLOOKUP(A246,data!I:S,6,FALSE)</f>
        <v>3</v>
      </c>
      <c r="G246" s="8">
        <f>C246-D246</f>
        <v>1.6000000000000014</v>
      </c>
      <c r="H246" s="8">
        <f>IF(OR(G246&lt;E246,G246&gt;F246),1,0)</f>
        <v>0</v>
      </c>
      <c r="I246" s="7" t="str">
        <f>IF(H246=1,IF(G246&lt;E246,G246-E246,G246-F246),"")</f>
        <v/>
      </c>
      <c r="J246" s="10" t="str">
        <f>VLOOKUP(A246,data!I:S,9,FALSE)</f>
        <v>Buje Lower RH vs LCA RH CM#1 Pt-Sim - Dist X</v>
      </c>
      <c r="K246" s="10"/>
      <c r="L246" s="10"/>
      <c r="M246" s="10"/>
      <c r="N246" s="4"/>
      <c r="X246" s="8" t="str">
        <f>IF(AND(H246=1,Y246="TRUE"),TRUE,"")</f>
        <v/>
      </c>
      <c r="Y246" s="8" t="str">
        <f>VLOOKUP(A246,data!I:S,10,FALSE)</f>
        <v>TRUE</v>
      </c>
      <c r="Z246" s="8">
        <f>VLOOKUP(A246,data!I:S,7,FALSE)</f>
        <v>-6</v>
      </c>
      <c r="AA246" s="8">
        <f>VLOOKUP(A246,data!I:S,8,FALSE)</f>
        <v>6</v>
      </c>
      <c r="AB246" s="8" t="b">
        <f>IF(OR(G246&lt;Z246,G246&gt;AA246),TRUE,FALSE)</f>
        <v>0</v>
      </c>
    </row>
    <row r="247" spans="1:28" s="8" customFormat="1" x14ac:dyDescent="0.25">
      <c r="A247" s="8" t="s">
        <v>488</v>
      </c>
      <c r="B247" s="8" t="str">
        <f>VLOOKUP(A247,data!I:S,2,FALSE)</f>
        <v>Dist Y</v>
      </c>
      <c r="C247" s="7">
        <f>TRUNC(VLOOKUP(A247,data!I:S,3,FALSE),1)</f>
        <v>81.5</v>
      </c>
      <c r="D247" s="7">
        <f>TRUNC(VLOOKUP(A247,data!I:S,4,FALSE),1)</f>
        <v>82.8</v>
      </c>
      <c r="E247" s="7">
        <f>VLOOKUP(A247,data!I:S,5,FALSE)</f>
        <v>-3</v>
      </c>
      <c r="F247" s="7">
        <f>VLOOKUP(A247,data!I:S,6,FALSE)</f>
        <v>3</v>
      </c>
      <c r="G247" s="8">
        <f>C247-D247</f>
        <v>-1.2999999999999972</v>
      </c>
      <c r="H247" s="8">
        <f>IF(OR(G247&lt;E247,G247&gt;F247),1,0)</f>
        <v>0</v>
      </c>
      <c r="I247" s="7" t="str">
        <f>IF(H247=1,IF(G247&lt;E247,G247-E247,G247-F247),"")</f>
        <v/>
      </c>
      <c r="J247" s="10" t="str">
        <f>VLOOKUP(A247,data!I:S,9,FALSE)</f>
        <v>Buje Lower RH vs LCA RH CM#1 Pt-Sim - Dist Y</v>
      </c>
      <c r="K247" s="10"/>
      <c r="L247" s="10"/>
      <c r="M247" s="10"/>
      <c r="N247" s="4"/>
      <c r="X247" s="8" t="str">
        <f>IF(AND(H247=1,Y247="TRUE"),TRUE,"")</f>
        <v/>
      </c>
      <c r="Y247" s="8" t="str">
        <f>VLOOKUP(A247,data!I:S,10,FALSE)</f>
        <v>TRUE</v>
      </c>
      <c r="Z247" s="8">
        <f>VLOOKUP(A247,data!I:S,7,FALSE)</f>
        <v>-6</v>
      </c>
      <c r="AA247" s="8">
        <f>VLOOKUP(A247,data!I:S,8,FALSE)</f>
        <v>6</v>
      </c>
      <c r="AB247" s="8" t="b">
        <f>IF(OR(G247&lt;Z247,G247&gt;AA247),TRUE,FALSE)</f>
        <v>0</v>
      </c>
    </row>
    <row r="248" spans="1:28" s="8" customFormat="1" x14ac:dyDescent="0.25">
      <c r="A248" s="8" t="s">
        <v>490</v>
      </c>
      <c r="B248" s="8" t="str">
        <f>VLOOKUP(A248,data!I:S,2,FALSE)</f>
        <v>Dist Z</v>
      </c>
      <c r="C248" s="7">
        <f>TRUNC(VLOOKUP(A248,data!I:S,3,FALSE),1)</f>
        <v>46.9</v>
      </c>
      <c r="D248" s="7">
        <f>TRUNC(VLOOKUP(A248,data!I:S,4,FALSE),1)</f>
        <v>46.4</v>
      </c>
      <c r="E248" s="7">
        <f>VLOOKUP(A248,data!I:S,5,FALSE)</f>
        <v>-3</v>
      </c>
      <c r="F248" s="7">
        <f>VLOOKUP(A248,data!I:S,6,FALSE)</f>
        <v>3</v>
      </c>
      <c r="G248" s="8">
        <f>C248-D248</f>
        <v>0.5</v>
      </c>
      <c r="H248" s="8">
        <f>IF(OR(G248&lt;E248,G248&gt;F248),1,0)</f>
        <v>0</v>
      </c>
      <c r="I248" s="7" t="str">
        <f>IF(H248=1,IF(G248&lt;E248,G248-E248,G248-F248),"")</f>
        <v/>
      </c>
      <c r="J248" s="10" t="str">
        <f>VLOOKUP(A248,data!I:S,9,FALSE)</f>
        <v>Buje Lower RH vs LCA RH CM#1 Pt-Sim - Dist Z</v>
      </c>
      <c r="K248" s="10"/>
      <c r="L248" s="10"/>
      <c r="M248" s="10"/>
      <c r="N248" s="4"/>
      <c r="X248" s="8" t="str">
        <f>IF(AND(H248=1,Y248="TRUE"),TRUE,"")</f>
        <v/>
      </c>
      <c r="Y248" s="8" t="str">
        <f>VLOOKUP(A248,data!I:S,10,FALSE)</f>
        <v>TRUE</v>
      </c>
      <c r="Z248" s="8">
        <f>VLOOKUP(A248,data!I:S,7,FALSE)</f>
        <v>-6</v>
      </c>
      <c r="AA248" s="8">
        <f>VLOOKUP(A248,data!I:S,8,FALSE)</f>
        <v>6</v>
      </c>
      <c r="AB248" s="8" t="b">
        <f>IF(OR(G248&lt;Z248,G248&gt;AA248),TRUE,FALSE)</f>
        <v>0</v>
      </c>
    </row>
    <row r="249" spans="1:28" s="8" customFormat="1" x14ac:dyDescent="0.25">
      <c r="A249" s="8" t="s">
        <v>492</v>
      </c>
      <c r="B249" s="8" t="str">
        <f>VLOOKUP(A249,data!I:S,2,FALSE)</f>
        <v>Dist Z</v>
      </c>
      <c r="C249" s="7">
        <f>TRUNC(VLOOKUP(A249,data!I:S,3,FALSE),1)</f>
        <v>132.30000000000001</v>
      </c>
      <c r="D249" s="7">
        <f>TRUNC(VLOOKUP(A249,data!I:S,4,FALSE),1)</f>
        <v>133.5</v>
      </c>
      <c r="E249" s="7">
        <f>VLOOKUP(A249,data!I:S,5,FALSE)</f>
        <v>-3</v>
      </c>
      <c r="F249" s="7">
        <f>VLOOKUP(A249,data!I:S,6,FALSE)</f>
        <v>3</v>
      </c>
      <c r="G249" s="8">
        <f>C249-D249</f>
        <v>-1.1999999999999886</v>
      </c>
      <c r="H249" s="8">
        <f>IF(OR(G249&lt;E249,G249&gt;F249),1,0)</f>
        <v>0</v>
      </c>
      <c r="I249" s="7" t="str">
        <f>IF(H249=1,IF(G249&lt;E249,G249-E249,G249-F249),"")</f>
        <v/>
      </c>
      <c r="J249" s="10" t="str">
        <f>VLOOKUP(A249,data!I:S,9,FALSE)</f>
        <v>Buje Lower RH vs Buje Upper RH - Dist Z</v>
      </c>
      <c r="K249" s="10"/>
      <c r="L249" s="10"/>
      <c r="M249" s="10"/>
      <c r="N249" s="4"/>
      <c r="X249" s="8" t="str">
        <f>IF(AND(H249=1,Y249="TRUE"),TRUE,"")</f>
        <v/>
      </c>
      <c r="Y249" s="8" t="str">
        <f>VLOOKUP(A249,data!I:S,10,FALSE)</f>
        <v>TRUE</v>
      </c>
      <c r="Z249" s="8">
        <f>VLOOKUP(A249,data!I:S,7,FALSE)</f>
        <v>-6</v>
      </c>
      <c r="AA249" s="8">
        <f>VLOOKUP(A249,data!I:S,8,FALSE)</f>
        <v>6</v>
      </c>
      <c r="AB249" s="8" t="b">
        <f>IF(OR(G249&lt;Z249,G249&gt;AA249),TRUE,FALSE)</f>
        <v>0</v>
      </c>
    </row>
    <row r="250" spans="1:28" s="8" customFormat="1" x14ac:dyDescent="0.25">
      <c r="A250" s="8" t="s">
        <v>494</v>
      </c>
      <c r="B250" s="8" t="str">
        <f>VLOOKUP(A250,data!I:S,2,FALSE)</f>
        <v>Dist Y</v>
      </c>
      <c r="C250" s="7">
        <f>TRUNC(VLOOKUP(A250,data!I:S,3,FALSE),1)</f>
        <v>516.29999999999995</v>
      </c>
      <c r="D250" s="7">
        <f>TRUNC(VLOOKUP(A250,data!I:S,4,FALSE),1)</f>
        <v>515</v>
      </c>
      <c r="E250" s="7">
        <f>VLOOKUP(A250,data!I:S,5,FALSE)</f>
        <v>-3</v>
      </c>
      <c r="F250" s="7">
        <f>VLOOKUP(A250,data!I:S,6,FALSE)</f>
        <v>3</v>
      </c>
      <c r="G250" s="8">
        <f>C250-D250</f>
        <v>1.2999999999999545</v>
      </c>
      <c r="H250" s="8">
        <f>IF(OR(G250&lt;E250,G250&gt;F250),1,0)</f>
        <v>0</v>
      </c>
      <c r="I250" s="7" t="str">
        <f>IF(H250=1,IF(G250&lt;E250,G250-E250,G250-F250),"")</f>
        <v/>
      </c>
      <c r="J250" s="10" t="str">
        <f>VLOOKUP(A250,data!I:S,9,FALSE)</f>
        <v>Buje Lower RH vs Buje Lower LH - Dist Y</v>
      </c>
      <c r="K250" s="10"/>
      <c r="L250" s="10"/>
      <c r="M250" s="10"/>
      <c r="N250" s="4"/>
      <c r="X250" s="8" t="str">
        <f>IF(AND(H250=1,Y250="TRUE"),TRUE,"")</f>
        <v/>
      </c>
      <c r="Y250" s="8" t="str">
        <f>VLOOKUP(A250,data!I:S,10,FALSE)</f>
        <v>TRUE</v>
      </c>
      <c r="Z250" s="8">
        <f>VLOOKUP(A250,data!I:S,7,FALSE)</f>
        <v>-6</v>
      </c>
      <c r="AA250" s="8">
        <f>VLOOKUP(A250,data!I:S,8,FALSE)</f>
        <v>6</v>
      </c>
      <c r="AB250" s="8" t="b">
        <f>IF(OR(G250&lt;Z250,G250&gt;AA250),TRUE,FALSE)</f>
        <v>0</v>
      </c>
    </row>
    <row r="251" spans="1:28" s="8" customFormat="1" x14ac:dyDescent="0.25">
      <c r="A251" s="8" t="s">
        <v>496</v>
      </c>
      <c r="B251" s="8" t="str">
        <f>VLOOKUP(A251,data!I:S,2,FALSE)</f>
        <v>Dist X</v>
      </c>
      <c r="C251" s="7">
        <f>TRUNC(VLOOKUP(A251,data!I:S,3,FALSE),1)</f>
        <v>35.799999999999997</v>
      </c>
      <c r="D251" s="7">
        <f>TRUNC(VLOOKUP(A251,data!I:S,4,FALSE),1)</f>
        <v>33.9</v>
      </c>
      <c r="E251" s="7">
        <f>VLOOKUP(A251,data!I:S,5,FALSE)</f>
        <v>-3</v>
      </c>
      <c r="F251" s="7">
        <f>VLOOKUP(A251,data!I:S,6,FALSE)</f>
        <v>3</v>
      </c>
      <c r="G251" s="8">
        <f>C251-D251</f>
        <v>1.8999999999999986</v>
      </c>
      <c r="H251" s="8">
        <f>IF(OR(G251&lt;E251,G251&gt;F251),1,0)</f>
        <v>0</v>
      </c>
      <c r="I251" s="7" t="str">
        <f>IF(H251=1,IF(G251&lt;E251,G251-E251,G251-F251),"")</f>
        <v/>
      </c>
      <c r="J251" s="10" t="str">
        <f>VLOOKUP(A251,data!I:S,9,FALSE)</f>
        <v>Buje Lower LH vs LCA LH CM#1 Pt-Sim - Dist X</v>
      </c>
      <c r="K251" s="10"/>
      <c r="L251" s="10"/>
      <c r="M251" s="10"/>
      <c r="N251" s="4"/>
      <c r="X251" s="8" t="str">
        <f>IF(AND(H251=1,Y251="TRUE"),TRUE,"")</f>
        <v/>
      </c>
      <c r="Y251" s="8" t="str">
        <f>VLOOKUP(A251,data!I:S,10,FALSE)</f>
        <v>TRUE</v>
      </c>
      <c r="Z251" s="8">
        <f>VLOOKUP(A251,data!I:S,7,FALSE)</f>
        <v>-6</v>
      </c>
      <c r="AA251" s="8">
        <f>VLOOKUP(A251,data!I:S,8,FALSE)</f>
        <v>6</v>
      </c>
      <c r="AB251" s="8" t="b">
        <f>IF(OR(G251&lt;Z251,G251&gt;AA251),TRUE,FALSE)</f>
        <v>0</v>
      </c>
    </row>
    <row r="252" spans="1:28" s="8" customFormat="1" x14ac:dyDescent="0.25">
      <c r="A252" s="8" t="s">
        <v>498</v>
      </c>
      <c r="B252" s="8" t="str">
        <f>VLOOKUP(A252,data!I:S,2,FALSE)</f>
        <v>Dist Y</v>
      </c>
      <c r="C252" s="7">
        <f>TRUNC(VLOOKUP(A252,data!I:S,3,FALSE),1)</f>
        <v>81.7</v>
      </c>
      <c r="D252" s="7">
        <f>TRUNC(VLOOKUP(A252,data!I:S,4,FALSE),1)</f>
        <v>82.8</v>
      </c>
      <c r="E252" s="7">
        <f>VLOOKUP(A252,data!I:S,5,FALSE)</f>
        <v>-3</v>
      </c>
      <c r="F252" s="7">
        <f>VLOOKUP(A252,data!I:S,6,FALSE)</f>
        <v>3</v>
      </c>
      <c r="G252" s="8">
        <f>C252-D252</f>
        <v>-1.0999999999999943</v>
      </c>
      <c r="H252" s="8">
        <f>IF(OR(G252&lt;E252,G252&gt;F252),1,0)</f>
        <v>0</v>
      </c>
      <c r="I252" s="7" t="str">
        <f>IF(H252=1,IF(G252&lt;E252,G252-E252,G252-F252),"")</f>
        <v/>
      </c>
      <c r="J252" s="10" t="str">
        <f>VLOOKUP(A252,data!I:S,9,FALSE)</f>
        <v>Buje Lower LH vs LCA LH CM#1 Pt-Sim - Dist Y</v>
      </c>
      <c r="K252" s="10"/>
      <c r="L252" s="10"/>
      <c r="M252" s="10"/>
      <c r="N252" s="4"/>
      <c r="X252" s="8" t="str">
        <f>IF(AND(H252=1,Y252="TRUE"),TRUE,"")</f>
        <v/>
      </c>
      <c r="Y252" s="8" t="str">
        <f>VLOOKUP(A252,data!I:S,10,FALSE)</f>
        <v>TRUE</v>
      </c>
      <c r="Z252" s="8">
        <f>VLOOKUP(A252,data!I:S,7,FALSE)</f>
        <v>-6</v>
      </c>
      <c r="AA252" s="8">
        <f>VLOOKUP(A252,data!I:S,8,FALSE)</f>
        <v>6</v>
      </c>
      <c r="AB252" s="8" t="b">
        <f>IF(OR(G252&lt;Z252,G252&gt;AA252),TRUE,FALSE)</f>
        <v>0</v>
      </c>
    </row>
    <row r="253" spans="1:28" s="8" customFormat="1" x14ac:dyDescent="0.25">
      <c r="A253" s="8" t="s">
        <v>500</v>
      </c>
      <c r="B253" s="8" t="str">
        <f>VLOOKUP(A253,data!I:S,2,FALSE)</f>
        <v>Dist Z</v>
      </c>
      <c r="C253" s="7">
        <f>TRUNC(VLOOKUP(A253,data!I:S,3,FALSE),1)</f>
        <v>46.1</v>
      </c>
      <c r="D253" s="7">
        <f>TRUNC(VLOOKUP(A253,data!I:S,4,FALSE),1)</f>
        <v>46.4</v>
      </c>
      <c r="E253" s="7">
        <f>VLOOKUP(A253,data!I:S,5,FALSE)</f>
        <v>-3</v>
      </c>
      <c r="F253" s="7">
        <f>VLOOKUP(A253,data!I:S,6,FALSE)</f>
        <v>3</v>
      </c>
      <c r="G253" s="8">
        <f>C253-D253</f>
        <v>-0.29999999999999716</v>
      </c>
      <c r="H253" s="8">
        <f>IF(OR(G253&lt;E253,G253&gt;F253),1,0)</f>
        <v>0</v>
      </c>
      <c r="I253" s="7" t="str">
        <f>IF(H253=1,IF(G253&lt;E253,G253-E253,G253-F253),"")</f>
        <v/>
      </c>
      <c r="J253" s="10" t="str">
        <f>VLOOKUP(A253,data!I:S,9,FALSE)</f>
        <v>Buje Lower LH vs LCA LH CM#1 Pt-Sim - Dist Z</v>
      </c>
      <c r="K253" s="10"/>
      <c r="L253" s="10"/>
      <c r="M253" s="10"/>
      <c r="N253" s="4"/>
      <c r="X253" s="8" t="str">
        <f>IF(AND(H253=1,Y253="TRUE"),TRUE,"")</f>
        <v/>
      </c>
      <c r="Y253" s="8" t="str">
        <f>VLOOKUP(A253,data!I:S,10,FALSE)</f>
        <v>TRUE</v>
      </c>
      <c r="Z253" s="8">
        <f>VLOOKUP(A253,data!I:S,7,FALSE)</f>
        <v>-6</v>
      </c>
      <c r="AA253" s="8">
        <f>VLOOKUP(A253,data!I:S,8,FALSE)</f>
        <v>6</v>
      </c>
      <c r="AB253" s="8" t="b">
        <f>IF(OR(G253&lt;Z253,G253&gt;AA253),TRUE,FALSE)</f>
        <v>0</v>
      </c>
    </row>
    <row r="254" spans="1:28" s="8" customFormat="1" ht="30" customHeight="1" x14ac:dyDescent="0.25">
      <c r="A254" s="9" t="str">
        <f ca="1">INDEX(data!D:D,MATCH(OFFSET(INDIRECT("RC",FALSE),3,0),data!I:I,0))</f>
        <v>Spring # 3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4"/>
    </row>
    <row r="255" spans="1:28" s="8" customFormat="1" ht="200.1" customHeight="1" x14ac:dyDescent="0.25">
      <c r="A255" s="10" t="s">
        <v>32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4"/>
    </row>
    <row r="256" spans="1:28" s="8" customFormat="1" x14ac:dyDescent="0.25">
      <c r="A256" s="8" t="s">
        <v>0</v>
      </c>
      <c r="B256" s="8" t="s">
        <v>18</v>
      </c>
      <c r="C256" s="8" t="s">
        <v>19</v>
      </c>
      <c r="D256" s="8" t="s">
        <v>20</v>
      </c>
      <c r="E256" s="8" t="s">
        <v>34</v>
      </c>
      <c r="F256" s="8" t="s">
        <v>35</v>
      </c>
      <c r="G256" s="8" t="s">
        <v>36</v>
      </c>
      <c r="H256" s="8" t="s">
        <v>16</v>
      </c>
      <c r="I256" s="8" t="s">
        <v>17</v>
      </c>
      <c r="J256" s="10" t="s">
        <v>37</v>
      </c>
      <c r="K256" s="10"/>
      <c r="L256" s="10"/>
      <c r="M256" s="10"/>
      <c r="N256" s="4"/>
      <c r="X256" s="8" t="s">
        <v>27</v>
      </c>
      <c r="Y256" s="8" t="s">
        <v>23</v>
      </c>
      <c r="Z256" s="8" t="s">
        <v>24</v>
      </c>
      <c r="AA256" s="8" t="s">
        <v>25</v>
      </c>
      <c r="AB256" s="8" t="s">
        <v>26</v>
      </c>
    </row>
    <row r="257" spans="1:28" s="8" customFormat="1" x14ac:dyDescent="0.25">
      <c r="A257" s="8" t="s">
        <v>504</v>
      </c>
      <c r="B257" s="8" t="str">
        <f>VLOOKUP(A257,data!I:S,2,FALSE)</f>
        <v>Pos X</v>
      </c>
      <c r="C257" s="7">
        <f>TRUNC(VLOOKUP(A257,data!I:S,3,FALSE),1)</f>
        <v>3378.5</v>
      </c>
      <c r="D257" s="7">
        <f>TRUNC(VLOOKUP(A257,data!I:S,4,FALSE),1)</f>
        <v>3380</v>
      </c>
      <c r="E257" s="7">
        <f>VLOOKUP(A257,data!I:S,5,FALSE)</f>
        <v>-3</v>
      </c>
      <c r="F257" s="7">
        <f>VLOOKUP(A257,data!I:S,6,FALSE)</f>
        <v>3</v>
      </c>
      <c r="G257" s="8">
        <f>C257-D257</f>
        <v>-1.5</v>
      </c>
      <c r="H257" s="8">
        <f>IF(OR(G257&lt;E257,G257&gt;F257),1,0)</f>
        <v>0</v>
      </c>
      <c r="I257" s="7" t="str">
        <f>IF(H257=1,IF(G257&lt;E257,G257-E257,G257-F257),"")</f>
        <v/>
      </c>
      <c r="J257" s="10" t="str">
        <f>VLOOKUP(A257,data!I:S,9,FALSE)</f>
        <v>Hole Inboard RH - Pos X</v>
      </c>
      <c r="K257" s="10"/>
      <c r="L257" s="10"/>
      <c r="M257" s="10"/>
      <c r="N257" s="4"/>
      <c r="X257" s="8" t="str">
        <f>IF(AND(H257=1,Y257="TRUE"),TRUE,"")</f>
        <v/>
      </c>
      <c r="Y257" s="8" t="str">
        <f>VLOOKUP(A257,data!I:S,10,FALSE)</f>
        <v>TRUE</v>
      </c>
      <c r="Z257" s="8">
        <f>VLOOKUP(A257,data!I:S,7,FALSE)</f>
        <v>-3.75</v>
      </c>
      <c r="AA257" s="8">
        <f>VLOOKUP(A257,data!I:S,8,FALSE)</f>
        <v>3.75</v>
      </c>
      <c r="AB257" s="8" t="b">
        <f>IF(OR(G257&lt;Z257,G257&gt;AA257),TRUE,FALSE)</f>
        <v>0</v>
      </c>
    </row>
    <row r="258" spans="1:28" s="8" customFormat="1" x14ac:dyDescent="0.25">
      <c r="A258" s="8" t="s">
        <v>506</v>
      </c>
      <c r="B258" s="8" t="str">
        <f>VLOOKUP(A258,data!I:S,2,FALSE)</f>
        <v>Pos Y</v>
      </c>
      <c r="C258" s="7">
        <f>TRUNC(VLOOKUP(A258,data!I:S,3,FALSE),1)</f>
        <v>520.6</v>
      </c>
      <c r="D258" s="7">
        <f>TRUNC(VLOOKUP(A258,data!I:S,4,FALSE),1)</f>
        <v>523.1</v>
      </c>
      <c r="E258" s="7">
        <f>VLOOKUP(A258,data!I:S,5,FALSE)</f>
        <v>-3</v>
      </c>
      <c r="F258" s="7">
        <f>VLOOKUP(A258,data!I:S,6,FALSE)</f>
        <v>3</v>
      </c>
      <c r="G258" s="8">
        <f>C258-D258</f>
        <v>-2.5</v>
      </c>
      <c r="H258" s="8">
        <f>IF(OR(G258&lt;E258,G258&gt;F258),1,0)</f>
        <v>0</v>
      </c>
      <c r="I258" s="7" t="str">
        <f>IF(H258=1,IF(G258&lt;E258,G258-E258,G258-F258),"")</f>
        <v/>
      </c>
      <c r="J258" s="10" t="str">
        <f>VLOOKUP(A258,data!I:S,9,FALSE)</f>
        <v>Hole Inboard RH - Pos Y</v>
      </c>
      <c r="K258" s="10"/>
      <c r="L258" s="10"/>
      <c r="M258" s="10"/>
      <c r="N258" s="4"/>
      <c r="X258" s="8" t="str">
        <f>IF(AND(H258=1,Y258="TRUE"),TRUE,"")</f>
        <v/>
      </c>
      <c r="Y258" s="8" t="str">
        <f>VLOOKUP(A258,data!I:S,10,FALSE)</f>
        <v>FALSE</v>
      </c>
      <c r="Z258" s="8">
        <f>VLOOKUP(A258,data!I:S,7,FALSE)</f>
        <v>-3.75</v>
      </c>
      <c r="AA258" s="8">
        <f>VLOOKUP(A258,data!I:S,8,FALSE)</f>
        <v>3.75</v>
      </c>
      <c r="AB258" s="8" t="b">
        <f>IF(OR(G258&lt;Z258,G258&gt;AA258),TRUE,FALSE)</f>
        <v>0</v>
      </c>
    </row>
    <row r="259" spans="1:28" s="8" customFormat="1" x14ac:dyDescent="0.25">
      <c r="A259" s="8" t="s">
        <v>508</v>
      </c>
      <c r="B259" s="8" t="str">
        <f>VLOOKUP(A259,data!I:S,2,FALSE)</f>
        <v>Pos Z</v>
      </c>
      <c r="C259" s="7">
        <f>TRUNC(VLOOKUP(A259,data!I:S,3,FALSE),1)</f>
        <v>854.7</v>
      </c>
      <c r="D259" s="7">
        <f>TRUNC(VLOOKUP(A259,data!I:S,4,FALSE),1)</f>
        <v>856</v>
      </c>
      <c r="E259" s="7">
        <f>VLOOKUP(A259,data!I:S,5,FALSE)</f>
        <v>-3</v>
      </c>
      <c r="F259" s="7">
        <f>VLOOKUP(A259,data!I:S,6,FALSE)</f>
        <v>3</v>
      </c>
      <c r="G259" s="8">
        <f>C259-D259</f>
        <v>-1.2999999999999545</v>
      </c>
      <c r="H259" s="8">
        <f>IF(OR(G259&lt;E259,G259&gt;F259),1,0)</f>
        <v>0</v>
      </c>
      <c r="I259" s="7" t="str">
        <f>IF(H259=1,IF(G259&lt;E259,G259-E259,G259-F259),"")</f>
        <v/>
      </c>
      <c r="J259" s="10" t="str">
        <f>VLOOKUP(A259,data!I:S,9,FALSE)</f>
        <v>Hole Inboard RH - Pos Z</v>
      </c>
      <c r="K259" s="10"/>
      <c r="L259" s="10"/>
      <c r="M259" s="10"/>
      <c r="N259" s="4"/>
      <c r="X259" s="8" t="str">
        <f>IF(AND(H259=1,Y259="TRUE"),TRUE,"")</f>
        <v/>
      </c>
      <c r="Y259" s="8" t="str">
        <f>VLOOKUP(A259,data!I:S,10,FALSE)</f>
        <v>FALSE</v>
      </c>
      <c r="Z259" s="8">
        <f>VLOOKUP(A259,data!I:S,7,FALSE)</f>
        <v>-3.75</v>
      </c>
      <c r="AA259" s="8">
        <f>VLOOKUP(A259,data!I:S,8,FALSE)</f>
        <v>3.75</v>
      </c>
      <c r="AB259" s="8" t="b">
        <f>IF(OR(G259&lt;Z259,G259&gt;AA259),TRUE,FALSE)</f>
        <v>0</v>
      </c>
    </row>
    <row r="260" spans="1:28" s="8" customFormat="1" x14ac:dyDescent="0.25">
      <c r="A260" s="8" t="s">
        <v>510</v>
      </c>
      <c r="B260" s="8" t="str">
        <f>VLOOKUP(A260,data!I:S,2,FALSE)</f>
        <v>Pos X</v>
      </c>
      <c r="C260" s="7">
        <f>TRUNC(VLOOKUP(A260,data!I:S,3,FALSE),1)</f>
        <v>3378.4</v>
      </c>
      <c r="D260" s="7">
        <f>TRUNC(VLOOKUP(A260,data!I:S,4,FALSE),1)</f>
        <v>3380</v>
      </c>
      <c r="E260" s="7">
        <f>VLOOKUP(A260,data!I:S,5,FALSE)</f>
        <v>-3</v>
      </c>
      <c r="F260" s="7">
        <f>VLOOKUP(A260,data!I:S,6,FALSE)</f>
        <v>3</v>
      </c>
      <c r="G260" s="8">
        <f>C260-D260</f>
        <v>-1.5999999999999091</v>
      </c>
      <c r="H260" s="8">
        <f>IF(OR(G260&lt;E260,G260&gt;F260),1,0)</f>
        <v>0</v>
      </c>
      <c r="I260" s="7" t="str">
        <f>IF(H260=1,IF(G260&lt;E260,G260-E260,G260-F260),"")</f>
        <v/>
      </c>
      <c r="J260" s="10" t="str">
        <f>VLOOKUP(A260,data!I:S,9,FALSE)</f>
        <v>Hole Outboard RH - Pos X</v>
      </c>
      <c r="K260" s="10"/>
      <c r="L260" s="10"/>
      <c r="M260" s="10"/>
      <c r="N260" s="4"/>
      <c r="X260" s="8" t="str">
        <f>IF(AND(H260=1,Y260="TRUE"),TRUE,"")</f>
        <v/>
      </c>
      <c r="Y260" s="8" t="str">
        <f>VLOOKUP(A260,data!I:S,10,FALSE)</f>
        <v>TRUE</v>
      </c>
      <c r="Z260" s="8">
        <f>VLOOKUP(A260,data!I:S,7,FALSE)</f>
        <v>-3.75</v>
      </c>
      <c r="AA260" s="8">
        <f>VLOOKUP(A260,data!I:S,8,FALSE)</f>
        <v>3.75</v>
      </c>
      <c r="AB260" s="8" t="b">
        <f>IF(OR(G260&lt;Z260,G260&gt;AA260),TRUE,FALSE)</f>
        <v>0</v>
      </c>
    </row>
    <row r="261" spans="1:28" s="8" customFormat="1" x14ac:dyDescent="0.25">
      <c r="A261" s="8" t="s">
        <v>512</v>
      </c>
      <c r="B261" s="8" t="str">
        <f>VLOOKUP(A261,data!I:S,2,FALSE)</f>
        <v>Pos Y</v>
      </c>
      <c r="C261" s="7">
        <f>TRUNC(VLOOKUP(A261,data!I:S,3,FALSE),1)</f>
        <v>594.79999999999995</v>
      </c>
      <c r="D261" s="7">
        <f>TRUNC(VLOOKUP(A261,data!I:S,4,FALSE),1)</f>
        <v>597</v>
      </c>
      <c r="E261" s="7">
        <f>VLOOKUP(A261,data!I:S,5,FALSE)</f>
        <v>-3</v>
      </c>
      <c r="F261" s="7">
        <f>VLOOKUP(A261,data!I:S,6,FALSE)</f>
        <v>3</v>
      </c>
      <c r="G261" s="8">
        <f>C261-D261</f>
        <v>-2.2000000000000455</v>
      </c>
      <c r="H261" s="8">
        <f>IF(OR(G261&lt;E261,G261&gt;F261),1,0)</f>
        <v>0</v>
      </c>
      <c r="I261" s="7" t="str">
        <f>IF(H261=1,IF(G261&lt;E261,G261-E261,G261-F261),"")</f>
        <v/>
      </c>
      <c r="J261" s="10" t="str">
        <f>VLOOKUP(A261,data!I:S,9,FALSE)</f>
        <v>Hole Outboard RH - Pos Y</v>
      </c>
      <c r="K261" s="10"/>
      <c r="L261" s="10"/>
      <c r="M261" s="10"/>
      <c r="N261" s="4"/>
      <c r="X261" s="8" t="str">
        <f>IF(AND(H261=1,Y261="TRUE"),TRUE,"")</f>
        <v/>
      </c>
      <c r="Y261" s="8" t="str">
        <f>VLOOKUP(A261,data!I:S,10,FALSE)</f>
        <v>FALSE</v>
      </c>
      <c r="Z261" s="8">
        <f>VLOOKUP(A261,data!I:S,7,FALSE)</f>
        <v>-3.75</v>
      </c>
      <c r="AA261" s="8">
        <f>VLOOKUP(A261,data!I:S,8,FALSE)</f>
        <v>3.75</v>
      </c>
      <c r="AB261" s="8" t="b">
        <f>IF(OR(G261&lt;Z261,G261&gt;AA261),TRUE,FALSE)</f>
        <v>0</v>
      </c>
    </row>
    <row r="262" spans="1:28" s="8" customFormat="1" x14ac:dyDescent="0.25">
      <c r="A262" s="8" t="s">
        <v>514</v>
      </c>
      <c r="B262" s="8" t="str">
        <f>VLOOKUP(A262,data!I:S,2,FALSE)</f>
        <v>Pos Z</v>
      </c>
      <c r="C262" s="7">
        <f>TRUNC(VLOOKUP(A262,data!I:S,3,FALSE),1)</f>
        <v>855.3</v>
      </c>
      <c r="D262" s="7">
        <f>TRUNC(VLOOKUP(A262,data!I:S,4,FALSE),1)</f>
        <v>856</v>
      </c>
      <c r="E262" s="7">
        <f>VLOOKUP(A262,data!I:S,5,FALSE)</f>
        <v>-3</v>
      </c>
      <c r="F262" s="7">
        <f>VLOOKUP(A262,data!I:S,6,FALSE)</f>
        <v>3</v>
      </c>
      <c r="G262" s="8">
        <f>C262-D262</f>
        <v>-0.70000000000004547</v>
      </c>
      <c r="H262" s="8">
        <f>IF(OR(G262&lt;E262,G262&gt;F262),1,0)</f>
        <v>0</v>
      </c>
      <c r="I262" s="7" t="str">
        <f>IF(H262=1,IF(G262&lt;E262,G262-E262,G262-F262),"")</f>
        <v/>
      </c>
      <c r="J262" s="10" t="str">
        <f>VLOOKUP(A262,data!I:S,9,FALSE)</f>
        <v>Hole Outboard RH - Pos Z</v>
      </c>
      <c r="K262" s="10"/>
      <c r="L262" s="10"/>
      <c r="M262" s="10"/>
      <c r="N262" s="4"/>
      <c r="X262" s="8" t="str">
        <f>IF(AND(H262=1,Y262="TRUE"),TRUE,"")</f>
        <v/>
      </c>
      <c r="Y262" s="8" t="str">
        <f>VLOOKUP(A262,data!I:S,10,FALSE)</f>
        <v>FALSE</v>
      </c>
      <c r="Z262" s="8">
        <f>VLOOKUP(A262,data!I:S,7,FALSE)</f>
        <v>-3.75</v>
      </c>
      <c r="AA262" s="8">
        <f>VLOOKUP(A262,data!I:S,8,FALSE)</f>
        <v>3.75</v>
      </c>
      <c r="AB262" s="8" t="b">
        <f>IF(OR(G262&lt;Z262,G262&gt;AA262),TRUE,FALSE)</f>
        <v>0</v>
      </c>
    </row>
    <row r="263" spans="1:28" s="8" customFormat="1" x14ac:dyDescent="0.25">
      <c r="A263" s="8" t="s">
        <v>516</v>
      </c>
      <c r="B263" s="8" t="str">
        <f>VLOOKUP(A263,data!I:S,2,FALSE)</f>
        <v>Pos X</v>
      </c>
      <c r="C263" s="7">
        <f>TRUNC(VLOOKUP(A263,data!I:S,3,FALSE),1)</f>
        <v>3378.4</v>
      </c>
      <c r="D263" s="7">
        <f>TRUNC(VLOOKUP(A263,data!I:S,4,FALSE),1)</f>
        <v>3380</v>
      </c>
      <c r="E263" s="7">
        <f>VLOOKUP(A263,data!I:S,5,FALSE)</f>
        <v>-3</v>
      </c>
      <c r="F263" s="7">
        <f>VLOOKUP(A263,data!I:S,6,FALSE)</f>
        <v>3</v>
      </c>
      <c r="G263" s="8">
        <f>C263-D263</f>
        <v>-1.5999999999999091</v>
      </c>
      <c r="H263" s="8">
        <f>IF(OR(G263&lt;E263,G263&gt;F263),1,0)</f>
        <v>0</v>
      </c>
      <c r="I263" s="7" t="str">
        <f>IF(H263=1,IF(G263&lt;E263,G263-E263,G263-F263),"")</f>
        <v/>
      </c>
      <c r="J263" s="10" t="str">
        <f>VLOOKUP(A263,data!I:S,9,FALSE)</f>
        <v>Pt-Sim Hole Inboard RH vs Hole Outboard RH - Pos X</v>
      </c>
      <c r="K263" s="10"/>
      <c r="L263" s="10"/>
      <c r="M263" s="10"/>
      <c r="N263" s="4"/>
      <c r="X263" s="8" t="str">
        <f>IF(AND(H263=1,Y263="TRUE"),TRUE,"")</f>
        <v/>
      </c>
      <c r="Y263" s="8" t="str">
        <f>VLOOKUP(A263,data!I:S,10,FALSE)</f>
        <v>TRUE</v>
      </c>
      <c r="Z263" s="8">
        <f>VLOOKUP(A263,data!I:S,7,FALSE)</f>
        <v>-3.75</v>
      </c>
      <c r="AA263" s="8">
        <f>VLOOKUP(A263,data!I:S,8,FALSE)</f>
        <v>3.75</v>
      </c>
      <c r="AB263" s="8" t="b">
        <f>IF(OR(G263&lt;Z263,G263&gt;AA263),TRUE,FALSE)</f>
        <v>0</v>
      </c>
    </row>
    <row r="264" spans="1:28" s="8" customFormat="1" x14ac:dyDescent="0.25">
      <c r="A264" s="8" t="s">
        <v>518</v>
      </c>
      <c r="B264" s="8" t="str">
        <f>VLOOKUP(A264,data!I:S,2,FALSE)</f>
        <v>Pos Y</v>
      </c>
      <c r="C264" s="7">
        <f>TRUNC(VLOOKUP(A264,data!I:S,3,FALSE),1)</f>
        <v>557.70000000000005</v>
      </c>
      <c r="D264" s="7">
        <f>TRUNC(VLOOKUP(A264,data!I:S,4,FALSE),1)</f>
        <v>560</v>
      </c>
      <c r="E264" s="7">
        <f>VLOOKUP(A264,data!I:S,5,FALSE)</f>
        <v>-3</v>
      </c>
      <c r="F264" s="7">
        <f>VLOOKUP(A264,data!I:S,6,FALSE)</f>
        <v>3</v>
      </c>
      <c r="G264" s="8">
        <f>C264-D264</f>
        <v>-2.2999999999999545</v>
      </c>
      <c r="H264" s="8">
        <f>IF(OR(G264&lt;E264,G264&gt;F264),1,0)</f>
        <v>0</v>
      </c>
      <c r="I264" s="7" t="str">
        <f>IF(H264=1,IF(G264&lt;E264,G264-E264,G264-F264),"")</f>
        <v/>
      </c>
      <c r="J264" s="10" t="str">
        <f>VLOOKUP(A264,data!I:S,9,FALSE)</f>
        <v>Pt-Sim Hole Inboard RH vs Hole Outboard RH - Pos Y</v>
      </c>
      <c r="K264" s="10"/>
      <c r="L264" s="10"/>
      <c r="M264" s="10"/>
      <c r="N264" s="4"/>
      <c r="X264" s="8" t="str">
        <f>IF(AND(H264=1,Y264="TRUE"),TRUE,"")</f>
        <v/>
      </c>
      <c r="Y264" s="8" t="str">
        <f>VLOOKUP(A264,data!I:S,10,FALSE)</f>
        <v>TRUE</v>
      </c>
      <c r="Z264" s="8">
        <f>VLOOKUP(A264,data!I:S,7,FALSE)</f>
        <v>-3.75</v>
      </c>
      <c r="AA264" s="8">
        <f>VLOOKUP(A264,data!I:S,8,FALSE)</f>
        <v>3.75</v>
      </c>
      <c r="AB264" s="8" t="b">
        <f>IF(OR(G264&lt;Z264,G264&gt;AA264),TRUE,FALSE)</f>
        <v>0</v>
      </c>
    </row>
    <row r="265" spans="1:28" s="8" customFormat="1" x14ac:dyDescent="0.25">
      <c r="A265" s="8" t="s">
        <v>520</v>
      </c>
      <c r="B265" s="8" t="str">
        <f>VLOOKUP(A265,data!I:S,2,FALSE)</f>
        <v>Pos Z</v>
      </c>
      <c r="C265" s="7">
        <f>TRUNC(VLOOKUP(A265,data!I:S,3,FALSE),1)</f>
        <v>855</v>
      </c>
      <c r="D265" s="7">
        <f>TRUNC(VLOOKUP(A265,data!I:S,4,FALSE),1)</f>
        <v>856</v>
      </c>
      <c r="E265" s="7">
        <f>VLOOKUP(A265,data!I:S,5,FALSE)</f>
        <v>-3</v>
      </c>
      <c r="F265" s="7">
        <f>VLOOKUP(A265,data!I:S,6,FALSE)</f>
        <v>3</v>
      </c>
      <c r="G265" s="8">
        <f>C265-D265</f>
        <v>-1</v>
      </c>
      <c r="H265" s="8">
        <f>IF(OR(G265&lt;E265,G265&gt;F265),1,0)</f>
        <v>0</v>
      </c>
      <c r="I265" s="7" t="str">
        <f>IF(H265=1,IF(G265&lt;E265,G265-E265,G265-F265),"")</f>
        <v/>
      </c>
      <c r="J265" s="10" t="str">
        <f>VLOOKUP(A265,data!I:S,9,FALSE)</f>
        <v>Pt-Sim Hole Inboard RH vs Hole Outboard RH - Pos Z</v>
      </c>
      <c r="K265" s="10"/>
      <c r="L265" s="10"/>
      <c r="M265" s="10"/>
      <c r="N265" s="4"/>
      <c r="X265" s="8" t="str">
        <f>IF(AND(H265=1,Y265="TRUE"),TRUE,"")</f>
        <v/>
      </c>
      <c r="Y265" s="8" t="str">
        <f>VLOOKUP(A265,data!I:S,10,FALSE)</f>
        <v>TRUE</v>
      </c>
      <c r="Z265" s="8">
        <f>VLOOKUP(A265,data!I:S,7,FALSE)</f>
        <v>-3.75</v>
      </c>
      <c r="AA265" s="8">
        <f>VLOOKUP(A265,data!I:S,8,FALSE)</f>
        <v>3.75</v>
      </c>
      <c r="AB265" s="8" t="b">
        <f>IF(OR(G265&lt;Z265,G265&gt;AA265),TRUE,FALSE)</f>
        <v>0</v>
      </c>
    </row>
    <row r="266" spans="1:28" s="8" customFormat="1" x14ac:dyDescent="0.25">
      <c r="A266" s="8" t="s">
        <v>522</v>
      </c>
      <c r="B266" s="8" t="str">
        <f>VLOOKUP(A266,data!I:S,2,FALSE)</f>
        <v>Pos X</v>
      </c>
      <c r="C266" s="7">
        <f>TRUNC(VLOOKUP(A266,data!I:S,3,FALSE),1)</f>
        <v>3378.9</v>
      </c>
      <c r="D266" s="7">
        <f>TRUNC(VLOOKUP(A266,data!I:S,4,FALSE),1)</f>
        <v>3380</v>
      </c>
      <c r="E266" s="7">
        <f>VLOOKUP(A266,data!I:S,5,FALSE)</f>
        <v>-3</v>
      </c>
      <c r="F266" s="7">
        <f>VLOOKUP(A266,data!I:S,6,FALSE)</f>
        <v>3</v>
      </c>
      <c r="G266" s="8">
        <f>C266-D266</f>
        <v>-1.0999999999999091</v>
      </c>
      <c r="H266" s="8">
        <f>IF(OR(G266&lt;E266,G266&gt;F266),1,0)</f>
        <v>0</v>
      </c>
      <c r="I266" s="7" t="str">
        <f>IF(H266=1,IF(G266&lt;E266,G266-E266,G266-F266),"")</f>
        <v/>
      </c>
      <c r="J266" s="10" t="str">
        <f>VLOOKUP(A266,data!I:S,9,FALSE)</f>
        <v>Hole Inboard LH - Pos X</v>
      </c>
      <c r="K266" s="10"/>
      <c r="L266" s="10"/>
      <c r="M266" s="10"/>
      <c r="N266" s="4"/>
      <c r="X266" s="8" t="str">
        <f>IF(AND(H266=1,Y266="TRUE"),TRUE,"")</f>
        <v/>
      </c>
      <c r="Y266" s="8" t="str">
        <f>VLOOKUP(A266,data!I:S,10,FALSE)</f>
        <v>TRUE</v>
      </c>
      <c r="Z266" s="8">
        <f>VLOOKUP(A266,data!I:S,7,FALSE)</f>
        <v>-3.75</v>
      </c>
      <c r="AA266" s="8">
        <f>VLOOKUP(A266,data!I:S,8,FALSE)</f>
        <v>3.75</v>
      </c>
      <c r="AB266" s="8" t="b">
        <f>IF(OR(G266&lt;Z266,G266&gt;AA266),TRUE,FALSE)</f>
        <v>0</v>
      </c>
    </row>
    <row r="267" spans="1:28" s="8" customFormat="1" x14ac:dyDescent="0.25">
      <c r="A267" s="8" t="s">
        <v>524</v>
      </c>
      <c r="B267" s="8" t="str">
        <f>VLOOKUP(A267,data!I:S,2,FALSE)</f>
        <v>Pos Y</v>
      </c>
      <c r="C267" s="7">
        <f>TRUNC(VLOOKUP(A267,data!I:S,3,FALSE),1)</f>
        <v>-526.20000000000005</v>
      </c>
      <c r="D267" s="7">
        <f>TRUNC(VLOOKUP(A267,data!I:S,4,FALSE),1)</f>
        <v>-523.1</v>
      </c>
      <c r="E267" s="7">
        <f>VLOOKUP(A267,data!I:S,5,FALSE)</f>
        <v>-3</v>
      </c>
      <c r="F267" s="7">
        <f>VLOOKUP(A267,data!I:S,6,FALSE)</f>
        <v>3</v>
      </c>
      <c r="G267" s="8">
        <f>C267-D267</f>
        <v>-3.1000000000000227</v>
      </c>
      <c r="H267" s="8">
        <f>IF(OR(G267&lt;E267,G267&gt;F267),1,0)</f>
        <v>1</v>
      </c>
      <c r="I267" s="7">
        <f>IF(H267=1,IF(G267&lt;E267,G267-E267,G267-F267),"")</f>
        <v>-0.10000000000002274</v>
      </c>
      <c r="J267" s="10" t="str">
        <f>VLOOKUP(A267,data!I:S,9,FALSE)</f>
        <v>Hole Inboard LH - Pos Y</v>
      </c>
      <c r="K267" s="10"/>
      <c r="L267" s="10"/>
      <c r="M267" s="10"/>
      <c r="N267" s="4"/>
      <c r="X267" s="8" t="str">
        <f>IF(AND(H267=1,Y267="TRUE"),TRUE,"")</f>
        <v/>
      </c>
      <c r="Y267" s="8" t="str">
        <f>VLOOKUP(A267,data!I:S,10,FALSE)</f>
        <v>FALSE</v>
      </c>
      <c r="Z267" s="8">
        <f>VLOOKUP(A267,data!I:S,7,FALSE)</f>
        <v>-3.75</v>
      </c>
      <c r="AA267" s="8">
        <f>VLOOKUP(A267,data!I:S,8,FALSE)</f>
        <v>3.75</v>
      </c>
      <c r="AB267" s="8" t="b">
        <f>IF(OR(G267&lt;Z267,G267&gt;AA267),TRUE,FALSE)</f>
        <v>0</v>
      </c>
    </row>
    <row r="268" spans="1:28" s="8" customFormat="1" x14ac:dyDescent="0.25">
      <c r="A268" s="8" t="s">
        <v>526</v>
      </c>
      <c r="B268" s="8" t="str">
        <f>VLOOKUP(A268,data!I:S,2,FALSE)</f>
        <v>Pos Z</v>
      </c>
      <c r="C268" s="7">
        <f>TRUNC(VLOOKUP(A268,data!I:S,3,FALSE),1)</f>
        <v>854.9</v>
      </c>
      <c r="D268" s="7">
        <f>TRUNC(VLOOKUP(A268,data!I:S,4,FALSE),1)</f>
        <v>856</v>
      </c>
      <c r="E268" s="7">
        <f>VLOOKUP(A268,data!I:S,5,FALSE)</f>
        <v>-3</v>
      </c>
      <c r="F268" s="7">
        <f>VLOOKUP(A268,data!I:S,6,FALSE)</f>
        <v>3</v>
      </c>
      <c r="G268" s="8">
        <f>C268-D268</f>
        <v>-1.1000000000000227</v>
      </c>
      <c r="H268" s="8">
        <f>IF(OR(G268&lt;E268,G268&gt;F268),1,0)</f>
        <v>0</v>
      </c>
      <c r="I268" s="7" t="str">
        <f>IF(H268=1,IF(G268&lt;E268,G268-E268,G268-F268),"")</f>
        <v/>
      </c>
      <c r="J268" s="10" t="str">
        <f>VLOOKUP(A268,data!I:S,9,FALSE)</f>
        <v>Hole Inboard LH - Pos Z</v>
      </c>
      <c r="K268" s="10"/>
      <c r="L268" s="10"/>
      <c r="M268" s="10"/>
      <c r="N268" s="4"/>
      <c r="X268" s="8" t="str">
        <f>IF(AND(H268=1,Y268="TRUE"),TRUE,"")</f>
        <v/>
      </c>
      <c r="Y268" s="8" t="str">
        <f>VLOOKUP(A268,data!I:S,10,FALSE)</f>
        <v>FALSE</v>
      </c>
      <c r="Z268" s="8">
        <f>VLOOKUP(A268,data!I:S,7,FALSE)</f>
        <v>-3.75</v>
      </c>
      <c r="AA268" s="8">
        <f>VLOOKUP(A268,data!I:S,8,FALSE)</f>
        <v>3.75</v>
      </c>
      <c r="AB268" s="8" t="b">
        <f>IF(OR(G268&lt;Z268,G268&gt;AA268),TRUE,FALSE)</f>
        <v>0</v>
      </c>
    </row>
    <row r="269" spans="1:28" s="8" customFormat="1" x14ac:dyDescent="0.25">
      <c r="A269" s="8" t="s">
        <v>528</v>
      </c>
      <c r="B269" s="8" t="str">
        <f>VLOOKUP(A269,data!I:S,2,FALSE)</f>
        <v>Pos X</v>
      </c>
      <c r="C269" s="7">
        <f>TRUNC(VLOOKUP(A269,data!I:S,3,FALSE),1)</f>
        <v>3379.7</v>
      </c>
      <c r="D269" s="7">
        <f>TRUNC(VLOOKUP(A269,data!I:S,4,FALSE),1)</f>
        <v>3380</v>
      </c>
      <c r="E269" s="7">
        <f>VLOOKUP(A269,data!I:S,5,FALSE)</f>
        <v>-3</v>
      </c>
      <c r="F269" s="7">
        <f>VLOOKUP(A269,data!I:S,6,FALSE)</f>
        <v>3</v>
      </c>
      <c r="G269" s="8">
        <f>C269-D269</f>
        <v>-0.3000000000001819</v>
      </c>
      <c r="H269" s="8">
        <f>IF(OR(G269&lt;E269,G269&gt;F269),1,0)</f>
        <v>0</v>
      </c>
      <c r="I269" s="7" t="str">
        <f>IF(H269=1,IF(G269&lt;E269,G269-E269,G269-F269),"")</f>
        <v/>
      </c>
      <c r="J269" s="10" t="str">
        <f>VLOOKUP(A269,data!I:S,9,FALSE)</f>
        <v>Hole Outboard LH - Pos X</v>
      </c>
      <c r="K269" s="10"/>
      <c r="L269" s="10"/>
      <c r="M269" s="10"/>
      <c r="N269" s="4"/>
      <c r="X269" s="8" t="str">
        <f>IF(AND(H269=1,Y269="TRUE"),TRUE,"")</f>
        <v/>
      </c>
      <c r="Y269" s="8" t="str">
        <f>VLOOKUP(A269,data!I:S,10,FALSE)</f>
        <v>TRUE</v>
      </c>
      <c r="Z269" s="8">
        <f>VLOOKUP(A269,data!I:S,7,FALSE)</f>
        <v>-3.75</v>
      </c>
      <c r="AA269" s="8">
        <f>VLOOKUP(A269,data!I:S,8,FALSE)</f>
        <v>3.75</v>
      </c>
      <c r="AB269" s="8" t="b">
        <f>IF(OR(G269&lt;Z269,G269&gt;AA269),TRUE,FALSE)</f>
        <v>0</v>
      </c>
    </row>
    <row r="270" spans="1:28" s="8" customFormat="1" x14ac:dyDescent="0.25">
      <c r="A270" s="8" t="s">
        <v>530</v>
      </c>
      <c r="B270" s="8" t="str">
        <f>VLOOKUP(A270,data!I:S,2,FALSE)</f>
        <v>Pos Y</v>
      </c>
      <c r="C270" s="7">
        <f>TRUNC(VLOOKUP(A270,data!I:S,3,FALSE),1)</f>
        <v>-600.29999999999995</v>
      </c>
      <c r="D270" s="7">
        <f>TRUNC(VLOOKUP(A270,data!I:S,4,FALSE),1)</f>
        <v>-597</v>
      </c>
      <c r="E270" s="7">
        <f>VLOOKUP(A270,data!I:S,5,FALSE)</f>
        <v>-3</v>
      </c>
      <c r="F270" s="7">
        <f>VLOOKUP(A270,data!I:S,6,FALSE)</f>
        <v>3</v>
      </c>
      <c r="G270" s="8">
        <f>C270-D270</f>
        <v>-3.2999999999999545</v>
      </c>
      <c r="H270" s="8">
        <f>IF(OR(G270&lt;E270,G270&gt;F270),1,0)</f>
        <v>1</v>
      </c>
      <c r="I270" s="7">
        <f>IF(H270=1,IF(G270&lt;E270,G270-E270,G270-F270),"")</f>
        <v>-0.29999999999995453</v>
      </c>
      <c r="J270" s="10" t="str">
        <f>VLOOKUP(A270,data!I:S,9,FALSE)</f>
        <v>Hole Outboard LH - Pos Y</v>
      </c>
      <c r="K270" s="10"/>
      <c r="L270" s="10"/>
      <c r="M270" s="10"/>
      <c r="N270" s="4"/>
      <c r="X270" s="8" t="str">
        <f>IF(AND(H270=1,Y270="TRUE"),TRUE,"")</f>
        <v/>
      </c>
      <c r="Y270" s="8" t="str">
        <f>VLOOKUP(A270,data!I:S,10,FALSE)</f>
        <v>FALSE</v>
      </c>
      <c r="Z270" s="8">
        <f>VLOOKUP(A270,data!I:S,7,FALSE)</f>
        <v>-3.75</v>
      </c>
      <c r="AA270" s="8">
        <f>VLOOKUP(A270,data!I:S,8,FALSE)</f>
        <v>3.75</v>
      </c>
      <c r="AB270" s="8" t="b">
        <f>IF(OR(G270&lt;Z270,G270&gt;AA270),TRUE,FALSE)</f>
        <v>0</v>
      </c>
    </row>
    <row r="271" spans="1:28" s="8" customFormat="1" x14ac:dyDescent="0.25">
      <c r="A271" s="8" t="s">
        <v>532</v>
      </c>
      <c r="B271" s="8" t="str">
        <f>VLOOKUP(A271,data!I:S,2,FALSE)</f>
        <v>Pos Z</v>
      </c>
      <c r="C271" s="7">
        <f>TRUNC(VLOOKUP(A271,data!I:S,3,FALSE),1)</f>
        <v>855.1</v>
      </c>
      <c r="D271" s="7">
        <f>TRUNC(VLOOKUP(A271,data!I:S,4,FALSE),1)</f>
        <v>856</v>
      </c>
      <c r="E271" s="7">
        <f>VLOOKUP(A271,data!I:S,5,FALSE)</f>
        <v>-3</v>
      </c>
      <c r="F271" s="7">
        <f>VLOOKUP(A271,data!I:S,6,FALSE)</f>
        <v>3</v>
      </c>
      <c r="G271" s="8">
        <f>C271-D271</f>
        <v>-0.89999999999997726</v>
      </c>
      <c r="H271" s="8">
        <f>IF(OR(G271&lt;E271,G271&gt;F271),1,0)</f>
        <v>0</v>
      </c>
      <c r="I271" s="7" t="str">
        <f>IF(H271=1,IF(G271&lt;E271,G271-E271,G271-F271),"")</f>
        <v/>
      </c>
      <c r="J271" s="10" t="str">
        <f>VLOOKUP(A271,data!I:S,9,FALSE)</f>
        <v>Hole Outboard LH - Pos Z</v>
      </c>
      <c r="K271" s="10"/>
      <c r="L271" s="10"/>
      <c r="M271" s="10"/>
      <c r="N271" s="4"/>
      <c r="X271" s="8" t="str">
        <f>IF(AND(H271=1,Y271="TRUE"),TRUE,"")</f>
        <v/>
      </c>
      <c r="Y271" s="8" t="str">
        <f>VLOOKUP(A271,data!I:S,10,FALSE)</f>
        <v>FALSE</v>
      </c>
      <c r="Z271" s="8">
        <f>VLOOKUP(A271,data!I:S,7,FALSE)</f>
        <v>-3.75</v>
      </c>
      <c r="AA271" s="8">
        <f>VLOOKUP(A271,data!I:S,8,FALSE)</f>
        <v>3.75</v>
      </c>
      <c r="AB271" s="8" t="b">
        <f>IF(OR(G271&lt;Z271,G271&gt;AA271),TRUE,FALSE)</f>
        <v>0</v>
      </c>
    </row>
    <row r="272" spans="1:28" s="8" customFormat="1" x14ac:dyDescent="0.25">
      <c r="A272" s="8" t="s">
        <v>534</v>
      </c>
      <c r="B272" s="8" t="str">
        <f>VLOOKUP(A272,data!I:S,2,FALSE)</f>
        <v>Pos X</v>
      </c>
      <c r="C272" s="7">
        <f>TRUNC(VLOOKUP(A272,data!I:S,3,FALSE),1)</f>
        <v>3379.3</v>
      </c>
      <c r="D272" s="7">
        <f>TRUNC(VLOOKUP(A272,data!I:S,4,FALSE),1)</f>
        <v>3380</v>
      </c>
      <c r="E272" s="7">
        <f>VLOOKUP(A272,data!I:S,5,FALSE)</f>
        <v>-3</v>
      </c>
      <c r="F272" s="7">
        <f>VLOOKUP(A272,data!I:S,6,FALSE)</f>
        <v>3</v>
      </c>
      <c r="G272" s="8">
        <f>C272-D272</f>
        <v>-0.6999999999998181</v>
      </c>
      <c r="H272" s="8">
        <f>IF(OR(G272&lt;E272,G272&gt;F272),1,0)</f>
        <v>0</v>
      </c>
      <c r="I272" s="7" t="str">
        <f>IF(H272=1,IF(G272&lt;E272,G272-E272,G272-F272),"")</f>
        <v/>
      </c>
      <c r="J272" s="10" t="str">
        <f>VLOOKUP(A272,data!I:S,9,FALSE)</f>
        <v>Pt-Sim Hole Inboard LH vs Hole Outboard LH - Pos X</v>
      </c>
      <c r="K272" s="10"/>
      <c r="L272" s="10"/>
      <c r="M272" s="10"/>
      <c r="N272" s="4"/>
      <c r="X272" s="8" t="str">
        <f>IF(AND(H272=1,Y272="TRUE"),TRUE,"")</f>
        <v/>
      </c>
      <c r="Y272" s="8" t="str">
        <f>VLOOKUP(A272,data!I:S,10,FALSE)</f>
        <v>TRUE</v>
      </c>
      <c r="Z272" s="8">
        <f>VLOOKUP(A272,data!I:S,7,FALSE)</f>
        <v>-3.75</v>
      </c>
      <c r="AA272" s="8">
        <f>VLOOKUP(A272,data!I:S,8,FALSE)</f>
        <v>3.75</v>
      </c>
      <c r="AB272" s="8" t="b">
        <f>IF(OR(G272&lt;Z272,G272&gt;AA272),TRUE,FALSE)</f>
        <v>0</v>
      </c>
    </row>
    <row r="273" spans="1:28" s="8" customFormat="1" x14ac:dyDescent="0.25">
      <c r="A273" s="8" t="s">
        <v>536</v>
      </c>
      <c r="B273" s="8" t="str">
        <f>VLOOKUP(A273,data!I:S,2,FALSE)</f>
        <v>Pos Y</v>
      </c>
      <c r="C273" s="7">
        <f>TRUNC(VLOOKUP(A273,data!I:S,3,FALSE),1)</f>
        <v>-563.29999999999995</v>
      </c>
      <c r="D273" s="7">
        <f>TRUNC(VLOOKUP(A273,data!I:S,4,FALSE),1)</f>
        <v>-560</v>
      </c>
      <c r="E273" s="7">
        <f>VLOOKUP(A273,data!I:S,5,FALSE)</f>
        <v>-3</v>
      </c>
      <c r="F273" s="7">
        <f>VLOOKUP(A273,data!I:S,6,FALSE)</f>
        <v>3</v>
      </c>
      <c r="G273" s="8">
        <f>C273-D273</f>
        <v>-3.2999999999999545</v>
      </c>
      <c r="H273" s="8">
        <f>IF(OR(G273&lt;E273,G273&gt;F273),1,0)</f>
        <v>1</v>
      </c>
      <c r="I273" s="7">
        <f>IF(H273=1,IF(G273&lt;E273,G273-E273,G273-F273),"")</f>
        <v>-0.29999999999995453</v>
      </c>
      <c r="J273" s="10" t="str">
        <f>VLOOKUP(A273,data!I:S,9,FALSE)</f>
        <v>Pt-Sim Hole Inboard LH vs Hole Outboard LH - Pos Y</v>
      </c>
      <c r="K273" s="10"/>
      <c r="L273" s="10"/>
      <c r="M273" s="10"/>
      <c r="N273" s="4"/>
      <c r="X273" s="8" t="b">
        <f>IF(AND(H273=1,Y273="TRUE"),TRUE,"")</f>
        <v>1</v>
      </c>
      <c r="Y273" s="8" t="str">
        <f>VLOOKUP(A273,data!I:S,10,FALSE)</f>
        <v>TRUE</v>
      </c>
      <c r="Z273" s="8">
        <f>VLOOKUP(A273,data!I:S,7,FALSE)</f>
        <v>-3.75</v>
      </c>
      <c r="AA273" s="8">
        <f>VLOOKUP(A273,data!I:S,8,FALSE)</f>
        <v>3.75</v>
      </c>
      <c r="AB273" s="8" t="b">
        <f>IF(OR(G273&lt;Z273,G273&gt;AA273),TRUE,FALSE)</f>
        <v>0</v>
      </c>
    </row>
    <row r="274" spans="1:28" s="8" customFormat="1" x14ac:dyDescent="0.25">
      <c r="A274" s="8" t="s">
        <v>538</v>
      </c>
      <c r="B274" s="8" t="str">
        <f>VLOOKUP(A274,data!I:S,2,FALSE)</f>
        <v>Pos Z</v>
      </c>
      <c r="C274" s="7">
        <f>TRUNC(VLOOKUP(A274,data!I:S,3,FALSE),1)</f>
        <v>855</v>
      </c>
      <c r="D274" s="7">
        <f>TRUNC(VLOOKUP(A274,data!I:S,4,FALSE),1)</f>
        <v>856</v>
      </c>
      <c r="E274" s="7">
        <f>VLOOKUP(A274,data!I:S,5,FALSE)</f>
        <v>-3</v>
      </c>
      <c r="F274" s="7">
        <f>VLOOKUP(A274,data!I:S,6,FALSE)</f>
        <v>3</v>
      </c>
      <c r="G274" s="8">
        <f>C274-D274</f>
        <v>-1</v>
      </c>
      <c r="H274" s="8">
        <f>IF(OR(G274&lt;E274,G274&gt;F274),1,0)</f>
        <v>0</v>
      </c>
      <c r="I274" s="7" t="str">
        <f>IF(H274=1,IF(G274&lt;E274,G274-E274,G274-F274),"")</f>
        <v/>
      </c>
      <c r="J274" s="10" t="str">
        <f>VLOOKUP(A274,data!I:S,9,FALSE)</f>
        <v>Pt-Sim Hole Inboard LH vs Hole Outboard LH - Pos Z</v>
      </c>
      <c r="K274" s="10"/>
      <c r="L274" s="10"/>
      <c r="M274" s="10"/>
      <c r="N274" s="4"/>
      <c r="X274" s="8" t="str">
        <f>IF(AND(H274=1,Y274="TRUE"),TRUE,"")</f>
        <v/>
      </c>
      <c r="Y274" s="8" t="str">
        <f>VLOOKUP(A274,data!I:S,10,FALSE)</f>
        <v>TRUE</v>
      </c>
      <c r="Z274" s="8">
        <f>VLOOKUP(A274,data!I:S,7,FALSE)</f>
        <v>-3.75</v>
      </c>
      <c r="AA274" s="8">
        <f>VLOOKUP(A274,data!I:S,8,FALSE)</f>
        <v>3.75</v>
      </c>
      <c r="AB274" s="8" t="b">
        <f>IF(OR(G274&lt;Z274,G274&gt;AA274),TRUE,FALSE)</f>
        <v>0</v>
      </c>
    </row>
    <row r="275" spans="1:28" s="8" customFormat="1" x14ac:dyDescent="0.25">
      <c r="A275" s="8" t="s">
        <v>540</v>
      </c>
      <c r="B275" s="8" t="str">
        <f>VLOOKUP(A275,data!I:S,2,FALSE)</f>
        <v>Dist X</v>
      </c>
      <c r="C275" s="7">
        <f>TRUNC(VLOOKUP(A275,data!I:S,3,FALSE),1)</f>
        <v>0.2</v>
      </c>
      <c r="D275" s="7">
        <f>TRUNC(VLOOKUP(A275,data!I:S,4,FALSE),1)</f>
        <v>0</v>
      </c>
      <c r="E275" s="7">
        <f>VLOOKUP(A275,data!I:S,5,FALSE)</f>
        <v>0</v>
      </c>
      <c r="F275" s="7">
        <f>VLOOKUP(A275,data!I:S,6,FALSE)</f>
        <v>0.7</v>
      </c>
      <c r="G275" s="8">
        <f>C275-D275</f>
        <v>0.2</v>
      </c>
      <c r="H275" s="8">
        <f>IF(OR(G275&lt;E275,G275&gt;F275),1,0)</f>
        <v>0</v>
      </c>
      <c r="I275" s="7" t="str">
        <f>IF(H275=1,IF(G275&lt;E275,G275-E275,G275-F275),"")</f>
        <v/>
      </c>
      <c r="J275" s="10" t="str">
        <f>VLOOKUP(A275,data!I:S,9,FALSE)</f>
        <v>Deviation Hole Inboard RH vs Hole Outboard RH - L-Pitch</v>
      </c>
      <c r="K275" s="10"/>
      <c r="L275" s="10"/>
      <c r="M275" s="10"/>
      <c r="N275" s="4"/>
      <c r="X275" s="8" t="str">
        <f>IF(AND(H275=1,Y275="TRUE"),TRUE,"")</f>
        <v/>
      </c>
      <c r="Y275" s="8" t="str">
        <f>VLOOKUP(A275,data!I:S,10,FALSE)</f>
        <v>FALSE</v>
      </c>
      <c r="Z275" s="8">
        <f>VLOOKUP(A275,data!I:S,7,FALSE)</f>
        <v>0</v>
      </c>
      <c r="AA275" s="8">
        <f>VLOOKUP(A275,data!I:S,8,FALSE)</f>
        <v>3.5</v>
      </c>
      <c r="AB275" s="8" t="b">
        <f>IF(OR(G275&lt;Z275,G275&gt;AA275),TRUE,FALSE)</f>
        <v>0</v>
      </c>
    </row>
    <row r="276" spans="1:28" s="8" customFormat="1" x14ac:dyDescent="0.25">
      <c r="A276" s="8" t="s">
        <v>542</v>
      </c>
      <c r="B276" s="8" t="str">
        <f>VLOOKUP(A276,data!I:S,2,FALSE)</f>
        <v>Dist Y</v>
      </c>
      <c r="C276" s="7">
        <f>TRUNC(VLOOKUP(A276,data!I:S,3,FALSE),1)</f>
        <v>74.2</v>
      </c>
      <c r="D276" s="7">
        <f>TRUNC(VLOOKUP(A276,data!I:S,4,FALSE),1)</f>
        <v>73.900000000000006</v>
      </c>
      <c r="E276" s="7">
        <f>VLOOKUP(A276,data!I:S,5,FALSE)</f>
        <v>0</v>
      </c>
      <c r="F276" s="7">
        <f>VLOOKUP(A276,data!I:S,6,FALSE)</f>
        <v>1</v>
      </c>
      <c r="G276" s="8">
        <f>C276-D276</f>
        <v>0.29999999999999716</v>
      </c>
      <c r="H276" s="8">
        <f>IF(OR(G276&lt;E276,G276&gt;F276),1,0)</f>
        <v>0</v>
      </c>
      <c r="I276" s="7" t="str">
        <f>IF(H276=1,IF(G276&lt;E276,G276-E276,G276-F276),"")</f>
        <v/>
      </c>
      <c r="J276" s="10" t="str">
        <f>VLOOKUP(A276,data!I:S,9,FALSE)</f>
        <v>Pocket RH - W-Pitch</v>
      </c>
      <c r="K276" s="10"/>
      <c r="L276" s="10"/>
      <c r="M276" s="10"/>
      <c r="N276" s="4"/>
      <c r="X276" s="8" t="str">
        <f>IF(AND(H276=1,Y276="TRUE"),TRUE,"")</f>
        <v/>
      </c>
      <c r="Y276" s="8" t="str">
        <f>VLOOKUP(A276,data!I:S,10,FALSE)</f>
        <v>TRUE</v>
      </c>
      <c r="Z276" s="8">
        <f>VLOOKUP(A276,data!I:S,7,FALSE)</f>
        <v>-0.4</v>
      </c>
      <c r="AA276" s="8">
        <f>VLOOKUP(A276,data!I:S,8,FALSE)</f>
        <v>1.5</v>
      </c>
      <c r="AB276" s="8" t="b">
        <f>IF(OR(G276&lt;Z276,G276&gt;AA276),TRUE,FALSE)</f>
        <v>0</v>
      </c>
    </row>
    <row r="277" spans="1:28" s="8" customFormat="1" x14ac:dyDescent="0.25">
      <c r="A277" s="8" t="s">
        <v>544</v>
      </c>
      <c r="B277" s="8" t="str">
        <f>VLOOKUP(A277,data!I:S,2,FALSE)</f>
        <v>Dist Z</v>
      </c>
      <c r="C277" s="7">
        <f>TRUNC(VLOOKUP(A277,data!I:S,3,FALSE),1)</f>
        <v>0.6</v>
      </c>
      <c r="D277" s="7">
        <f>TRUNC(VLOOKUP(A277,data!I:S,4,FALSE),1)</f>
        <v>0</v>
      </c>
      <c r="E277" s="7">
        <f>VLOOKUP(A277,data!I:S,5,FALSE)</f>
        <v>0</v>
      </c>
      <c r="F277" s="7">
        <f>VLOOKUP(A277,data!I:S,6,FALSE)</f>
        <v>0.7</v>
      </c>
      <c r="G277" s="8">
        <f>C277-D277</f>
        <v>0.6</v>
      </c>
      <c r="H277" s="8">
        <f>IF(OR(G277&lt;E277,G277&gt;F277),1,0)</f>
        <v>0</v>
      </c>
      <c r="I277" s="7" t="str">
        <f>IF(H277=1,IF(G277&lt;E277,G277-E277,G277-F277),"")</f>
        <v/>
      </c>
      <c r="J277" s="10" t="str">
        <f>VLOOKUP(A277,data!I:S,9,FALSE)</f>
        <v>Deviation Hole Inboard RH vs Hole Outboard RH - H-Pitch</v>
      </c>
      <c r="K277" s="10"/>
      <c r="L277" s="10"/>
      <c r="M277" s="10"/>
      <c r="N277" s="4"/>
      <c r="X277" s="8" t="str">
        <f>IF(AND(H277=1,Y277="TRUE"),TRUE,"")</f>
        <v/>
      </c>
      <c r="Y277" s="8" t="str">
        <f>VLOOKUP(A277,data!I:S,10,FALSE)</f>
        <v>FALSE</v>
      </c>
      <c r="Z277" s="8">
        <f>VLOOKUP(A277,data!I:S,7,FALSE)</f>
        <v>0</v>
      </c>
      <c r="AA277" s="8">
        <f>VLOOKUP(A277,data!I:S,8,FALSE)</f>
        <v>3.5</v>
      </c>
      <c r="AB277" s="8" t="b">
        <f>IF(OR(G277&lt;Z277,G277&gt;AA277),TRUE,FALSE)</f>
        <v>0</v>
      </c>
    </row>
    <row r="278" spans="1:28" s="8" customFormat="1" x14ac:dyDescent="0.25">
      <c r="A278" s="8" t="s">
        <v>546</v>
      </c>
      <c r="B278" s="8" t="str">
        <f>VLOOKUP(A278,data!I:S,2,FALSE)</f>
        <v>Dist X</v>
      </c>
      <c r="C278" s="7">
        <f>TRUNC(VLOOKUP(A278,data!I:S,3,FALSE),1)</f>
        <v>0.8</v>
      </c>
      <c r="D278" s="7">
        <f>TRUNC(VLOOKUP(A278,data!I:S,4,FALSE),1)</f>
        <v>0</v>
      </c>
      <c r="E278" s="7">
        <f>VLOOKUP(A278,data!I:S,5,FALSE)</f>
        <v>0</v>
      </c>
      <c r="F278" s="7">
        <f>VLOOKUP(A278,data!I:S,6,FALSE)</f>
        <v>0.7</v>
      </c>
      <c r="G278" s="8">
        <f>C278-D278</f>
        <v>0.8</v>
      </c>
      <c r="H278" s="8">
        <f>IF(OR(G278&lt;E278,G278&gt;F278),1,0)</f>
        <v>1</v>
      </c>
      <c r="I278" s="7">
        <f>IF(H278=1,IF(G278&lt;E278,G278-E278,G278-F278),"")</f>
        <v>0.10000000000000009</v>
      </c>
      <c r="J278" s="10" t="str">
        <f>VLOOKUP(A278,data!I:S,9,FALSE)</f>
        <v>Deviation Hole Inboard RH vs Hole Outboard LH - L-Pitch</v>
      </c>
      <c r="K278" s="10"/>
      <c r="L278" s="10"/>
      <c r="M278" s="10"/>
      <c r="N278" s="4"/>
      <c r="X278" s="8" t="str">
        <f>IF(AND(H278=1,Y278="TRUE"),TRUE,"")</f>
        <v/>
      </c>
      <c r="Y278" s="8" t="str">
        <f>VLOOKUP(A278,data!I:S,10,FALSE)</f>
        <v>FALSE</v>
      </c>
      <c r="Z278" s="8">
        <f>VLOOKUP(A278,data!I:S,7,FALSE)</f>
        <v>0</v>
      </c>
      <c r="AA278" s="8">
        <f>VLOOKUP(A278,data!I:S,8,FALSE)</f>
        <v>3.5</v>
      </c>
      <c r="AB278" s="8" t="b">
        <f>IF(OR(G278&lt;Z278,G278&gt;AA278),TRUE,FALSE)</f>
        <v>0</v>
      </c>
    </row>
    <row r="279" spans="1:28" s="8" customFormat="1" x14ac:dyDescent="0.25">
      <c r="A279" s="8" t="s">
        <v>548</v>
      </c>
      <c r="B279" s="8" t="str">
        <f>VLOOKUP(A279,data!I:S,2,FALSE)</f>
        <v>Dist Y</v>
      </c>
      <c r="C279" s="7">
        <f>TRUNC(VLOOKUP(A279,data!I:S,3,FALSE),1)</f>
        <v>74.099999999999994</v>
      </c>
      <c r="D279" s="7">
        <f>TRUNC(VLOOKUP(A279,data!I:S,4,FALSE),1)</f>
        <v>73.900000000000006</v>
      </c>
      <c r="E279" s="7">
        <f>VLOOKUP(A279,data!I:S,5,FALSE)</f>
        <v>0</v>
      </c>
      <c r="F279" s="7">
        <f>VLOOKUP(A279,data!I:S,6,FALSE)</f>
        <v>1</v>
      </c>
      <c r="G279" s="8">
        <f>C279-D279</f>
        <v>0.19999999999998863</v>
      </c>
      <c r="H279" s="8">
        <f>IF(OR(G279&lt;E279,G279&gt;F279),1,0)</f>
        <v>0</v>
      </c>
      <c r="I279" s="7" t="str">
        <f>IF(H279=1,IF(G279&lt;E279,G279-E279,G279-F279),"")</f>
        <v/>
      </c>
      <c r="J279" s="10" t="str">
        <f>VLOOKUP(A279,data!I:S,9,FALSE)</f>
        <v>Pocket LH - W-Pitch</v>
      </c>
      <c r="K279" s="10"/>
      <c r="L279" s="10"/>
      <c r="M279" s="10"/>
      <c r="N279" s="4"/>
      <c r="X279" s="8" t="str">
        <f>IF(AND(H279=1,Y279="TRUE"),TRUE,"")</f>
        <v/>
      </c>
      <c r="Y279" s="8" t="str">
        <f>VLOOKUP(A279,data!I:S,10,FALSE)</f>
        <v>TRUE</v>
      </c>
      <c r="Z279" s="8">
        <f>VLOOKUP(A279,data!I:S,7,FALSE)</f>
        <v>-0.4</v>
      </c>
      <c r="AA279" s="8">
        <f>VLOOKUP(A279,data!I:S,8,FALSE)</f>
        <v>1.5</v>
      </c>
      <c r="AB279" s="8" t="b">
        <f>IF(OR(G279&lt;Z279,G279&gt;AA279),TRUE,FALSE)</f>
        <v>0</v>
      </c>
    </row>
    <row r="280" spans="1:28" s="8" customFormat="1" x14ac:dyDescent="0.25">
      <c r="A280" s="8" t="s">
        <v>550</v>
      </c>
      <c r="B280" s="8" t="str">
        <f>VLOOKUP(A280,data!I:S,2,FALSE)</f>
        <v>Dist Z</v>
      </c>
      <c r="C280" s="7">
        <f>TRUNC(VLOOKUP(A280,data!I:S,3,FALSE),1)</f>
        <v>0.2</v>
      </c>
      <c r="D280" s="7">
        <f>TRUNC(VLOOKUP(A280,data!I:S,4,FALSE),1)</f>
        <v>0</v>
      </c>
      <c r="E280" s="7">
        <f>VLOOKUP(A280,data!I:S,5,FALSE)</f>
        <v>0</v>
      </c>
      <c r="F280" s="7">
        <f>VLOOKUP(A280,data!I:S,6,FALSE)</f>
        <v>0.7</v>
      </c>
      <c r="G280" s="8">
        <f>C280-D280</f>
        <v>0.2</v>
      </c>
      <c r="H280" s="8">
        <f>IF(OR(G280&lt;E280,G280&gt;F280),1,0)</f>
        <v>0</v>
      </c>
      <c r="I280" s="7" t="str">
        <f>IF(H280=1,IF(G280&lt;E280,G280-E280,G280-F280),"")</f>
        <v/>
      </c>
      <c r="J280" s="10" t="str">
        <f>VLOOKUP(A280,data!I:S,9,FALSE)</f>
        <v>Deviation Hole Inboard RH vs Hole Outboard LH - H-Pitch</v>
      </c>
      <c r="K280" s="10"/>
      <c r="L280" s="10"/>
      <c r="M280" s="10"/>
      <c r="N280" s="4"/>
      <c r="X280" s="8" t="str">
        <f>IF(AND(H280=1,Y280="TRUE"),TRUE,"")</f>
        <v/>
      </c>
      <c r="Y280" s="8" t="str">
        <f>VLOOKUP(A280,data!I:S,10,FALSE)</f>
        <v>FALSE</v>
      </c>
      <c r="Z280" s="8">
        <f>VLOOKUP(A280,data!I:S,7,FALSE)</f>
        <v>0</v>
      </c>
      <c r="AA280" s="8">
        <f>VLOOKUP(A280,data!I:S,8,FALSE)</f>
        <v>3.5</v>
      </c>
      <c r="AB280" s="8" t="b">
        <f>IF(OR(G280&lt;Z280,G280&gt;AA280),TRUE,FALSE)</f>
        <v>0</v>
      </c>
    </row>
    <row r="281" spans="1:28" s="8" customFormat="1" x14ac:dyDescent="0.25">
      <c r="A281" s="8" t="s">
        <v>552</v>
      </c>
      <c r="B281" s="8" t="str">
        <f>VLOOKUP(A281,data!I:S,2,FALSE)</f>
        <v>Dist Y</v>
      </c>
      <c r="C281" s="7">
        <f>TRUNC(VLOOKUP(A281,data!I:S,3,FALSE),1)</f>
        <v>1121</v>
      </c>
      <c r="D281" s="7">
        <f>TRUNC(VLOOKUP(A281,data!I:S,4,FALSE),1)</f>
        <v>1120</v>
      </c>
      <c r="E281" s="7">
        <f>VLOOKUP(A281,data!I:S,5,FALSE)</f>
        <v>-3</v>
      </c>
      <c r="F281" s="7">
        <f>VLOOKUP(A281,data!I:S,6,FALSE)</f>
        <v>3</v>
      </c>
      <c r="G281" s="8">
        <f>C281-D281</f>
        <v>1</v>
      </c>
      <c r="H281" s="8">
        <f>IF(OR(G281&lt;E281,G281&gt;F281),1,0)</f>
        <v>0</v>
      </c>
      <c r="I281" s="7" t="str">
        <f>IF(H281=1,IF(G281&lt;E281,G281-E281,G281-F281),"")</f>
        <v/>
      </c>
      <c r="J281" s="10" t="str">
        <f>VLOOKUP(A281,data!I:S,9,FALSE)</f>
        <v>Pt-Sim RH vs Pt-Sim LH - W-Pitch</v>
      </c>
      <c r="K281" s="10"/>
      <c r="L281" s="10"/>
      <c r="M281" s="10"/>
      <c r="N281" s="4"/>
      <c r="X281" s="8" t="str">
        <f>IF(AND(H281=1,Y281="TRUE"),TRUE,"")</f>
        <v/>
      </c>
      <c r="Y281" s="8" t="str">
        <f>VLOOKUP(A281,data!I:S,10,FALSE)</f>
        <v>TRUE</v>
      </c>
      <c r="Z281" s="8">
        <f>VLOOKUP(A281,data!I:S,7,FALSE)</f>
        <v>-3.75</v>
      </c>
      <c r="AA281" s="8">
        <f>VLOOKUP(A281,data!I:S,8,FALSE)</f>
        <v>3.75</v>
      </c>
      <c r="AB281" s="8" t="b">
        <f>IF(OR(G281&lt;Z281,G281&gt;AA281),TRUE,FALSE)</f>
        <v>0</v>
      </c>
    </row>
    <row r="282" spans="1:28" s="8" customFormat="1" ht="30" customHeight="1" x14ac:dyDescent="0.25">
      <c r="A282" s="9" t="str">
        <f ca="1">INDEX(data!D:D,MATCH(OFFSET(INDIRECT("RC",FALSE),3,0),data!I:I,0))</f>
        <v>Relativity of Rear Suspension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4"/>
    </row>
    <row r="283" spans="1:28" s="8" customFormat="1" ht="200.1" customHeight="1" x14ac:dyDescent="0.25">
      <c r="A283" s="10" t="s">
        <v>32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4"/>
    </row>
    <row r="284" spans="1:28" s="8" customFormat="1" x14ac:dyDescent="0.25">
      <c r="A284" s="8" t="s">
        <v>0</v>
      </c>
      <c r="B284" s="8" t="s">
        <v>18</v>
      </c>
      <c r="C284" s="8" t="s">
        <v>19</v>
      </c>
      <c r="D284" s="8" t="s">
        <v>20</v>
      </c>
      <c r="E284" s="8" t="s">
        <v>34</v>
      </c>
      <c r="F284" s="8" t="s">
        <v>35</v>
      </c>
      <c r="G284" s="8" t="s">
        <v>36</v>
      </c>
      <c r="H284" s="8" t="s">
        <v>16</v>
      </c>
      <c r="I284" s="8" t="s">
        <v>17</v>
      </c>
      <c r="J284" s="10" t="s">
        <v>37</v>
      </c>
      <c r="K284" s="10"/>
      <c r="L284" s="10"/>
      <c r="M284" s="10"/>
      <c r="N284" s="4"/>
      <c r="X284" s="8" t="s">
        <v>27</v>
      </c>
      <c r="Y284" s="8" t="s">
        <v>23</v>
      </c>
      <c r="Z284" s="8" t="s">
        <v>24</v>
      </c>
      <c r="AA284" s="8" t="s">
        <v>25</v>
      </c>
      <c r="AB284" s="8" t="s">
        <v>26</v>
      </c>
    </row>
    <row r="285" spans="1:28" s="8" customFormat="1" x14ac:dyDescent="0.25">
      <c r="A285" s="8" t="s">
        <v>556</v>
      </c>
      <c r="B285" s="8" t="str">
        <f>VLOOKUP(A285,data!I:S,2,FALSE)</f>
        <v>Pos X</v>
      </c>
      <c r="C285" s="7">
        <f>TRUNC(VLOOKUP(A285,data!I:S,3,FALSE),1)</f>
        <v>4716.1000000000004</v>
      </c>
      <c r="D285" s="7">
        <f>TRUNC(VLOOKUP(A285,data!I:S,4,FALSE),1)</f>
        <v>4715</v>
      </c>
      <c r="E285" s="7">
        <f>VLOOKUP(A285,data!I:S,5,FALSE)</f>
        <v>-3</v>
      </c>
      <c r="F285" s="7">
        <f>VLOOKUP(A285,data!I:S,6,FALSE)</f>
        <v>3</v>
      </c>
      <c r="G285" s="8">
        <f>C285-D285</f>
        <v>1.1000000000003638</v>
      </c>
      <c r="H285" s="8">
        <f>IF(OR(G285&lt;E285,G285&gt;F285),1,0)</f>
        <v>0</v>
      </c>
      <c r="I285" s="7" t="str">
        <f>IF(H285=1,IF(G285&lt;E285,G285-E285,G285-F285),"")</f>
        <v/>
      </c>
      <c r="J285" s="10" t="str">
        <f>VLOOKUP(A285,data!I:S,9,FALSE)</f>
        <v>Hole Inboard RH - Pos X</v>
      </c>
      <c r="K285" s="10"/>
      <c r="L285" s="10"/>
      <c r="M285" s="10"/>
      <c r="N285" s="4"/>
      <c r="X285" s="8" t="str">
        <f>IF(AND(H285=1,Y285="TRUE"),TRUE,"")</f>
        <v/>
      </c>
      <c r="Y285" s="8" t="str">
        <f>VLOOKUP(A285,data!I:S,10,FALSE)</f>
        <v>TRUE</v>
      </c>
      <c r="Z285" s="8">
        <f>VLOOKUP(A285,data!I:S,7,FALSE)</f>
        <v>-6</v>
      </c>
      <c r="AA285" s="8">
        <f>VLOOKUP(A285,data!I:S,8,FALSE)</f>
        <v>6</v>
      </c>
      <c r="AB285" s="8" t="b">
        <f>IF(OR(G285&lt;Z285,G285&gt;AA285),TRUE,FALSE)</f>
        <v>0</v>
      </c>
    </row>
    <row r="286" spans="1:28" s="8" customFormat="1" x14ac:dyDescent="0.25">
      <c r="A286" s="8" t="s">
        <v>557</v>
      </c>
      <c r="B286" s="8" t="str">
        <f>VLOOKUP(A286,data!I:S,2,FALSE)</f>
        <v>Pos Y</v>
      </c>
      <c r="C286" s="7">
        <f>TRUNC(VLOOKUP(A286,data!I:S,3,FALSE),1)</f>
        <v>500.6</v>
      </c>
      <c r="D286" s="7">
        <f>TRUNC(VLOOKUP(A286,data!I:S,4,FALSE),1)</f>
        <v>500</v>
      </c>
      <c r="E286" s="7">
        <f>VLOOKUP(A286,data!I:S,5,FALSE)</f>
        <v>-3</v>
      </c>
      <c r="F286" s="7">
        <f>VLOOKUP(A286,data!I:S,6,FALSE)</f>
        <v>3</v>
      </c>
      <c r="G286" s="8">
        <f>C286-D286</f>
        <v>0.60000000000002274</v>
      </c>
      <c r="H286" s="8">
        <f>IF(OR(G286&lt;E286,G286&gt;F286),1,0)</f>
        <v>0</v>
      </c>
      <c r="I286" s="7" t="str">
        <f>IF(H286=1,IF(G286&lt;E286,G286-E286,G286-F286),"")</f>
        <v/>
      </c>
      <c r="J286" s="10" t="str">
        <f>VLOOKUP(A286,data!I:S,9,FALSE)</f>
        <v>Hole Inboard RH - Pos Y</v>
      </c>
      <c r="K286" s="10"/>
      <c r="L286" s="10"/>
      <c r="M286" s="10"/>
      <c r="N286" s="4"/>
      <c r="X286" s="8" t="str">
        <f>IF(AND(H286=1,Y286="TRUE"),TRUE,"")</f>
        <v/>
      </c>
      <c r="Y286" s="8" t="str">
        <f>VLOOKUP(A286,data!I:S,10,FALSE)</f>
        <v>TRUE</v>
      </c>
      <c r="Z286" s="8">
        <f>VLOOKUP(A286,data!I:S,7,FALSE)</f>
        <v>-6</v>
      </c>
      <c r="AA286" s="8">
        <f>VLOOKUP(A286,data!I:S,8,FALSE)</f>
        <v>6</v>
      </c>
      <c r="AB286" s="8" t="b">
        <f>IF(OR(G286&lt;Z286,G286&gt;AA286),TRUE,FALSE)</f>
        <v>0</v>
      </c>
    </row>
    <row r="287" spans="1:28" s="8" customFormat="1" x14ac:dyDescent="0.25">
      <c r="A287" s="8" t="s">
        <v>558</v>
      </c>
      <c r="B287" s="8" t="str">
        <f>VLOOKUP(A287,data!I:S,2,FALSE)</f>
        <v>Pos Z</v>
      </c>
      <c r="C287" s="7">
        <f>TRUNC(VLOOKUP(A287,data!I:S,3,FALSE),1)</f>
        <v>1081.8</v>
      </c>
      <c r="D287" s="7">
        <f>TRUNC(VLOOKUP(A287,data!I:S,4,FALSE),1)</f>
        <v>1080</v>
      </c>
      <c r="E287" s="7">
        <f>VLOOKUP(A287,data!I:S,5,FALSE)</f>
        <v>-3</v>
      </c>
      <c r="F287" s="7">
        <f>VLOOKUP(A287,data!I:S,6,FALSE)</f>
        <v>3</v>
      </c>
      <c r="G287" s="8">
        <f>C287-D287</f>
        <v>1.7999999999999545</v>
      </c>
      <c r="H287" s="8">
        <f>IF(OR(G287&lt;E287,G287&gt;F287),1,0)</f>
        <v>0</v>
      </c>
      <c r="I287" s="7" t="str">
        <f>IF(H287=1,IF(G287&lt;E287,G287-E287,G287-F287),"")</f>
        <v/>
      </c>
      <c r="J287" s="10" t="str">
        <f>VLOOKUP(A287,data!I:S,9,FALSE)</f>
        <v>Hole Inboard RH - Pos Z</v>
      </c>
      <c r="K287" s="10"/>
      <c r="L287" s="10"/>
      <c r="M287" s="10"/>
      <c r="N287" s="4"/>
      <c r="X287" s="8" t="str">
        <f>IF(AND(H287=1,Y287="TRUE"),TRUE,"")</f>
        <v/>
      </c>
      <c r="Y287" s="8" t="str">
        <f>VLOOKUP(A287,data!I:S,10,FALSE)</f>
        <v>TRUE</v>
      </c>
      <c r="Z287" s="8">
        <f>VLOOKUP(A287,data!I:S,7,FALSE)</f>
        <v>-6</v>
      </c>
      <c r="AA287" s="8">
        <f>VLOOKUP(A287,data!I:S,8,FALSE)</f>
        <v>6</v>
      </c>
      <c r="AB287" s="8" t="b">
        <f>IF(OR(G287&lt;Z287,G287&gt;AA287),TRUE,FALSE)</f>
        <v>0</v>
      </c>
    </row>
    <row r="288" spans="1:28" s="8" customFormat="1" x14ac:dyDescent="0.25">
      <c r="A288" s="8" t="s">
        <v>559</v>
      </c>
      <c r="B288" s="8" t="str">
        <f>VLOOKUP(A288,data!I:S,2,FALSE)</f>
        <v>Pos X</v>
      </c>
      <c r="C288" s="7">
        <f>TRUNC(VLOOKUP(A288,data!I:S,3,FALSE),1)</f>
        <v>4714.6000000000004</v>
      </c>
      <c r="D288" s="7">
        <f>TRUNC(VLOOKUP(A288,data!I:S,4,FALSE),1)</f>
        <v>4715</v>
      </c>
      <c r="E288" s="7">
        <f>VLOOKUP(A288,data!I:S,5,FALSE)</f>
        <v>-3</v>
      </c>
      <c r="F288" s="7">
        <f>VLOOKUP(A288,data!I:S,6,FALSE)</f>
        <v>3</v>
      </c>
      <c r="G288" s="8">
        <f>C288-D288</f>
        <v>-0.3999999999996362</v>
      </c>
      <c r="H288" s="8">
        <f>IF(OR(G288&lt;E288,G288&gt;F288),1,0)</f>
        <v>0</v>
      </c>
      <c r="I288" s="7" t="str">
        <f>IF(H288=1,IF(G288&lt;E288,G288-E288,G288-F288),"")</f>
        <v/>
      </c>
      <c r="J288" s="10" t="str">
        <f>VLOOKUP(A288,data!I:S,9,FALSE)</f>
        <v>Hole Outboard RH - Pos X</v>
      </c>
      <c r="K288" s="10"/>
      <c r="L288" s="10"/>
      <c r="M288" s="10"/>
      <c r="N288" s="4"/>
      <c r="X288" s="8" t="str">
        <f>IF(AND(H288=1,Y288="TRUE"),TRUE,"")</f>
        <v/>
      </c>
      <c r="Y288" s="8" t="str">
        <f>VLOOKUP(A288,data!I:S,10,FALSE)</f>
        <v>TRUE</v>
      </c>
      <c r="Z288" s="8">
        <f>VLOOKUP(A288,data!I:S,7,FALSE)</f>
        <v>-6</v>
      </c>
      <c r="AA288" s="8">
        <f>VLOOKUP(A288,data!I:S,8,FALSE)</f>
        <v>6</v>
      </c>
      <c r="AB288" s="8" t="b">
        <f>IF(OR(G288&lt;Z288,G288&gt;AA288),TRUE,FALSE)</f>
        <v>0</v>
      </c>
    </row>
    <row r="289" spans="1:28" s="8" customFormat="1" x14ac:dyDescent="0.25">
      <c r="A289" s="8" t="s">
        <v>560</v>
      </c>
      <c r="B289" s="8" t="str">
        <f>VLOOKUP(A289,data!I:S,2,FALSE)</f>
        <v>Pos Y</v>
      </c>
      <c r="C289" s="7">
        <f>TRUNC(VLOOKUP(A289,data!I:S,3,FALSE),1)</f>
        <v>590.6</v>
      </c>
      <c r="D289" s="7">
        <f>TRUNC(VLOOKUP(A289,data!I:S,4,FALSE),1)</f>
        <v>590</v>
      </c>
      <c r="E289" s="7">
        <f>VLOOKUP(A289,data!I:S,5,FALSE)</f>
        <v>-3</v>
      </c>
      <c r="F289" s="7">
        <f>VLOOKUP(A289,data!I:S,6,FALSE)</f>
        <v>3</v>
      </c>
      <c r="G289" s="8">
        <f>C289-D289</f>
        <v>0.60000000000002274</v>
      </c>
      <c r="H289" s="8">
        <f>IF(OR(G289&lt;E289,G289&gt;F289),1,0)</f>
        <v>0</v>
      </c>
      <c r="I289" s="7" t="str">
        <f>IF(H289=1,IF(G289&lt;E289,G289-E289,G289-F289),"")</f>
        <v/>
      </c>
      <c r="J289" s="10" t="str">
        <f>VLOOKUP(A289,data!I:S,9,FALSE)</f>
        <v>Hole Outboard RH - Pos Y</v>
      </c>
      <c r="K289" s="10"/>
      <c r="L289" s="10"/>
      <c r="M289" s="10"/>
      <c r="N289" s="4"/>
      <c r="X289" s="8" t="str">
        <f>IF(AND(H289=1,Y289="TRUE"),TRUE,"")</f>
        <v/>
      </c>
      <c r="Y289" s="8" t="str">
        <f>VLOOKUP(A289,data!I:S,10,FALSE)</f>
        <v>TRUE</v>
      </c>
      <c r="Z289" s="8">
        <f>VLOOKUP(A289,data!I:S,7,FALSE)</f>
        <v>-6</v>
      </c>
      <c r="AA289" s="8">
        <f>VLOOKUP(A289,data!I:S,8,FALSE)</f>
        <v>6</v>
      </c>
      <c r="AB289" s="8" t="b">
        <f>IF(OR(G289&lt;Z289,G289&gt;AA289),TRUE,FALSE)</f>
        <v>0</v>
      </c>
    </row>
    <row r="290" spans="1:28" s="8" customFormat="1" x14ac:dyDescent="0.25">
      <c r="A290" s="8" t="s">
        <v>561</v>
      </c>
      <c r="B290" s="8" t="str">
        <f>VLOOKUP(A290,data!I:S,2,FALSE)</f>
        <v>Pos Z</v>
      </c>
      <c r="C290" s="7">
        <f>TRUNC(VLOOKUP(A290,data!I:S,3,FALSE),1)</f>
        <v>1081.9000000000001</v>
      </c>
      <c r="D290" s="7">
        <f>TRUNC(VLOOKUP(A290,data!I:S,4,FALSE),1)</f>
        <v>1080</v>
      </c>
      <c r="E290" s="7">
        <f>VLOOKUP(A290,data!I:S,5,FALSE)</f>
        <v>-3</v>
      </c>
      <c r="F290" s="7">
        <f>VLOOKUP(A290,data!I:S,6,FALSE)</f>
        <v>3</v>
      </c>
      <c r="G290" s="8">
        <f>C290-D290</f>
        <v>1.9000000000000909</v>
      </c>
      <c r="H290" s="8">
        <f>IF(OR(G290&lt;E290,G290&gt;F290),1,0)</f>
        <v>0</v>
      </c>
      <c r="I290" s="7" t="str">
        <f>IF(H290=1,IF(G290&lt;E290,G290-E290,G290-F290),"")</f>
        <v/>
      </c>
      <c r="J290" s="10" t="str">
        <f>VLOOKUP(A290,data!I:S,9,FALSE)</f>
        <v>Hole Outboard RH - Pos Z</v>
      </c>
      <c r="K290" s="10"/>
      <c r="L290" s="10"/>
      <c r="M290" s="10"/>
      <c r="N290" s="4"/>
      <c r="X290" s="8" t="str">
        <f>IF(AND(H290=1,Y290="TRUE"),TRUE,"")</f>
        <v/>
      </c>
      <c r="Y290" s="8" t="str">
        <f>VLOOKUP(A290,data!I:S,10,FALSE)</f>
        <v>TRUE</v>
      </c>
      <c r="Z290" s="8">
        <f>VLOOKUP(A290,data!I:S,7,FALSE)</f>
        <v>-6</v>
      </c>
      <c r="AA290" s="8">
        <f>VLOOKUP(A290,data!I:S,8,FALSE)</f>
        <v>6</v>
      </c>
      <c r="AB290" s="8" t="b">
        <f>IF(OR(G290&lt;Z290,G290&gt;AA290),TRUE,FALSE)</f>
        <v>0</v>
      </c>
    </row>
    <row r="291" spans="1:28" s="8" customFormat="1" x14ac:dyDescent="0.25">
      <c r="A291" s="8" t="s">
        <v>562</v>
      </c>
      <c r="B291" s="8" t="str">
        <f>VLOOKUP(A291,data!I:S,2,FALSE)</f>
        <v>Pos X</v>
      </c>
      <c r="C291" s="7">
        <f>TRUNC(VLOOKUP(A291,data!I:S,3,FALSE),1)</f>
        <v>4715.3999999999996</v>
      </c>
      <c r="D291" s="7">
        <f>TRUNC(VLOOKUP(A291,data!I:S,4,FALSE),1)</f>
        <v>4715</v>
      </c>
      <c r="E291" s="7">
        <f>VLOOKUP(A291,data!I:S,5,FALSE)</f>
        <v>-3</v>
      </c>
      <c r="F291" s="7">
        <f>VLOOKUP(A291,data!I:S,6,FALSE)</f>
        <v>3</v>
      </c>
      <c r="G291" s="8">
        <f>C291-D291</f>
        <v>0.3999999999996362</v>
      </c>
      <c r="H291" s="8">
        <f>IF(OR(G291&lt;E291,G291&gt;F291),1,0)</f>
        <v>0</v>
      </c>
      <c r="I291" s="7" t="str">
        <f>IF(H291=1,IF(G291&lt;E291,G291-E291,G291-F291),"")</f>
        <v/>
      </c>
      <c r="J291" s="10" t="str">
        <f>VLOOKUP(A291,data!I:S,9,FALSE)</f>
        <v>Pt-Sim Hole Inboard RH vs Hole Outboard RH - Pos X</v>
      </c>
      <c r="K291" s="10"/>
      <c r="L291" s="10"/>
      <c r="M291" s="10"/>
      <c r="N291" s="4"/>
      <c r="X291" s="8" t="str">
        <f>IF(AND(H291=1,Y291="TRUE"),TRUE,"")</f>
        <v/>
      </c>
      <c r="Y291" s="8" t="str">
        <f>VLOOKUP(A291,data!I:S,10,FALSE)</f>
        <v>TRUE</v>
      </c>
      <c r="Z291" s="8">
        <f>VLOOKUP(A291,data!I:S,7,FALSE)</f>
        <v>-6</v>
      </c>
      <c r="AA291" s="8">
        <f>VLOOKUP(A291,data!I:S,8,FALSE)</f>
        <v>6</v>
      </c>
      <c r="AB291" s="8" t="b">
        <f>IF(OR(G291&lt;Z291,G291&gt;AA291),TRUE,FALSE)</f>
        <v>0</v>
      </c>
    </row>
    <row r="292" spans="1:28" s="8" customFormat="1" x14ac:dyDescent="0.25">
      <c r="A292" s="8" t="s">
        <v>563</v>
      </c>
      <c r="B292" s="8" t="str">
        <f>VLOOKUP(A292,data!I:S,2,FALSE)</f>
        <v>Pos Y</v>
      </c>
      <c r="C292" s="7">
        <f>TRUNC(VLOOKUP(A292,data!I:S,3,FALSE),1)</f>
        <v>545.6</v>
      </c>
      <c r="D292" s="7">
        <f>TRUNC(VLOOKUP(A292,data!I:S,4,FALSE),1)</f>
        <v>545</v>
      </c>
      <c r="E292" s="7">
        <f>VLOOKUP(A292,data!I:S,5,FALSE)</f>
        <v>-3</v>
      </c>
      <c r="F292" s="7">
        <f>VLOOKUP(A292,data!I:S,6,FALSE)</f>
        <v>3</v>
      </c>
      <c r="G292" s="8">
        <f>C292-D292</f>
        <v>0.60000000000002274</v>
      </c>
      <c r="H292" s="8">
        <f>IF(OR(G292&lt;E292,G292&gt;F292),1,0)</f>
        <v>0</v>
      </c>
      <c r="I292" s="7" t="str">
        <f>IF(H292=1,IF(G292&lt;E292,G292-E292,G292-F292),"")</f>
        <v/>
      </c>
      <c r="J292" s="10" t="str">
        <f>VLOOKUP(A292,data!I:S,9,FALSE)</f>
        <v>Pt-Sim Hole Inboard RH vs Hole Outboard RH - Pos Y</v>
      </c>
      <c r="K292" s="10"/>
      <c r="L292" s="10"/>
      <c r="M292" s="10"/>
      <c r="N292" s="4"/>
      <c r="X292" s="8" t="str">
        <f>IF(AND(H292=1,Y292="TRUE"),TRUE,"")</f>
        <v/>
      </c>
      <c r="Y292" s="8" t="str">
        <f>VLOOKUP(A292,data!I:S,10,FALSE)</f>
        <v>TRUE</v>
      </c>
      <c r="Z292" s="8">
        <f>VLOOKUP(A292,data!I:S,7,FALSE)</f>
        <v>-6</v>
      </c>
      <c r="AA292" s="8">
        <f>VLOOKUP(A292,data!I:S,8,FALSE)</f>
        <v>6</v>
      </c>
      <c r="AB292" s="8" t="b">
        <f>IF(OR(G292&lt;Z292,G292&gt;AA292),TRUE,FALSE)</f>
        <v>0</v>
      </c>
    </row>
    <row r="293" spans="1:28" s="8" customFormat="1" x14ac:dyDescent="0.25">
      <c r="A293" s="8" t="s">
        <v>564</v>
      </c>
      <c r="B293" s="8" t="str">
        <f>VLOOKUP(A293,data!I:S,2,FALSE)</f>
        <v>Pos Z</v>
      </c>
      <c r="C293" s="7">
        <f>TRUNC(VLOOKUP(A293,data!I:S,3,FALSE),1)</f>
        <v>1081.9000000000001</v>
      </c>
      <c r="D293" s="7">
        <f>TRUNC(VLOOKUP(A293,data!I:S,4,FALSE),1)</f>
        <v>1080</v>
      </c>
      <c r="E293" s="7">
        <f>VLOOKUP(A293,data!I:S,5,FALSE)</f>
        <v>-3</v>
      </c>
      <c r="F293" s="7">
        <f>VLOOKUP(A293,data!I:S,6,FALSE)</f>
        <v>3</v>
      </c>
      <c r="G293" s="8">
        <f>C293-D293</f>
        <v>1.9000000000000909</v>
      </c>
      <c r="H293" s="8">
        <f>IF(OR(G293&lt;E293,G293&gt;F293),1,0)</f>
        <v>0</v>
      </c>
      <c r="I293" s="7" t="str">
        <f>IF(H293=1,IF(G293&lt;E293,G293-E293,G293-F293),"")</f>
        <v/>
      </c>
      <c r="J293" s="10" t="str">
        <f>VLOOKUP(A293,data!I:S,9,FALSE)</f>
        <v>Pt-Sim Hole Inboard RH vs Hole Outboard RH - Pos Z</v>
      </c>
      <c r="K293" s="10"/>
      <c r="L293" s="10"/>
      <c r="M293" s="10"/>
      <c r="N293" s="4"/>
      <c r="X293" s="8" t="str">
        <f>IF(AND(H293=1,Y293="TRUE"),TRUE,"")</f>
        <v/>
      </c>
      <c r="Y293" s="8" t="str">
        <f>VLOOKUP(A293,data!I:S,10,FALSE)</f>
        <v>TRUE</v>
      </c>
      <c r="Z293" s="8">
        <f>VLOOKUP(A293,data!I:S,7,FALSE)</f>
        <v>-6</v>
      </c>
      <c r="AA293" s="8">
        <f>VLOOKUP(A293,data!I:S,8,FALSE)</f>
        <v>6</v>
      </c>
      <c r="AB293" s="8" t="b">
        <f>IF(OR(G293&lt;Z293,G293&gt;AA293),TRUE,FALSE)</f>
        <v>0</v>
      </c>
    </row>
    <row r="294" spans="1:28" s="8" customFormat="1" x14ac:dyDescent="0.25">
      <c r="A294" s="8" t="s">
        <v>565</v>
      </c>
      <c r="B294" s="8" t="str">
        <f>VLOOKUP(A294,data!I:S,2,FALSE)</f>
        <v>Pos X</v>
      </c>
      <c r="C294" s="7">
        <f>TRUNC(VLOOKUP(A294,data!I:S,3,FALSE),1)</f>
        <v>4712.8</v>
      </c>
      <c r="D294" s="7">
        <f>TRUNC(VLOOKUP(A294,data!I:S,4,FALSE),1)</f>
        <v>4715</v>
      </c>
      <c r="E294" s="7">
        <f>VLOOKUP(A294,data!I:S,5,FALSE)</f>
        <v>-3</v>
      </c>
      <c r="F294" s="7">
        <f>VLOOKUP(A294,data!I:S,6,FALSE)</f>
        <v>3</v>
      </c>
      <c r="G294" s="8">
        <f>C294-D294</f>
        <v>-2.1999999999998181</v>
      </c>
      <c r="H294" s="8">
        <f>IF(OR(G294&lt;E294,G294&gt;F294),1,0)</f>
        <v>0</v>
      </c>
      <c r="I294" s="7" t="str">
        <f>IF(H294=1,IF(G294&lt;E294,G294-E294,G294-F294),"")</f>
        <v/>
      </c>
      <c r="J294" s="10" t="str">
        <f>VLOOKUP(A294,data!I:S,9,FALSE)</f>
        <v>Hole Inboard LH - Pos X</v>
      </c>
      <c r="K294" s="10"/>
      <c r="L294" s="10"/>
      <c r="M294" s="10"/>
      <c r="N294" s="4"/>
      <c r="X294" s="8" t="str">
        <f>IF(AND(H294=1,Y294="TRUE"),TRUE,"")</f>
        <v/>
      </c>
      <c r="Y294" s="8" t="str">
        <f>VLOOKUP(A294,data!I:S,10,FALSE)</f>
        <v>TRUE</v>
      </c>
      <c r="Z294" s="8">
        <f>VLOOKUP(A294,data!I:S,7,FALSE)</f>
        <v>-6</v>
      </c>
      <c r="AA294" s="8">
        <f>VLOOKUP(A294,data!I:S,8,FALSE)</f>
        <v>6</v>
      </c>
      <c r="AB294" s="8" t="b">
        <f>IF(OR(G294&lt;Z294,G294&gt;AA294),TRUE,FALSE)</f>
        <v>0</v>
      </c>
    </row>
    <row r="295" spans="1:28" s="8" customFormat="1" x14ac:dyDescent="0.25">
      <c r="A295" s="8" t="s">
        <v>566</v>
      </c>
      <c r="B295" s="8" t="str">
        <f>VLOOKUP(A295,data!I:S,2,FALSE)</f>
        <v>Pos Y</v>
      </c>
      <c r="C295" s="7">
        <f>TRUNC(VLOOKUP(A295,data!I:S,3,FALSE),1)</f>
        <v>-500.7</v>
      </c>
      <c r="D295" s="7">
        <f>TRUNC(VLOOKUP(A295,data!I:S,4,FALSE),1)</f>
        <v>-500</v>
      </c>
      <c r="E295" s="7">
        <f>VLOOKUP(A295,data!I:S,5,FALSE)</f>
        <v>-3</v>
      </c>
      <c r="F295" s="7">
        <f>VLOOKUP(A295,data!I:S,6,FALSE)</f>
        <v>3</v>
      </c>
      <c r="G295" s="8">
        <f>C295-D295</f>
        <v>-0.69999999999998863</v>
      </c>
      <c r="H295" s="8">
        <f>IF(OR(G295&lt;E295,G295&gt;F295),1,0)</f>
        <v>0</v>
      </c>
      <c r="I295" s="7" t="str">
        <f>IF(H295=1,IF(G295&lt;E295,G295-E295,G295-F295),"")</f>
        <v/>
      </c>
      <c r="J295" s="10" t="str">
        <f>VLOOKUP(A295,data!I:S,9,FALSE)</f>
        <v>Hole Inboard LH - Pos Y</v>
      </c>
      <c r="K295" s="10"/>
      <c r="L295" s="10"/>
      <c r="M295" s="10"/>
      <c r="N295" s="4"/>
      <c r="X295" s="8" t="str">
        <f>IF(AND(H295=1,Y295="TRUE"),TRUE,"")</f>
        <v/>
      </c>
      <c r="Y295" s="8" t="str">
        <f>VLOOKUP(A295,data!I:S,10,FALSE)</f>
        <v>TRUE</v>
      </c>
      <c r="Z295" s="8">
        <f>VLOOKUP(A295,data!I:S,7,FALSE)</f>
        <v>-6</v>
      </c>
      <c r="AA295" s="8">
        <f>VLOOKUP(A295,data!I:S,8,FALSE)</f>
        <v>6</v>
      </c>
      <c r="AB295" s="8" t="b">
        <f>IF(OR(G295&lt;Z295,G295&gt;AA295),TRUE,FALSE)</f>
        <v>0</v>
      </c>
    </row>
    <row r="296" spans="1:28" s="8" customFormat="1" x14ac:dyDescent="0.25">
      <c r="A296" s="8" t="s">
        <v>567</v>
      </c>
      <c r="B296" s="8" t="str">
        <f>VLOOKUP(A296,data!I:S,2,FALSE)</f>
        <v>Pos Z</v>
      </c>
      <c r="C296" s="7">
        <f>TRUNC(VLOOKUP(A296,data!I:S,3,FALSE),1)</f>
        <v>1080.8</v>
      </c>
      <c r="D296" s="7">
        <f>TRUNC(VLOOKUP(A296,data!I:S,4,FALSE),1)</f>
        <v>1080</v>
      </c>
      <c r="E296" s="7">
        <f>VLOOKUP(A296,data!I:S,5,FALSE)</f>
        <v>-3</v>
      </c>
      <c r="F296" s="7">
        <f>VLOOKUP(A296,data!I:S,6,FALSE)</f>
        <v>3</v>
      </c>
      <c r="G296" s="8">
        <f>C296-D296</f>
        <v>0.79999999999995453</v>
      </c>
      <c r="H296" s="8">
        <f>IF(OR(G296&lt;E296,G296&gt;F296),1,0)</f>
        <v>0</v>
      </c>
      <c r="I296" s="7" t="str">
        <f>IF(H296=1,IF(G296&lt;E296,G296-E296,G296-F296),"")</f>
        <v/>
      </c>
      <c r="J296" s="10" t="str">
        <f>VLOOKUP(A296,data!I:S,9,FALSE)</f>
        <v>Hole Inboard LH - Pos Z</v>
      </c>
      <c r="K296" s="10"/>
      <c r="L296" s="10"/>
      <c r="M296" s="10"/>
      <c r="N296" s="4"/>
      <c r="X296" s="8" t="str">
        <f>IF(AND(H296=1,Y296="TRUE"),TRUE,"")</f>
        <v/>
      </c>
      <c r="Y296" s="8" t="str">
        <f>VLOOKUP(A296,data!I:S,10,FALSE)</f>
        <v>TRUE</v>
      </c>
      <c r="Z296" s="8">
        <f>VLOOKUP(A296,data!I:S,7,FALSE)</f>
        <v>-6</v>
      </c>
      <c r="AA296" s="8">
        <f>VLOOKUP(A296,data!I:S,8,FALSE)</f>
        <v>6</v>
      </c>
      <c r="AB296" s="8" t="b">
        <f>IF(OR(G296&lt;Z296,G296&gt;AA296),TRUE,FALSE)</f>
        <v>0</v>
      </c>
    </row>
    <row r="297" spans="1:28" s="8" customFormat="1" x14ac:dyDescent="0.25">
      <c r="A297" s="8" t="s">
        <v>568</v>
      </c>
      <c r="B297" s="8" t="str">
        <f>VLOOKUP(A297,data!I:S,2,FALSE)</f>
        <v>Pos X</v>
      </c>
      <c r="C297" s="7">
        <f>TRUNC(VLOOKUP(A297,data!I:S,3,FALSE),1)</f>
        <v>4712.7</v>
      </c>
      <c r="D297" s="7">
        <f>TRUNC(VLOOKUP(A297,data!I:S,4,FALSE),1)</f>
        <v>4715</v>
      </c>
      <c r="E297" s="7">
        <f>VLOOKUP(A297,data!I:S,5,FALSE)</f>
        <v>-3</v>
      </c>
      <c r="F297" s="7">
        <f>VLOOKUP(A297,data!I:S,6,FALSE)</f>
        <v>3</v>
      </c>
      <c r="G297" s="8">
        <f>C297-D297</f>
        <v>-2.3000000000001819</v>
      </c>
      <c r="H297" s="8">
        <f>IF(OR(G297&lt;E297,G297&gt;F297),1,0)</f>
        <v>0</v>
      </c>
      <c r="I297" s="7" t="str">
        <f>IF(H297=1,IF(G297&lt;E297,G297-E297,G297-F297),"")</f>
        <v/>
      </c>
      <c r="J297" s="10" t="str">
        <f>VLOOKUP(A297,data!I:S,9,FALSE)</f>
        <v>Hole Outboard LH - Pos X</v>
      </c>
      <c r="K297" s="10"/>
      <c r="L297" s="10"/>
      <c r="M297" s="10"/>
      <c r="N297" s="4"/>
      <c r="X297" s="8" t="str">
        <f>IF(AND(H297=1,Y297="TRUE"),TRUE,"")</f>
        <v/>
      </c>
      <c r="Y297" s="8" t="str">
        <f>VLOOKUP(A297,data!I:S,10,FALSE)</f>
        <v>TRUE</v>
      </c>
      <c r="Z297" s="8">
        <f>VLOOKUP(A297,data!I:S,7,FALSE)</f>
        <v>-6</v>
      </c>
      <c r="AA297" s="8">
        <f>VLOOKUP(A297,data!I:S,8,FALSE)</f>
        <v>6</v>
      </c>
      <c r="AB297" s="8" t="b">
        <f>IF(OR(G297&lt;Z297,G297&gt;AA297),TRUE,FALSE)</f>
        <v>0</v>
      </c>
    </row>
    <row r="298" spans="1:28" s="8" customFormat="1" x14ac:dyDescent="0.25">
      <c r="A298" s="8" t="s">
        <v>569</v>
      </c>
      <c r="B298" s="8" t="str">
        <f>VLOOKUP(A298,data!I:S,2,FALSE)</f>
        <v>Pos Y</v>
      </c>
      <c r="C298" s="7">
        <f>TRUNC(VLOOKUP(A298,data!I:S,3,FALSE),1)</f>
        <v>-590.6</v>
      </c>
      <c r="D298" s="7">
        <f>TRUNC(VLOOKUP(A298,data!I:S,4,FALSE),1)</f>
        <v>-590</v>
      </c>
      <c r="E298" s="7">
        <f>VLOOKUP(A298,data!I:S,5,FALSE)</f>
        <v>-3</v>
      </c>
      <c r="F298" s="7">
        <f>VLOOKUP(A298,data!I:S,6,FALSE)</f>
        <v>3</v>
      </c>
      <c r="G298" s="8">
        <f>C298-D298</f>
        <v>-0.60000000000002274</v>
      </c>
      <c r="H298" s="8">
        <f>IF(OR(G298&lt;E298,G298&gt;F298),1,0)</f>
        <v>0</v>
      </c>
      <c r="I298" s="7" t="str">
        <f>IF(H298=1,IF(G298&lt;E298,G298-E298,G298-F298),"")</f>
        <v/>
      </c>
      <c r="J298" s="10" t="str">
        <f>VLOOKUP(A298,data!I:S,9,FALSE)</f>
        <v>Hole Outboard LH - Pos Y</v>
      </c>
      <c r="K298" s="10"/>
      <c r="L298" s="10"/>
      <c r="M298" s="10"/>
      <c r="N298" s="4"/>
      <c r="X298" s="8" t="str">
        <f>IF(AND(H298=1,Y298="TRUE"),TRUE,"")</f>
        <v/>
      </c>
      <c r="Y298" s="8" t="str">
        <f>VLOOKUP(A298,data!I:S,10,FALSE)</f>
        <v>TRUE</v>
      </c>
      <c r="Z298" s="8">
        <f>VLOOKUP(A298,data!I:S,7,FALSE)</f>
        <v>-6</v>
      </c>
      <c r="AA298" s="8">
        <f>VLOOKUP(A298,data!I:S,8,FALSE)</f>
        <v>6</v>
      </c>
      <c r="AB298" s="8" t="b">
        <f>IF(OR(G298&lt;Z298,G298&gt;AA298),TRUE,FALSE)</f>
        <v>0</v>
      </c>
    </row>
    <row r="299" spans="1:28" s="8" customFormat="1" x14ac:dyDescent="0.25">
      <c r="A299" s="8" t="s">
        <v>570</v>
      </c>
      <c r="B299" s="8" t="str">
        <f>VLOOKUP(A299,data!I:S,2,FALSE)</f>
        <v>Pos Z</v>
      </c>
      <c r="C299" s="7">
        <f>TRUNC(VLOOKUP(A299,data!I:S,3,FALSE),1)</f>
        <v>1083.7</v>
      </c>
      <c r="D299" s="7">
        <f>TRUNC(VLOOKUP(A299,data!I:S,4,FALSE),1)</f>
        <v>1080</v>
      </c>
      <c r="E299" s="7">
        <f>VLOOKUP(A299,data!I:S,5,FALSE)</f>
        <v>-3</v>
      </c>
      <c r="F299" s="7">
        <f>VLOOKUP(A299,data!I:S,6,FALSE)</f>
        <v>3</v>
      </c>
      <c r="G299" s="8">
        <f>C299-D299</f>
        <v>3.7000000000000455</v>
      </c>
      <c r="H299" s="8">
        <f>IF(OR(G299&lt;E299,G299&gt;F299),1,0)</f>
        <v>1</v>
      </c>
      <c r="I299" s="7">
        <f>IF(H299=1,IF(G299&lt;E299,G299-E299,G299-F299),"")</f>
        <v>0.70000000000004547</v>
      </c>
      <c r="J299" s="10" t="str">
        <f>VLOOKUP(A299,data!I:S,9,FALSE)</f>
        <v>Hole Outboard LH - Pos Z</v>
      </c>
      <c r="K299" s="10"/>
      <c r="L299" s="10"/>
      <c r="M299" s="10"/>
      <c r="N299" s="4"/>
      <c r="X299" s="8" t="b">
        <f>IF(AND(H299=1,Y299="TRUE"),TRUE,"")</f>
        <v>1</v>
      </c>
      <c r="Y299" s="8" t="str">
        <f>VLOOKUP(A299,data!I:S,10,FALSE)</f>
        <v>TRUE</v>
      </c>
      <c r="Z299" s="8">
        <f>VLOOKUP(A299,data!I:S,7,FALSE)</f>
        <v>-6</v>
      </c>
      <c r="AA299" s="8">
        <f>VLOOKUP(A299,data!I:S,8,FALSE)</f>
        <v>6</v>
      </c>
      <c r="AB299" s="8" t="b">
        <f>IF(OR(G299&lt;Z299,G299&gt;AA299),TRUE,FALSE)</f>
        <v>0</v>
      </c>
    </row>
    <row r="300" spans="1:28" s="8" customFormat="1" x14ac:dyDescent="0.25">
      <c r="A300" s="8" t="s">
        <v>571</v>
      </c>
      <c r="B300" s="8" t="str">
        <f>VLOOKUP(A300,data!I:S,2,FALSE)</f>
        <v>Pos X</v>
      </c>
      <c r="C300" s="7">
        <f>TRUNC(VLOOKUP(A300,data!I:S,3,FALSE),1)</f>
        <v>4712.7</v>
      </c>
      <c r="D300" s="7">
        <f>TRUNC(VLOOKUP(A300,data!I:S,4,FALSE),1)</f>
        <v>4715</v>
      </c>
      <c r="E300" s="7">
        <f>VLOOKUP(A300,data!I:S,5,FALSE)</f>
        <v>-3</v>
      </c>
      <c r="F300" s="7">
        <f>VLOOKUP(A300,data!I:S,6,FALSE)</f>
        <v>3</v>
      </c>
      <c r="G300" s="8">
        <f>C300-D300</f>
        <v>-2.3000000000001819</v>
      </c>
      <c r="H300" s="8">
        <f>IF(OR(G300&lt;E300,G300&gt;F300),1,0)</f>
        <v>0</v>
      </c>
      <c r="I300" s="7" t="str">
        <f>IF(H300=1,IF(G300&lt;E300,G300-E300,G300-F300),"")</f>
        <v/>
      </c>
      <c r="J300" s="10" t="str">
        <f>VLOOKUP(A300,data!I:S,9,FALSE)</f>
        <v>Pt-Sim Hole Inboard LH vs Hole Outboard LH - Pos X</v>
      </c>
      <c r="K300" s="10"/>
      <c r="L300" s="10"/>
      <c r="M300" s="10"/>
      <c r="N300" s="4"/>
      <c r="X300" s="8" t="str">
        <f>IF(AND(H300=1,Y300="TRUE"),TRUE,"")</f>
        <v/>
      </c>
      <c r="Y300" s="8" t="str">
        <f>VLOOKUP(A300,data!I:S,10,FALSE)</f>
        <v>TRUE</v>
      </c>
      <c r="Z300" s="8">
        <f>VLOOKUP(A300,data!I:S,7,FALSE)</f>
        <v>-6</v>
      </c>
      <c r="AA300" s="8">
        <f>VLOOKUP(A300,data!I:S,8,FALSE)</f>
        <v>6</v>
      </c>
      <c r="AB300" s="8" t="b">
        <f>IF(OR(G300&lt;Z300,G300&gt;AA300),TRUE,FALSE)</f>
        <v>0</v>
      </c>
    </row>
    <row r="301" spans="1:28" s="8" customFormat="1" x14ac:dyDescent="0.25">
      <c r="A301" s="8" t="s">
        <v>572</v>
      </c>
      <c r="B301" s="8" t="str">
        <f>VLOOKUP(A301,data!I:S,2,FALSE)</f>
        <v>Pos Y</v>
      </c>
      <c r="C301" s="7">
        <f>TRUNC(VLOOKUP(A301,data!I:S,3,FALSE),1)</f>
        <v>-545.6</v>
      </c>
      <c r="D301" s="7">
        <f>TRUNC(VLOOKUP(A301,data!I:S,4,FALSE),1)</f>
        <v>-545</v>
      </c>
      <c r="E301" s="7">
        <f>VLOOKUP(A301,data!I:S,5,FALSE)</f>
        <v>-3</v>
      </c>
      <c r="F301" s="7">
        <f>VLOOKUP(A301,data!I:S,6,FALSE)</f>
        <v>3</v>
      </c>
      <c r="G301" s="8">
        <f>C301-D301</f>
        <v>-0.60000000000002274</v>
      </c>
      <c r="H301" s="8">
        <f>IF(OR(G301&lt;E301,G301&gt;F301),1,0)</f>
        <v>0</v>
      </c>
      <c r="I301" s="7" t="str">
        <f>IF(H301=1,IF(G301&lt;E301,G301-E301,G301-F301),"")</f>
        <v/>
      </c>
      <c r="J301" s="10" t="str">
        <f>VLOOKUP(A301,data!I:S,9,FALSE)</f>
        <v>Pt-Sim Hole Inboard LH vs Hole Outboard LH - Pos Y</v>
      </c>
      <c r="K301" s="10"/>
      <c r="L301" s="10"/>
      <c r="M301" s="10"/>
      <c r="N301" s="4"/>
      <c r="X301" s="8" t="str">
        <f>IF(AND(H301=1,Y301="TRUE"),TRUE,"")</f>
        <v/>
      </c>
      <c r="Y301" s="8" t="str">
        <f>VLOOKUP(A301,data!I:S,10,FALSE)</f>
        <v>TRUE</v>
      </c>
      <c r="Z301" s="8">
        <f>VLOOKUP(A301,data!I:S,7,FALSE)</f>
        <v>-6</v>
      </c>
      <c r="AA301" s="8">
        <f>VLOOKUP(A301,data!I:S,8,FALSE)</f>
        <v>6</v>
      </c>
      <c r="AB301" s="8" t="b">
        <f>IF(OR(G301&lt;Z301,G301&gt;AA301),TRUE,FALSE)</f>
        <v>0</v>
      </c>
    </row>
    <row r="302" spans="1:28" s="8" customFormat="1" x14ac:dyDescent="0.25">
      <c r="A302" s="8" t="s">
        <v>573</v>
      </c>
      <c r="B302" s="8" t="str">
        <f>VLOOKUP(A302,data!I:S,2,FALSE)</f>
        <v>Pos Z</v>
      </c>
      <c r="C302" s="7">
        <f>TRUNC(VLOOKUP(A302,data!I:S,3,FALSE),1)</f>
        <v>1082.2</v>
      </c>
      <c r="D302" s="7">
        <f>TRUNC(VLOOKUP(A302,data!I:S,4,FALSE),1)</f>
        <v>1080</v>
      </c>
      <c r="E302" s="7">
        <f>VLOOKUP(A302,data!I:S,5,FALSE)</f>
        <v>-3</v>
      </c>
      <c r="F302" s="7">
        <f>VLOOKUP(A302,data!I:S,6,FALSE)</f>
        <v>3</v>
      </c>
      <c r="G302" s="8">
        <f>C302-D302</f>
        <v>2.2000000000000455</v>
      </c>
      <c r="H302" s="8">
        <f>IF(OR(G302&lt;E302,G302&gt;F302),1,0)</f>
        <v>0</v>
      </c>
      <c r="I302" s="7" t="str">
        <f>IF(H302=1,IF(G302&lt;E302,G302-E302,G302-F302),"")</f>
        <v/>
      </c>
      <c r="J302" s="10" t="str">
        <f>VLOOKUP(A302,data!I:S,9,FALSE)</f>
        <v>Pt-Sim Hole Inboard LH vs Hole Outboard LH - Pos Z</v>
      </c>
      <c r="K302" s="10"/>
      <c r="L302" s="10"/>
      <c r="M302" s="10"/>
      <c r="N302" s="4"/>
      <c r="X302" s="8" t="str">
        <f>IF(AND(H302=1,Y302="TRUE"),TRUE,"")</f>
        <v/>
      </c>
      <c r="Y302" s="8" t="str">
        <f>VLOOKUP(A302,data!I:S,10,FALSE)</f>
        <v>TRUE</v>
      </c>
      <c r="Z302" s="8">
        <f>VLOOKUP(A302,data!I:S,7,FALSE)</f>
        <v>-6</v>
      </c>
      <c r="AA302" s="8">
        <f>VLOOKUP(A302,data!I:S,8,FALSE)</f>
        <v>6</v>
      </c>
      <c r="AB302" s="8" t="b">
        <f>IF(OR(G302&lt;Z302,G302&gt;AA302),TRUE,FALSE)</f>
        <v>0</v>
      </c>
    </row>
    <row r="303" spans="1:28" s="8" customFormat="1" x14ac:dyDescent="0.25">
      <c r="A303" s="8" t="s">
        <v>574</v>
      </c>
      <c r="B303" s="8" t="str">
        <f>VLOOKUP(A303,data!I:S,2,FALSE)</f>
        <v>Dist X</v>
      </c>
      <c r="C303" s="7">
        <f>TRUNC(VLOOKUP(A303,data!I:S,3,FALSE),1)</f>
        <v>1.5</v>
      </c>
      <c r="D303" s="7">
        <f>TRUNC(VLOOKUP(A303,data!I:S,4,FALSE),1)</f>
        <v>0</v>
      </c>
      <c r="E303" s="7">
        <f>VLOOKUP(A303,data!I:S,5,FALSE)</f>
        <v>-1.5</v>
      </c>
      <c r="F303" s="7">
        <f>VLOOKUP(A303,data!I:S,6,FALSE)</f>
        <v>1.5</v>
      </c>
      <c r="G303" s="8">
        <f>C303-D303</f>
        <v>1.5</v>
      </c>
      <c r="H303" s="8">
        <f>IF(OR(G303&lt;E303,G303&gt;F303),1,0)</f>
        <v>0</v>
      </c>
      <c r="I303" s="7" t="str">
        <f>IF(H303=1,IF(G303&lt;E303,G303-E303,G303-F303),"")</f>
        <v/>
      </c>
      <c r="J303" s="10" t="str">
        <f>VLOOKUP(A303,data!I:S,9,FALSE)</f>
        <v>Deviation Hole Inboard RH vs Hole Outboard RH - L-Pitch</v>
      </c>
      <c r="K303" s="10"/>
      <c r="L303" s="10"/>
      <c r="M303" s="10"/>
      <c r="N303" s="4"/>
      <c r="X303" s="8" t="str">
        <f>IF(AND(H303=1,Y303="TRUE"),TRUE,"")</f>
        <v/>
      </c>
      <c r="Y303" s="8" t="str">
        <f>VLOOKUP(A303,data!I:S,10,FALSE)</f>
        <v>TRUE</v>
      </c>
      <c r="Z303" s="8">
        <f>VLOOKUP(A303,data!I:S,7,FALSE)</f>
        <v>-3</v>
      </c>
      <c r="AA303" s="8">
        <f>VLOOKUP(A303,data!I:S,8,FALSE)</f>
        <v>3</v>
      </c>
      <c r="AB303" s="8" t="b">
        <f>IF(OR(G303&lt;Z303,G303&gt;AA303),TRUE,FALSE)</f>
        <v>0</v>
      </c>
    </row>
    <row r="304" spans="1:28" s="8" customFormat="1" x14ac:dyDescent="0.25">
      <c r="A304" s="8" t="s">
        <v>575</v>
      </c>
      <c r="B304" s="8" t="str">
        <f>VLOOKUP(A304,data!I:S,2,FALSE)</f>
        <v>Dist Z</v>
      </c>
      <c r="C304" s="7">
        <f>TRUNC(VLOOKUP(A304,data!I:S,3,FALSE),1)</f>
        <v>0</v>
      </c>
      <c r="D304" s="7">
        <f>TRUNC(VLOOKUP(A304,data!I:S,4,FALSE),1)</f>
        <v>0</v>
      </c>
      <c r="E304" s="7">
        <f>VLOOKUP(A304,data!I:S,5,FALSE)</f>
        <v>-1.5</v>
      </c>
      <c r="F304" s="7">
        <f>VLOOKUP(A304,data!I:S,6,FALSE)</f>
        <v>1.5</v>
      </c>
      <c r="G304" s="8">
        <f>C304-D304</f>
        <v>0</v>
      </c>
      <c r="H304" s="8">
        <f>IF(OR(G304&lt;E304,G304&gt;F304),1,0)</f>
        <v>0</v>
      </c>
      <c r="I304" s="7" t="str">
        <f>IF(H304=1,IF(G304&lt;E304,G304-E304,G304-F304),"")</f>
        <v/>
      </c>
      <c r="J304" s="10" t="str">
        <f>VLOOKUP(A304,data!I:S,9,FALSE)</f>
        <v>Deviation Hole Inboard RH vs Hole Outboard RH - H-Pitch</v>
      </c>
      <c r="K304" s="10"/>
      <c r="L304" s="10"/>
      <c r="M304" s="10"/>
      <c r="N304" s="4"/>
      <c r="X304" s="8" t="str">
        <f>IF(AND(H304=1,Y304="TRUE"),TRUE,"")</f>
        <v/>
      </c>
      <c r="Y304" s="8" t="str">
        <f>VLOOKUP(A304,data!I:S,10,FALSE)</f>
        <v>TRUE</v>
      </c>
      <c r="Z304" s="8">
        <f>VLOOKUP(A304,data!I:S,7,FALSE)</f>
        <v>-3</v>
      </c>
      <c r="AA304" s="8">
        <f>VLOOKUP(A304,data!I:S,8,FALSE)</f>
        <v>3</v>
      </c>
      <c r="AB304" s="8" t="b">
        <f>IF(OR(G304&lt;Z304,G304&gt;AA304),TRUE,FALSE)</f>
        <v>0</v>
      </c>
    </row>
    <row r="305" spans="1:28" s="8" customFormat="1" x14ac:dyDescent="0.25">
      <c r="A305" s="8" t="s">
        <v>576</v>
      </c>
      <c r="B305" s="8" t="str">
        <f>VLOOKUP(A305,data!I:S,2,FALSE)</f>
        <v>Dist X</v>
      </c>
      <c r="C305" s="7">
        <f>TRUNC(VLOOKUP(A305,data!I:S,3,FALSE),1)</f>
        <v>0.1</v>
      </c>
      <c r="D305" s="7">
        <f>TRUNC(VLOOKUP(A305,data!I:S,4,FALSE),1)</f>
        <v>0</v>
      </c>
      <c r="E305" s="7">
        <f>VLOOKUP(A305,data!I:S,5,FALSE)</f>
        <v>-1.5</v>
      </c>
      <c r="F305" s="7">
        <f>VLOOKUP(A305,data!I:S,6,FALSE)</f>
        <v>1.5</v>
      </c>
      <c r="G305" s="8">
        <f>C305-D305</f>
        <v>0.1</v>
      </c>
      <c r="H305" s="8">
        <f>IF(OR(G305&lt;E305,G305&gt;F305),1,0)</f>
        <v>0</v>
      </c>
      <c r="I305" s="7" t="str">
        <f>IF(H305=1,IF(G305&lt;E305,G305-E305,G305-F305),"")</f>
        <v/>
      </c>
      <c r="J305" s="10" t="str">
        <f>VLOOKUP(A305,data!I:S,9,FALSE)</f>
        <v>Deviation Hole Inboard LH vs Hole Outboard LH - L-Pitch</v>
      </c>
      <c r="K305" s="10"/>
      <c r="L305" s="10"/>
      <c r="M305" s="10"/>
      <c r="N305" s="4"/>
      <c r="X305" s="8" t="str">
        <f>IF(AND(H305=1,Y305="TRUE"),TRUE,"")</f>
        <v/>
      </c>
      <c r="Y305" s="8" t="str">
        <f>VLOOKUP(A305,data!I:S,10,FALSE)</f>
        <v>TRUE</v>
      </c>
      <c r="Z305" s="8">
        <f>VLOOKUP(A305,data!I:S,7,FALSE)</f>
        <v>-3</v>
      </c>
      <c r="AA305" s="8">
        <f>VLOOKUP(A305,data!I:S,8,FALSE)</f>
        <v>3</v>
      </c>
      <c r="AB305" s="8" t="b">
        <f>IF(OR(G305&lt;Z305,G305&gt;AA305),TRUE,FALSE)</f>
        <v>0</v>
      </c>
    </row>
    <row r="306" spans="1:28" s="8" customFormat="1" x14ac:dyDescent="0.25">
      <c r="A306" s="8" t="s">
        <v>578</v>
      </c>
      <c r="B306" s="8" t="str">
        <f>VLOOKUP(A306,data!I:S,2,FALSE)</f>
        <v>Dist Z</v>
      </c>
      <c r="C306" s="7">
        <f>TRUNC(VLOOKUP(A306,data!I:S,3,FALSE),1)</f>
        <v>2.8</v>
      </c>
      <c r="D306" s="7">
        <f>TRUNC(VLOOKUP(A306,data!I:S,4,FALSE),1)</f>
        <v>0</v>
      </c>
      <c r="E306" s="7">
        <f>VLOOKUP(A306,data!I:S,5,FALSE)</f>
        <v>-1.5</v>
      </c>
      <c r="F306" s="7">
        <f>VLOOKUP(A306,data!I:S,6,FALSE)</f>
        <v>1.5</v>
      </c>
      <c r="G306" s="8">
        <f>C306-D306</f>
        <v>2.8</v>
      </c>
      <c r="H306" s="8">
        <f>IF(OR(G306&lt;E306,G306&gt;F306),1,0)</f>
        <v>1</v>
      </c>
      <c r="I306" s="7">
        <f>IF(H306=1,IF(G306&lt;E306,G306-E306,G306-F306),"")</f>
        <v>1.2999999999999998</v>
      </c>
      <c r="J306" s="10" t="str">
        <f>VLOOKUP(A306,data!I:S,9,FALSE)</f>
        <v>Deviation Hole Inboard LH vs Hole Outboard LH - H-Pitch</v>
      </c>
      <c r="K306" s="10"/>
      <c r="L306" s="10"/>
      <c r="M306" s="10"/>
      <c r="N306" s="4"/>
      <c r="X306" s="8" t="b">
        <f>IF(AND(H306=1,Y306="TRUE"),TRUE,"")</f>
        <v>1</v>
      </c>
      <c r="Y306" s="8" t="str">
        <f>VLOOKUP(A306,data!I:S,10,FALSE)</f>
        <v>TRUE</v>
      </c>
      <c r="Z306" s="8">
        <f>VLOOKUP(A306,data!I:S,7,FALSE)</f>
        <v>-3</v>
      </c>
      <c r="AA306" s="8">
        <f>VLOOKUP(A306,data!I:S,8,FALSE)</f>
        <v>3</v>
      </c>
      <c r="AB306" s="8" t="b">
        <f>IF(OR(G306&lt;Z306,G306&gt;AA306),TRUE,FALSE)</f>
        <v>0</v>
      </c>
    </row>
    <row r="307" spans="1:28" s="8" customFormat="1" x14ac:dyDescent="0.25">
      <c r="A307" s="8" t="s">
        <v>580</v>
      </c>
      <c r="B307" s="8" t="str">
        <f>VLOOKUP(A307,data!I:S,2,FALSE)</f>
        <v>Dist Y</v>
      </c>
      <c r="C307" s="7">
        <f>TRUNC(VLOOKUP(A307,data!I:S,3,FALSE),1)</f>
        <v>1091.2</v>
      </c>
      <c r="D307" s="7">
        <f>TRUNC(VLOOKUP(A307,data!I:S,4,FALSE),1)</f>
        <v>1090</v>
      </c>
      <c r="E307" s="7">
        <f>VLOOKUP(A307,data!I:S,5,FALSE)</f>
        <v>-3</v>
      </c>
      <c r="F307" s="7">
        <f>VLOOKUP(A307,data!I:S,6,FALSE)</f>
        <v>3</v>
      </c>
      <c r="G307" s="8">
        <f>C307-D307</f>
        <v>1.2000000000000455</v>
      </c>
      <c r="H307" s="8">
        <f>IF(OR(G307&lt;E307,G307&gt;F307),1,0)</f>
        <v>0</v>
      </c>
      <c r="I307" s="7" t="str">
        <f>IF(H307=1,IF(G307&lt;E307,G307-E307,G307-F307),"")</f>
        <v/>
      </c>
      <c r="J307" s="10" t="str">
        <f>VLOOKUP(A307,data!I:S,9,FALSE)</f>
        <v>Pt-Sim RH vs Pt-Sim LH - W-Pitch</v>
      </c>
      <c r="K307" s="10"/>
      <c r="L307" s="10"/>
      <c r="M307" s="10"/>
      <c r="N307" s="4"/>
      <c r="X307" s="8" t="str">
        <f>IF(AND(H307=1,Y307="TRUE"),TRUE,"")</f>
        <v/>
      </c>
      <c r="Y307" s="8" t="str">
        <f>VLOOKUP(A307,data!I:S,10,FALSE)</f>
        <v>TRUE</v>
      </c>
      <c r="Z307" s="8">
        <f>VLOOKUP(A307,data!I:S,7,FALSE)</f>
        <v>-6</v>
      </c>
      <c r="AA307" s="8">
        <f>VLOOKUP(A307,data!I:S,8,FALSE)</f>
        <v>6</v>
      </c>
      <c r="AB307" s="8" t="b">
        <f>IF(OR(G307&lt;Z307,G307&gt;AA307),TRUE,FALSE)</f>
        <v>0</v>
      </c>
    </row>
    <row r="308" spans="1:28" s="8" customFormat="1" x14ac:dyDescent="0.25">
      <c r="A308" s="8" t="s">
        <v>581</v>
      </c>
      <c r="B308" s="8" t="str">
        <f>VLOOKUP(A308,data!I:S,2,FALSE)</f>
        <v>Dist X</v>
      </c>
      <c r="C308" s="7">
        <f>TRUNC(VLOOKUP(A308,data!I:S,3,FALSE),1)</f>
        <v>1336.9</v>
      </c>
      <c r="D308" s="7">
        <f>TRUNC(VLOOKUP(A308,data!I:S,4,FALSE),1)</f>
        <v>1335</v>
      </c>
      <c r="E308" s="7">
        <f>VLOOKUP(A308,data!I:S,5,FALSE)</f>
        <v>-3</v>
      </c>
      <c r="F308" s="7">
        <f>VLOOKUP(A308,data!I:S,6,FALSE)</f>
        <v>3</v>
      </c>
      <c r="G308" s="8">
        <f>C308-D308</f>
        <v>1.9000000000000909</v>
      </c>
      <c r="H308" s="8">
        <f>IF(OR(G308&lt;E308,G308&gt;F308),1,0)</f>
        <v>0</v>
      </c>
      <c r="I308" s="7" t="str">
        <f>IF(H308=1,IF(G308&lt;E308,G308-E308,G308-F308),"")</f>
        <v/>
      </c>
      <c r="J308" s="10" t="str">
        <f>VLOOKUP(A308,data!I:S,9,FALSE)</f>
        <v>Center of Spring # 3 RH vs Center of Spring # 4 RH - L-Pitch</v>
      </c>
      <c r="K308" s="10"/>
      <c r="L308" s="10"/>
      <c r="M308" s="10"/>
      <c r="N308" s="4"/>
      <c r="X308" s="8" t="str">
        <f>IF(AND(H308=1,Y308="TRUE"),TRUE,"")</f>
        <v/>
      </c>
      <c r="Y308" s="8" t="str">
        <f>VLOOKUP(A308,data!I:S,10,FALSE)</f>
        <v>TRUE</v>
      </c>
      <c r="Z308" s="8">
        <f>VLOOKUP(A308,data!I:S,7,FALSE)</f>
        <v>-6</v>
      </c>
      <c r="AA308" s="8">
        <f>VLOOKUP(A308,data!I:S,8,FALSE)</f>
        <v>6</v>
      </c>
      <c r="AB308" s="8" t="b">
        <f>IF(OR(G308&lt;Z308,G308&gt;AA308),TRUE,FALSE)</f>
        <v>0</v>
      </c>
    </row>
    <row r="309" spans="1:28" s="8" customFormat="1" x14ac:dyDescent="0.25">
      <c r="A309" s="8" t="s">
        <v>583</v>
      </c>
      <c r="B309" s="8" t="str">
        <f>VLOOKUP(A309,data!I:S,2,FALSE)</f>
        <v>Dist Y</v>
      </c>
      <c r="C309" s="7">
        <f>TRUNC(VLOOKUP(A309,data!I:S,3,FALSE),1)</f>
        <v>12.1</v>
      </c>
      <c r="D309" s="7">
        <f>TRUNC(VLOOKUP(A309,data!I:S,4,FALSE),1)</f>
        <v>15</v>
      </c>
      <c r="E309" s="7">
        <f>VLOOKUP(A309,data!I:S,5,FALSE)</f>
        <v>-3</v>
      </c>
      <c r="F309" s="7">
        <f>VLOOKUP(A309,data!I:S,6,FALSE)</f>
        <v>3</v>
      </c>
      <c r="G309" s="8">
        <f>C309-D309</f>
        <v>-2.9000000000000004</v>
      </c>
      <c r="H309" s="8">
        <f>IF(OR(G309&lt;E309,G309&gt;F309),1,0)</f>
        <v>0</v>
      </c>
      <c r="I309" s="7" t="str">
        <f>IF(H309=1,IF(G309&lt;E309,G309-E309,G309-F309),"")</f>
        <v/>
      </c>
      <c r="J309" s="10" t="str">
        <f>VLOOKUP(A309,data!I:S,9,FALSE)</f>
        <v>Center of Spring # 3 RH vs Center of Spring # 4 RH - W-Pitch</v>
      </c>
      <c r="K309" s="10"/>
      <c r="L309" s="10"/>
      <c r="M309" s="10"/>
      <c r="N309" s="4"/>
      <c r="X309" s="8" t="str">
        <f>IF(AND(H309=1,Y309="TRUE"),TRUE,"")</f>
        <v/>
      </c>
      <c r="Y309" s="8" t="str">
        <f>VLOOKUP(A309,data!I:S,10,FALSE)</f>
        <v>TRUE</v>
      </c>
      <c r="Z309" s="8">
        <f>VLOOKUP(A309,data!I:S,7,FALSE)</f>
        <v>-6</v>
      </c>
      <c r="AA309" s="8">
        <f>VLOOKUP(A309,data!I:S,8,FALSE)</f>
        <v>6</v>
      </c>
      <c r="AB309" s="8" t="b">
        <f>IF(OR(G309&lt;Z309,G309&gt;AA309),TRUE,FALSE)</f>
        <v>0</v>
      </c>
    </row>
    <row r="310" spans="1:28" s="8" customFormat="1" x14ac:dyDescent="0.25">
      <c r="A310" s="8" t="s">
        <v>585</v>
      </c>
      <c r="B310" s="8" t="str">
        <f>VLOOKUP(A310,data!I:S,2,FALSE)</f>
        <v>Dist Z</v>
      </c>
      <c r="C310" s="7">
        <f>TRUNC(VLOOKUP(A310,data!I:S,3,FALSE),1)</f>
        <v>226.9</v>
      </c>
      <c r="D310" s="7">
        <f>TRUNC(VLOOKUP(A310,data!I:S,4,FALSE),1)</f>
        <v>224</v>
      </c>
      <c r="E310" s="7">
        <f>VLOOKUP(A310,data!I:S,5,FALSE)</f>
        <v>-3</v>
      </c>
      <c r="F310" s="7">
        <f>VLOOKUP(A310,data!I:S,6,FALSE)</f>
        <v>3</v>
      </c>
      <c r="G310" s="8">
        <f>C310-D310</f>
        <v>2.9000000000000057</v>
      </c>
      <c r="H310" s="8">
        <f>IF(OR(G310&lt;E310,G310&gt;F310),1,0)</f>
        <v>0</v>
      </c>
      <c r="I310" s="7" t="str">
        <f>IF(H310=1,IF(G310&lt;E310,G310-E310,G310-F310),"")</f>
        <v/>
      </c>
      <c r="J310" s="10" t="str">
        <f>VLOOKUP(A310,data!I:S,9,FALSE)</f>
        <v>Center of Spring # 3 RH vs Center of Spring # 4 RH - H-Pitch</v>
      </c>
      <c r="K310" s="10"/>
      <c r="L310" s="10"/>
      <c r="M310" s="10"/>
      <c r="N310" s="4"/>
      <c r="X310" s="8" t="str">
        <f>IF(AND(H310=1,Y310="TRUE"),TRUE,"")</f>
        <v/>
      </c>
      <c r="Y310" s="8" t="str">
        <f>VLOOKUP(A310,data!I:S,10,FALSE)</f>
        <v>TRUE</v>
      </c>
      <c r="Z310" s="8">
        <f>VLOOKUP(A310,data!I:S,7,FALSE)</f>
        <v>-6</v>
      </c>
      <c r="AA310" s="8">
        <f>VLOOKUP(A310,data!I:S,8,FALSE)</f>
        <v>6</v>
      </c>
      <c r="AB310" s="8" t="b">
        <f>IF(OR(G310&lt;Z310,G310&gt;AA310),TRUE,FALSE)</f>
        <v>0</v>
      </c>
    </row>
    <row r="311" spans="1:28" s="8" customFormat="1" x14ac:dyDescent="0.25">
      <c r="A311" s="8" t="s">
        <v>587</v>
      </c>
      <c r="B311" s="8" t="str">
        <f>VLOOKUP(A311,data!I:S,2,FALSE)</f>
        <v>Dist X</v>
      </c>
      <c r="C311" s="7">
        <f>TRUNC(VLOOKUP(A311,data!I:S,3,FALSE),1)</f>
        <v>632.1</v>
      </c>
      <c r="D311" s="7">
        <f>TRUNC(VLOOKUP(A311,data!I:S,4,FALSE),1)</f>
        <v>632.1</v>
      </c>
      <c r="E311" s="7">
        <f>VLOOKUP(A311,data!I:S,5,FALSE)</f>
        <v>-3</v>
      </c>
      <c r="F311" s="7">
        <f>VLOOKUP(A311,data!I:S,6,FALSE)</f>
        <v>3</v>
      </c>
      <c r="G311" s="8">
        <f>C311-D311</f>
        <v>0</v>
      </c>
      <c r="H311" s="8">
        <f>IF(OR(G311&lt;E311,G311&gt;F311),1,0)</f>
        <v>0</v>
      </c>
      <c r="I311" s="7" t="str">
        <f>IF(H311=1,IF(G311&lt;E311,G311-E311,G311-F311),"")</f>
        <v/>
      </c>
      <c r="J311" s="10" t="str">
        <f>VLOOKUP(A311,data!I:S,9,FALSE)</f>
        <v>Center of Spring # 3 RH vs Rear Bound Stopper Hole Front RH - L-Pitch</v>
      </c>
      <c r="K311" s="10"/>
      <c r="L311" s="10"/>
      <c r="M311" s="10"/>
      <c r="N311" s="4"/>
      <c r="X311" s="8" t="str">
        <f>IF(AND(H311=1,Y311="TRUE"),TRUE,"")</f>
        <v/>
      </c>
      <c r="Y311" s="8" t="str">
        <f>VLOOKUP(A311,data!I:S,10,FALSE)</f>
        <v>TRUE</v>
      </c>
      <c r="Z311" s="8">
        <f>VLOOKUP(A311,data!I:S,7,FALSE)</f>
        <v>-6</v>
      </c>
      <c r="AA311" s="8">
        <f>VLOOKUP(A311,data!I:S,8,FALSE)</f>
        <v>6</v>
      </c>
      <c r="AB311" s="8" t="b">
        <f>IF(OR(G311&lt;Z311,G311&gt;AA311),TRUE,FALSE)</f>
        <v>0</v>
      </c>
    </row>
    <row r="312" spans="1:28" s="8" customFormat="1" x14ac:dyDescent="0.25">
      <c r="A312" s="8" t="s">
        <v>589</v>
      </c>
      <c r="B312" s="8" t="str">
        <f>VLOOKUP(A312,data!I:S,2,FALSE)</f>
        <v>Dist Y</v>
      </c>
      <c r="C312" s="7">
        <f>TRUNC(VLOOKUP(A312,data!I:S,3,FALSE),1)</f>
        <v>22.9</v>
      </c>
      <c r="D312" s="7">
        <f>TRUNC(VLOOKUP(A312,data!I:S,4,FALSE),1)</f>
        <v>25</v>
      </c>
      <c r="E312" s="7">
        <f>VLOOKUP(A312,data!I:S,5,FALSE)</f>
        <v>-3</v>
      </c>
      <c r="F312" s="7">
        <f>VLOOKUP(A312,data!I:S,6,FALSE)</f>
        <v>3</v>
      </c>
      <c r="G312" s="8">
        <f>C312-D312</f>
        <v>-2.1000000000000014</v>
      </c>
      <c r="H312" s="8">
        <f>IF(OR(G312&lt;E312,G312&gt;F312),1,0)</f>
        <v>0</v>
      </c>
      <c r="I312" s="7" t="str">
        <f>IF(H312=1,IF(G312&lt;E312,G312-E312,G312-F312),"")</f>
        <v/>
      </c>
      <c r="J312" s="10" t="str">
        <f>VLOOKUP(A312,data!I:S,9,FALSE)</f>
        <v>Center of Spring # 3 RH vs Rear Bound Stopper Hole Front RH - W-Pitch</v>
      </c>
      <c r="K312" s="10"/>
      <c r="L312" s="10"/>
      <c r="M312" s="10"/>
      <c r="N312" s="4"/>
      <c r="X312" s="8" t="str">
        <f>IF(AND(H312=1,Y312="TRUE"),TRUE,"")</f>
        <v/>
      </c>
      <c r="Y312" s="8" t="str">
        <f>VLOOKUP(A312,data!I:S,10,FALSE)</f>
        <v>TRUE</v>
      </c>
      <c r="Z312" s="8">
        <f>VLOOKUP(A312,data!I:S,7,FALSE)</f>
        <v>-6</v>
      </c>
      <c r="AA312" s="8">
        <f>VLOOKUP(A312,data!I:S,8,FALSE)</f>
        <v>6</v>
      </c>
      <c r="AB312" s="8" t="b">
        <f>IF(OR(G312&lt;Z312,G312&gt;AA312),TRUE,FALSE)</f>
        <v>0</v>
      </c>
    </row>
    <row r="313" spans="1:28" s="8" customFormat="1" x14ac:dyDescent="0.25">
      <c r="A313" s="8" t="s">
        <v>591</v>
      </c>
      <c r="B313" s="8" t="str">
        <f>VLOOKUP(A313,data!I:S,2,FALSE)</f>
        <v>Dist Z</v>
      </c>
      <c r="C313" s="7">
        <f>TRUNC(VLOOKUP(A313,data!I:S,3,FALSE),1)</f>
        <v>197.7</v>
      </c>
      <c r="D313" s="7">
        <f>TRUNC(VLOOKUP(A313,data!I:S,4,FALSE),1)</f>
        <v>198.8</v>
      </c>
      <c r="E313" s="7">
        <f>VLOOKUP(A313,data!I:S,5,FALSE)</f>
        <v>-3</v>
      </c>
      <c r="F313" s="7">
        <f>VLOOKUP(A313,data!I:S,6,FALSE)</f>
        <v>3</v>
      </c>
      <c r="G313" s="8">
        <f>C313-D313</f>
        <v>-1.1000000000000227</v>
      </c>
      <c r="H313" s="8">
        <f>IF(OR(G313&lt;E313,G313&gt;F313),1,0)</f>
        <v>0</v>
      </c>
      <c r="I313" s="7" t="str">
        <f>IF(H313=1,IF(G313&lt;E313,G313-E313,G313-F313),"")</f>
        <v/>
      </c>
      <c r="J313" s="10" t="str">
        <f>VLOOKUP(A313,data!I:S,9,FALSE)</f>
        <v>Center of Spring # 3 RH vs Rear Bound Stopper Hole Front RH - H-Pitch</v>
      </c>
      <c r="K313" s="10"/>
      <c r="L313" s="10"/>
      <c r="M313" s="10"/>
      <c r="N313" s="4"/>
      <c r="X313" s="8" t="str">
        <f>IF(AND(H313=1,Y313="TRUE"),TRUE,"")</f>
        <v/>
      </c>
      <c r="Y313" s="8" t="str">
        <f>VLOOKUP(A313,data!I:S,10,FALSE)</f>
        <v>TRUE</v>
      </c>
      <c r="Z313" s="8">
        <f>VLOOKUP(A313,data!I:S,7,FALSE)</f>
        <v>-6</v>
      </c>
      <c r="AA313" s="8">
        <f>VLOOKUP(A313,data!I:S,8,FALSE)</f>
        <v>6</v>
      </c>
      <c r="AB313" s="8" t="b">
        <f>IF(OR(G313&lt;Z313,G313&gt;AA313),TRUE,FALSE)</f>
        <v>0</v>
      </c>
    </row>
    <row r="314" spans="1:28" s="8" customFormat="1" x14ac:dyDescent="0.25">
      <c r="A314" s="8" t="s">
        <v>593</v>
      </c>
      <c r="B314" s="8" t="str">
        <f>VLOOKUP(A314,data!I:S,2,FALSE)</f>
        <v>Dist X</v>
      </c>
      <c r="C314" s="7">
        <f>TRUNC(VLOOKUP(A314,data!I:S,3,FALSE),1)</f>
        <v>522.29999999999995</v>
      </c>
      <c r="D314" s="7">
        <f>TRUNC(VLOOKUP(A314,data!I:S,4,FALSE),1)</f>
        <v>522.29999999999995</v>
      </c>
      <c r="E314" s="7">
        <f>VLOOKUP(A314,data!I:S,5,FALSE)</f>
        <v>-3</v>
      </c>
      <c r="F314" s="7">
        <f>VLOOKUP(A314,data!I:S,6,FALSE)</f>
        <v>3</v>
      </c>
      <c r="G314" s="8">
        <f>C314-D314</f>
        <v>0</v>
      </c>
      <c r="H314" s="8">
        <f>IF(OR(G314&lt;E314,G314&gt;F314),1,0)</f>
        <v>0</v>
      </c>
      <c r="I314" s="7" t="str">
        <f>IF(H314=1,IF(G314&lt;E314,G314-E314,G314-F314),"")</f>
        <v/>
      </c>
      <c r="J314" s="10" t="str">
        <f>VLOOKUP(A314,data!I:S,9,FALSE)</f>
        <v>Center of Spring # 3 RH vs Rear Shock Absorber RH - L-Pitch</v>
      </c>
      <c r="K314" s="10"/>
      <c r="L314" s="10"/>
      <c r="M314" s="10"/>
      <c r="N314" s="4"/>
      <c r="X314" s="8" t="str">
        <f>IF(AND(H314=1,Y314="TRUE"),TRUE,"")</f>
        <v/>
      </c>
      <c r="Y314" s="8" t="str">
        <f>VLOOKUP(A314,data!I:S,10,FALSE)</f>
        <v>TRUE</v>
      </c>
      <c r="Z314" s="8">
        <f>VLOOKUP(A314,data!I:S,7,FALSE)</f>
        <v>-6</v>
      </c>
      <c r="AA314" s="8">
        <f>VLOOKUP(A314,data!I:S,8,FALSE)</f>
        <v>6</v>
      </c>
      <c r="AB314" s="8" t="b">
        <f>IF(OR(G314&lt;Z314,G314&gt;AA314),TRUE,FALSE)</f>
        <v>0</v>
      </c>
    </row>
    <row r="315" spans="1:28" s="8" customFormat="1" x14ac:dyDescent="0.25">
      <c r="A315" s="8" t="s">
        <v>595</v>
      </c>
      <c r="B315" s="8" t="str">
        <f>VLOOKUP(A315,data!I:S,2,FALSE)</f>
        <v>Dist Y</v>
      </c>
      <c r="C315" s="7">
        <f>TRUNC(VLOOKUP(A315,data!I:S,3,FALSE),1)</f>
        <v>127.1</v>
      </c>
      <c r="D315" s="7">
        <f>TRUNC(VLOOKUP(A315,data!I:S,4,FALSE),1)</f>
        <v>127.5</v>
      </c>
      <c r="E315" s="7">
        <f>VLOOKUP(A315,data!I:S,5,FALSE)</f>
        <v>-3</v>
      </c>
      <c r="F315" s="7">
        <f>VLOOKUP(A315,data!I:S,6,FALSE)</f>
        <v>3</v>
      </c>
      <c r="G315" s="8">
        <f>C315-D315</f>
        <v>-0.40000000000000568</v>
      </c>
      <c r="H315" s="8">
        <f>IF(OR(G315&lt;E315,G315&gt;F315),1,0)</f>
        <v>0</v>
      </c>
      <c r="I315" s="7" t="str">
        <f>IF(H315=1,IF(G315&lt;E315,G315-E315,G315-F315),"")</f>
        <v/>
      </c>
      <c r="J315" s="10" t="str">
        <f>VLOOKUP(A315,data!I:S,9,FALSE)</f>
        <v>Center of Spring # 3 RH vs Rear Shock Absorber RH - W-Pitch</v>
      </c>
      <c r="K315" s="10"/>
      <c r="L315" s="10"/>
      <c r="M315" s="10"/>
      <c r="N315" s="4"/>
      <c r="X315" s="8" t="str">
        <f>IF(AND(H315=1,Y315="TRUE"),TRUE,"")</f>
        <v/>
      </c>
      <c r="Y315" s="8" t="str">
        <f>VLOOKUP(A315,data!I:S,10,FALSE)</f>
        <v>TRUE</v>
      </c>
      <c r="Z315" s="8">
        <f>VLOOKUP(A315,data!I:S,7,FALSE)</f>
        <v>-6</v>
      </c>
      <c r="AA315" s="8">
        <f>VLOOKUP(A315,data!I:S,8,FALSE)</f>
        <v>6</v>
      </c>
      <c r="AB315" s="8" t="b">
        <f>IF(OR(G315&lt;Z315,G315&gt;AA315),TRUE,FALSE)</f>
        <v>0</v>
      </c>
    </row>
    <row r="316" spans="1:28" s="8" customFormat="1" x14ac:dyDescent="0.25">
      <c r="A316" s="8" t="s">
        <v>597</v>
      </c>
      <c r="B316" s="8" t="str">
        <f>VLOOKUP(A316,data!I:S,2,FALSE)</f>
        <v>Dist Z</v>
      </c>
      <c r="C316" s="7">
        <f>TRUNC(VLOOKUP(A316,data!I:S,3,FALSE),1)</f>
        <v>364.3</v>
      </c>
      <c r="D316" s="7">
        <f>TRUNC(VLOOKUP(A316,data!I:S,4,FALSE),1)</f>
        <v>362.4</v>
      </c>
      <c r="E316" s="7">
        <f>VLOOKUP(A316,data!I:S,5,FALSE)</f>
        <v>-3</v>
      </c>
      <c r="F316" s="7">
        <f>VLOOKUP(A316,data!I:S,6,FALSE)</f>
        <v>3</v>
      </c>
      <c r="G316" s="8">
        <f>C316-D316</f>
        <v>1.9000000000000341</v>
      </c>
      <c r="H316" s="8">
        <f>IF(OR(G316&lt;E316,G316&gt;F316),1,0)</f>
        <v>0</v>
      </c>
      <c r="I316" s="7" t="str">
        <f>IF(H316=1,IF(G316&lt;E316,G316-E316,G316-F316),"")</f>
        <v/>
      </c>
      <c r="J316" s="10" t="str">
        <f>VLOOKUP(A316,data!I:S,9,FALSE)</f>
        <v>Center of Spring # 3 RH vs Rear Shock Absorber RH - H-Pitch</v>
      </c>
      <c r="K316" s="10"/>
      <c r="L316" s="10"/>
      <c r="M316" s="10"/>
      <c r="N316" s="4"/>
      <c r="X316" s="8" t="str">
        <f>IF(AND(H316=1,Y316="TRUE"),TRUE,"")</f>
        <v/>
      </c>
      <c r="Y316" s="8" t="str">
        <f>VLOOKUP(A316,data!I:S,10,FALSE)</f>
        <v>TRUE</v>
      </c>
      <c r="Z316" s="8">
        <f>VLOOKUP(A316,data!I:S,7,FALSE)</f>
        <v>-6</v>
      </c>
      <c r="AA316" s="8">
        <f>VLOOKUP(A316,data!I:S,8,FALSE)</f>
        <v>6</v>
      </c>
      <c r="AB316" s="8" t="b">
        <f>IF(OR(G316&lt;Z316,G316&gt;AA316),TRUE,FALSE)</f>
        <v>0</v>
      </c>
    </row>
    <row r="317" spans="1:28" s="8" customFormat="1" x14ac:dyDescent="0.25">
      <c r="A317" s="8" t="s">
        <v>599</v>
      </c>
      <c r="B317" s="8" t="str">
        <f>VLOOKUP(A317,data!I:S,2,FALSE)</f>
        <v>Dist X</v>
      </c>
      <c r="C317" s="7">
        <f>TRUNC(VLOOKUP(A317,data!I:S,3,FALSE),1)</f>
        <v>1333.4</v>
      </c>
      <c r="D317" s="7">
        <f>TRUNC(VLOOKUP(A317,data!I:S,4,FALSE),1)</f>
        <v>1335</v>
      </c>
      <c r="E317" s="7">
        <f>VLOOKUP(A317,data!I:S,5,FALSE)</f>
        <v>-3</v>
      </c>
      <c r="F317" s="7">
        <f>VLOOKUP(A317,data!I:S,6,FALSE)</f>
        <v>3</v>
      </c>
      <c r="G317" s="8">
        <f>C317-D317</f>
        <v>-1.5999999999999091</v>
      </c>
      <c r="H317" s="8">
        <f>IF(OR(G317&lt;E317,G317&gt;F317),1,0)</f>
        <v>0</v>
      </c>
      <c r="I317" s="7" t="str">
        <f>IF(H317=1,IF(G317&lt;E317,G317-E317,G317-F317),"")</f>
        <v/>
      </c>
      <c r="J317" s="10" t="str">
        <f>VLOOKUP(A317,data!I:S,9,FALSE)</f>
        <v>Center of Spring # 3 LH vs Center of Spring # 4 LH - L-Pitch</v>
      </c>
      <c r="K317" s="10"/>
      <c r="L317" s="10"/>
      <c r="M317" s="10"/>
      <c r="N317" s="4"/>
      <c r="X317" s="8" t="str">
        <f>IF(AND(H317=1,Y317="TRUE"),TRUE,"")</f>
        <v/>
      </c>
      <c r="Y317" s="8" t="str">
        <f>VLOOKUP(A317,data!I:S,10,FALSE)</f>
        <v>TRUE</v>
      </c>
      <c r="Z317" s="8">
        <f>VLOOKUP(A317,data!I:S,7,FALSE)</f>
        <v>-6</v>
      </c>
      <c r="AA317" s="8">
        <f>VLOOKUP(A317,data!I:S,8,FALSE)</f>
        <v>6</v>
      </c>
      <c r="AB317" s="8" t="b">
        <f>IF(OR(G317&lt;Z317,G317&gt;AA317),TRUE,FALSE)</f>
        <v>0</v>
      </c>
    </row>
    <row r="318" spans="1:28" s="8" customFormat="1" x14ac:dyDescent="0.25">
      <c r="A318" s="8" t="s">
        <v>601</v>
      </c>
      <c r="B318" s="8" t="str">
        <f>VLOOKUP(A318,data!I:S,2,FALSE)</f>
        <v>Dist Y</v>
      </c>
      <c r="C318" s="7">
        <f>TRUNC(VLOOKUP(A318,data!I:S,3,FALSE),1)</f>
        <v>17.600000000000001</v>
      </c>
      <c r="D318" s="7">
        <f>TRUNC(VLOOKUP(A318,data!I:S,4,FALSE),1)</f>
        <v>15</v>
      </c>
      <c r="E318" s="7">
        <f>VLOOKUP(A318,data!I:S,5,FALSE)</f>
        <v>-3</v>
      </c>
      <c r="F318" s="7">
        <f>VLOOKUP(A318,data!I:S,6,FALSE)</f>
        <v>3</v>
      </c>
      <c r="G318" s="8">
        <f>C318-D318</f>
        <v>2.6000000000000014</v>
      </c>
      <c r="H318" s="8">
        <f>IF(OR(G318&lt;E318,G318&gt;F318),1,0)</f>
        <v>0</v>
      </c>
      <c r="I318" s="7" t="str">
        <f>IF(H318=1,IF(G318&lt;E318,G318-E318,G318-F318),"")</f>
        <v/>
      </c>
      <c r="J318" s="10" t="str">
        <f>VLOOKUP(A318,data!I:S,9,FALSE)</f>
        <v>Center of Spring # 3 LH vs Center of Spring # 4 LH - W-Pitch</v>
      </c>
      <c r="K318" s="10"/>
      <c r="L318" s="10"/>
      <c r="M318" s="10"/>
      <c r="N318" s="4"/>
      <c r="X318" s="8" t="str">
        <f>IF(AND(H318=1,Y318="TRUE"),TRUE,"")</f>
        <v/>
      </c>
      <c r="Y318" s="8" t="str">
        <f>VLOOKUP(A318,data!I:S,10,FALSE)</f>
        <v>TRUE</v>
      </c>
      <c r="Z318" s="8">
        <f>VLOOKUP(A318,data!I:S,7,FALSE)</f>
        <v>-6</v>
      </c>
      <c r="AA318" s="8">
        <f>VLOOKUP(A318,data!I:S,8,FALSE)</f>
        <v>6</v>
      </c>
      <c r="AB318" s="8" t="b">
        <f>IF(OR(G318&lt;Z318,G318&gt;AA318),TRUE,FALSE)</f>
        <v>0</v>
      </c>
    </row>
    <row r="319" spans="1:28" s="8" customFormat="1" x14ac:dyDescent="0.25">
      <c r="A319" s="8" t="s">
        <v>603</v>
      </c>
      <c r="B319" s="8" t="str">
        <f>VLOOKUP(A319,data!I:S,2,FALSE)</f>
        <v>Dist Z</v>
      </c>
      <c r="C319" s="7">
        <f>TRUNC(VLOOKUP(A319,data!I:S,3,FALSE),1)</f>
        <v>227.3</v>
      </c>
      <c r="D319" s="7">
        <f>TRUNC(VLOOKUP(A319,data!I:S,4,FALSE),1)</f>
        <v>224</v>
      </c>
      <c r="E319" s="7">
        <f>VLOOKUP(A319,data!I:S,5,FALSE)</f>
        <v>-3</v>
      </c>
      <c r="F319" s="7">
        <f>VLOOKUP(A319,data!I:S,6,FALSE)</f>
        <v>3</v>
      </c>
      <c r="G319" s="8">
        <f>C319-D319</f>
        <v>3.3000000000000114</v>
      </c>
      <c r="H319" s="8">
        <f>IF(OR(G319&lt;E319,G319&gt;F319),1,0)</f>
        <v>1</v>
      </c>
      <c r="I319" s="7">
        <f>IF(H319=1,IF(G319&lt;E319,G319-E319,G319-F319),"")</f>
        <v>0.30000000000001137</v>
      </c>
      <c r="J319" s="10" t="str">
        <f>VLOOKUP(A319,data!I:S,9,FALSE)</f>
        <v>Center of Spring # 3 LH vs Center of Spring # 4 LH - H-Pitch</v>
      </c>
      <c r="K319" s="10"/>
      <c r="L319" s="10"/>
      <c r="M319" s="10"/>
      <c r="N319" s="4"/>
      <c r="X319" s="8" t="b">
        <f>IF(AND(H319=1,Y319="TRUE"),TRUE,"")</f>
        <v>1</v>
      </c>
      <c r="Y319" s="8" t="str">
        <f>VLOOKUP(A319,data!I:S,10,FALSE)</f>
        <v>TRUE</v>
      </c>
      <c r="Z319" s="8">
        <f>VLOOKUP(A319,data!I:S,7,FALSE)</f>
        <v>-6</v>
      </c>
      <c r="AA319" s="8">
        <f>VLOOKUP(A319,data!I:S,8,FALSE)</f>
        <v>6</v>
      </c>
      <c r="AB319" s="8" t="b">
        <f>IF(OR(G319&lt;Z319,G319&gt;AA319),TRUE,FALSE)</f>
        <v>0</v>
      </c>
    </row>
    <row r="320" spans="1:28" s="8" customFormat="1" x14ac:dyDescent="0.25">
      <c r="A320" s="8" t="s">
        <v>605</v>
      </c>
      <c r="B320" s="8" t="str">
        <f>VLOOKUP(A320,data!I:S,2,FALSE)</f>
        <v>Dist X</v>
      </c>
      <c r="C320" s="7">
        <f>TRUNC(VLOOKUP(A320,data!I:S,3,FALSE),1)</f>
        <v>632.29999999999995</v>
      </c>
      <c r="D320" s="7">
        <f>TRUNC(VLOOKUP(A320,data!I:S,4,FALSE),1)</f>
        <v>632.1</v>
      </c>
      <c r="E320" s="7">
        <f>VLOOKUP(A320,data!I:S,5,FALSE)</f>
        <v>-3</v>
      </c>
      <c r="F320" s="7">
        <f>VLOOKUP(A320,data!I:S,6,FALSE)</f>
        <v>3</v>
      </c>
      <c r="G320" s="8">
        <f>C320-D320</f>
        <v>0.19999999999993179</v>
      </c>
      <c r="H320" s="8">
        <f>IF(OR(G320&lt;E320,G320&gt;F320),1,0)</f>
        <v>0</v>
      </c>
      <c r="I320" s="7" t="str">
        <f>IF(H320=1,IF(G320&lt;E320,G320-E320,G320-F320),"")</f>
        <v/>
      </c>
      <c r="J320" s="10" t="str">
        <f>VLOOKUP(A320,data!I:S,9,FALSE)</f>
        <v>Center of Spring # 3 LH vs Rear Bound Stopper Hole Front LH - L-Pitch</v>
      </c>
      <c r="K320" s="10"/>
      <c r="L320" s="10"/>
      <c r="M320" s="10"/>
      <c r="N320" s="4"/>
      <c r="X320" s="8" t="str">
        <f>IF(AND(H320=1,Y320="TRUE"),TRUE,"")</f>
        <v/>
      </c>
      <c r="Y320" s="8" t="str">
        <f>VLOOKUP(A320,data!I:S,10,FALSE)</f>
        <v>TRUE</v>
      </c>
      <c r="Z320" s="8">
        <f>VLOOKUP(A320,data!I:S,7,FALSE)</f>
        <v>-6</v>
      </c>
      <c r="AA320" s="8">
        <f>VLOOKUP(A320,data!I:S,8,FALSE)</f>
        <v>6</v>
      </c>
      <c r="AB320" s="8" t="b">
        <f>IF(OR(G320&lt;Z320,G320&gt;AA320),TRUE,FALSE)</f>
        <v>0</v>
      </c>
    </row>
    <row r="321" spans="1:28" s="8" customFormat="1" x14ac:dyDescent="0.25">
      <c r="A321" s="8" t="s">
        <v>607</v>
      </c>
      <c r="B321" s="8" t="str">
        <f>VLOOKUP(A321,data!I:S,2,FALSE)</f>
        <v>Dist Y</v>
      </c>
      <c r="C321" s="7">
        <f>TRUNC(VLOOKUP(A321,data!I:S,3,FALSE),1)</f>
        <v>25.1</v>
      </c>
      <c r="D321" s="7">
        <f>TRUNC(VLOOKUP(A321,data!I:S,4,FALSE),1)</f>
        <v>25</v>
      </c>
      <c r="E321" s="7">
        <f>VLOOKUP(A321,data!I:S,5,FALSE)</f>
        <v>-3</v>
      </c>
      <c r="F321" s="7">
        <f>VLOOKUP(A321,data!I:S,6,FALSE)</f>
        <v>3</v>
      </c>
      <c r="G321" s="8">
        <f>C321-D321</f>
        <v>0.10000000000000142</v>
      </c>
      <c r="H321" s="8">
        <f>IF(OR(G321&lt;E321,G321&gt;F321),1,0)</f>
        <v>0</v>
      </c>
      <c r="I321" s="7" t="str">
        <f>IF(H321=1,IF(G321&lt;E321,G321-E321,G321-F321),"")</f>
        <v/>
      </c>
      <c r="J321" s="10" t="str">
        <f>VLOOKUP(A321,data!I:S,9,FALSE)</f>
        <v>Center of Spring # 3 LH vs Rear Bound Stopper Hole Front LH - W-Pitch</v>
      </c>
      <c r="K321" s="10"/>
      <c r="L321" s="10"/>
      <c r="M321" s="10"/>
      <c r="N321" s="4"/>
      <c r="X321" s="8" t="str">
        <f>IF(AND(H321=1,Y321="TRUE"),TRUE,"")</f>
        <v/>
      </c>
      <c r="Y321" s="8" t="str">
        <f>VLOOKUP(A321,data!I:S,10,FALSE)</f>
        <v>TRUE</v>
      </c>
      <c r="Z321" s="8">
        <f>VLOOKUP(A321,data!I:S,7,FALSE)</f>
        <v>-6</v>
      </c>
      <c r="AA321" s="8">
        <f>VLOOKUP(A321,data!I:S,8,FALSE)</f>
        <v>6</v>
      </c>
      <c r="AB321" s="8" t="b">
        <f>IF(OR(G321&lt;Z321,G321&gt;AA321),TRUE,FALSE)</f>
        <v>0</v>
      </c>
    </row>
    <row r="322" spans="1:28" s="8" customFormat="1" x14ac:dyDescent="0.25">
      <c r="A322" s="8" t="s">
        <v>609</v>
      </c>
      <c r="B322" s="8" t="str">
        <f>VLOOKUP(A322,data!I:S,2,FALSE)</f>
        <v>Dist Z</v>
      </c>
      <c r="C322" s="7">
        <f>TRUNC(VLOOKUP(A322,data!I:S,3,FALSE),1)</f>
        <v>197.3</v>
      </c>
      <c r="D322" s="7">
        <f>TRUNC(VLOOKUP(A322,data!I:S,4,FALSE),1)</f>
        <v>198.8</v>
      </c>
      <c r="E322" s="7">
        <f>VLOOKUP(A322,data!I:S,5,FALSE)</f>
        <v>-3</v>
      </c>
      <c r="F322" s="7">
        <f>VLOOKUP(A322,data!I:S,6,FALSE)</f>
        <v>3</v>
      </c>
      <c r="G322" s="8">
        <f>C322-D322</f>
        <v>-1.5</v>
      </c>
      <c r="H322" s="8">
        <f>IF(OR(G322&lt;E322,G322&gt;F322),1,0)</f>
        <v>0</v>
      </c>
      <c r="I322" s="7" t="str">
        <f>IF(H322=1,IF(G322&lt;E322,G322-E322,G322-F322),"")</f>
        <v/>
      </c>
      <c r="J322" s="10" t="str">
        <f>VLOOKUP(A322,data!I:S,9,FALSE)</f>
        <v>Center of Spring # 3 LH vs Rear Bound Stopper Hole Front LH - H-Pitch</v>
      </c>
      <c r="K322" s="10"/>
      <c r="L322" s="10"/>
      <c r="M322" s="10"/>
      <c r="N322" s="4"/>
      <c r="X322" s="8" t="str">
        <f>IF(AND(H322=1,Y322="TRUE"),TRUE,"")</f>
        <v/>
      </c>
      <c r="Y322" s="8" t="str">
        <f>VLOOKUP(A322,data!I:S,10,FALSE)</f>
        <v>TRUE</v>
      </c>
      <c r="Z322" s="8">
        <f>VLOOKUP(A322,data!I:S,7,FALSE)</f>
        <v>-6</v>
      </c>
      <c r="AA322" s="8">
        <f>VLOOKUP(A322,data!I:S,8,FALSE)</f>
        <v>6</v>
      </c>
      <c r="AB322" s="8" t="b">
        <f>IF(OR(G322&lt;Z322,G322&gt;AA322),TRUE,FALSE)</f>
        <v>0</v>
      </c>
    </row>
    <row r="323" spans="1:28" s="8" customFormat="1" x14ac:dyDescent="0.25">
      <c r="A323" s="8" t="s">
        <v>611</v>
      </c>
      <c r="B323" s="8" t="str">
        <f>VLOOKUP(A323,data!I:S,2,FALSE)</f>
        <v>Dist X</v>
      </c>
      <c r="C323" s="7">
        <f>TRUNC(VLOOKUP(A323,data!I:S,3,FALSE),1)</f>
        <v>913.7</v>
      </c>
      <c r="D323" s="7">
        <f>TRUNC(VLOOKUP(A323,data!I:S,4,FALSE),1)</f>
        <v>915</v>
      </c>
      <c r="E323" s="7">
        <f>VLOOKUP(A323,data!I:S,5,FALSE)</f>
        <v>-3</v>
      </c>
      <c r="F323" s="7">
        <f>VLOOKUP(A323,data!I:S,6,FALSE)</f>
        <v>3</v>
      </c>
      <c r="G323" s="8">
        <f>C323-D323</f>
        <v>-1.2999999999999545</v>
      </c>
      <c r="H323" s="8">
        <f>IF(OR(G323&lt;E323,G323&gt;F323),1,0)</f>
        <v>0</v>
      </c>
      <c r="I323" s="7" t="str">
        <f>IF(H323=1,IF(G323&lt;E323,G323-E323,G323-F323),"")</f>
        <v/>
      </c>
      <c r="J323" s="10" t="str">
        <f>VLOOKUP(A323,data!I:S,9,FALSE)</f>
        <v>Center of Spring # 3 LH vs Rear Shock Absorber LH - L-Pitch</v>
      </c>
      <c r="K323" s="10"/>
      <c r="L323" s="10"/>
      <c r="M323" s="10"/>
      <c r="N323" s="4"/>
      <c r="X323" s="8" t="str">
        <f>IF(AND(H323=1,Y323="TRUE"),TRUE,"")</f>
        <v/>
      </c>
      <c r="Y323" s="8" t="str">
        <f>VLOOKUP(A323,data!I:S,10,FALSE)</f>
        <v>TRUE</v>
      </c>
      <c r="Z323" s="8">
        <f>VLOOKUP(A323,data!I:S,7,FALSE)</f>
        <v>-6</v>
      </c>
      <c r="AA323" s="8">
        <f>VLOOKUP(A323,data!I:S,8,FALSE)</f>
        <v>6</v>
      </c>
      <c r="AB323" s="8" t="b">
        <f>IF(OR(G323&lt;Z323,G323&gt;AA323),TRUE,FALSE)</f>
        <v>0</v>
      </c>
    </row>
    <row r="324" spans="1:28" s="8" customFormat="1" x14ac:dyDescent="0.25">
      <c r="A324" s="8" t="s">
        <v>613</v>
      </c>
      <c r="B324" s="8" t="str">
        <f>VLOOKUP(A324,data!I:S,2,FALSE)</f>
        <v>Dist Y</v>
      </c>
      <c r="C324" s="7">
        <f>TRUNC(VLOOKUP(A324,data!I:S,3,FALSE),1)</f>
        <v>130.30000000000001</v>
      </c>
      <c r="D324" s="7">
        <f>TRUNC(VLOOKUP(A324,data!I:S,4,FALSE),1)</f>
        <v>127.5</v>
      </c>
      <c r="E324" s="7">
        <f>VLOOKUP(A324,data!I:S,5,FALSE)</f>
        <v>-3</v>
      </c>
      <c r="F324" s="7">
        <f>VLOOKUP(A324,data!I:S,6,FALSE)</f>
        <v>3</v>
      </c>
      <c r="G324" s="8">
        <f>C324-D324</f>
        <v>2.8000000000000114</v>
      </c>
      <c r="H324" s="8">
        <f>IF(OR(G324&lt;E324,G324&gt;F324),1,0)</f>
        <v>0</v>
      </c>
      <c r="I324" s="7" t="str">
        <f>IF(H324=1,IF(G324&lt;E324,G324-E324,G324-F324),"")</f>
        <v/>
      </c>
      <c r="J324" s="10" t="str">
        <f>VLOOKUP(A324,data!I:S,9,FALSE)</f>
        <v>Center of Spring # 3 LH vs Rear Shock Absorber LH - W-Pitch</v>
      </c>
      <c r="K324" s="10"/>
      <c r="L324" s="10"/>
      <c r="M324" s="10"/>
      <c r="N324" s="4"/>
      <c r="X324" s="8" t="str">
        <f>IF(AND(H324=1,Y324="TRUE"),TRUE,"")</f>
        <v/>
      </c>
      <c r="Y324" s="8" t="str">
        <f>VLOOKUP(A324,data!I:S,10,FALSE)</f>
        <v>TRUE</v>
      </c>
      <c r="Z324" s="8">
        <f>VLOOKUP(A324,data!I:S,7,FALSE)</f>
        <v>-6</v>
      </c>
      <c r="AA324" s="8">
        <f>VLOOKUP(A324,data!I:S,8,FALSE)</f>
        <v>6</v>
      </c>
      <c r="AB324" s="8" t="b">
        <f>IF(OR(G324&lt;Z324,G324&gt;AA324),TRUE,FALSE)</f>
        <v>0</v>
      </c>
    </row>
    <row r="325" spans="1:28" s="8" customFormat="1" x14ac:dyDescent="0.25">
      <c r="A325" s="8" t="s">
        <v>615</v>
      </c>
      <c r="B325" s="8" t="str">
        <f>VLOOKUP(A325,data!I:S,2,FALSE)</f>
        <v>Dist Z</v>
      </c>
      <c r="C325" s="7">
        <f>TRUNC(VLOOKUP(A325,data!I:S,3,FALSE),1)</f>
        <v>355.7</v>
      </c>
      <c r="D325" s="7">
        <f>TRUNC(VLOOKUP(A325,data!I:S,4,FALSE),1)</f>
        <v>355.3</v>
      </c>
      <c r="E325" s="7">
        <f>VLOOKUP(A325,data!I:S,5,FALSE)</f>
        <v>-3</v>
      </c>
      <c r="F325" s="7">
        <f>VLOOKUP(A325,data!I:S,6,FALSE)</f>
        <v>3</v>
      </c>
      <c r="G325" s="8">
        <f>C325-D325</f>
        <v>0.39999999999997726</v>
      </c>
      <c r="H325" s="8">
        <f>IF(OR(G325&lt;E325,G325&gt;F325),1,0)</f>
        <v>0</v>
      </c>
      <c r="I325" s="7" t="str">
        <f>IF(H325=1,IF(G325&lt;E325,G325-E325,G325-F325),"")</f>
        <v/>
      </c>
      <c r="J325" s="10" t="str">
        <f>VLOOKUP(A325,data!I:S,9,FALSE)</f>
        <v>Center of Spring # 3 LH vs Rear Shock Absorber LH - H-Pitch</v>
      </c>
      <c r="K325" s="10"/>
      <c r="L325" s="10"/>
      <c r="M325" s="10"/>
      <c r="N325" s="4"/>
      <c r="X325" s="8" t="str">
        <f>IF(AND(H325=1,Y325="TRUE"),TRUE,"")</f>
        <v/>
      </c>
      <c r="Y325" s="8" t="str">
        <f>VLOOKUP(A325,data!I:S,10,FALSE)</f>
        <v>TRUE</v>
      </c>
      <c r="Z325" s="8">
        <f>VLOOKUP(A325,data!I:S,7,FALSE)</f>
        <v>-6</v>
      </c>
      <c r="AA325" s="8">
        <f>VLOOKUP(A325,data!I:S,8,FALSE)</f>
        <v>6</v>
      </c>
      <c r="AB325" s="8" t="b">
        <f>IF(OR(G325&lt;Z325,G325&gt;AA325),TRUE,FALSE)</f>
        <v>0</v>
      </c>
    </row>
    <row r="326" spans="1:28" s="8" customFormat="1" ht="30" customHeight="1" x14ac:dyDescent="0.25">
      <c r="A326" s="9" t="str">
        <f ca="1">INDEX(data!D:D,MATCH(OFFSET(INDIRECT("RC",FALSE),3,0),data!I:I,0))</f>
        <v>Brace (With CM#1 EPS)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4"/>
    </row>
    <row r="327" spans="1:28" s="8" customFormat="1" ht="200.1" customHeight="1" x14ac:dyDescent="0.25">
      <c r="A327" s="10" t="s">
        <v>32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4"/>
    </row>
    <row r="328" spans="1:28" s="8" customFormat="1" x14ac:dyDescent="0.25">
      <c r="A328" s="8" t="s">
        <v>0</v>
      </c>
      <c r="B328" s="8" t="s">
        <v>18</v>
      </c>
      <c r="C328" s="8" t="s">
        <v>19</v>
      </c>
      <c r="D328" s="8" t="s">
        <v>20</v>
      </c>
      <c r="E328" s="8" t="s">
        <v>34</v>
      </c>
      <c r="F328" s="8" t="s">
        <v>35</v>
      </c>
      <c r="G328" s="8" t="s">
        <v>36</v>
      </c>
      <c r="H328" s="8" t="s">
        <v>16</v>
      </c>
      <c r="I328" s="8" t="s">
        <v>17</v>
      </c>
      <c r="J328" s="10" t="s">
        <v>37</v>
      </c>
      <c r="K328" s="10"/>
      <c r="L328" s="10"/>
      <c r="M328" s="10"/>
      <c r="N328" s="4"/>
      <c r="X328" s="8" t="s">
        <v>27</v>
      </c>
      <c r="Y328" s="8" t="s">
        <v>23</v>
      </c>
      <c r="Z328" s="8" t="s">
        <v>24</v>
      </c>
      <c r="AA328" s="8" t="s">
        <v>25</v>
      </c>
      <c r="AB328" s="8" t="s">
        <v>26</v>
      </c>
    </row>
    <row r="329" spans="1:28" s="8" customFormat="1" x14ac:dyDescent="0.25">
      <c r="A329" s="8" t="s">
        <v>619</v>
      </c>
      <c r="B329" s="8" t="str">
        <f>VLOOKUP(A329,data!I:S,2,FALSE)</f>
        <v>Pos X</v>
      </c>
      <c r="C329" s="7">
        <f>TRUNC(VLOOKUP(A329,data!I:S,3,FALSE),1)</f>
        <v>422.3</v>
      </c>
      <c r="D329" s="7">
        <f>TRUNC(VLOOKUP(A329,data!I:S,4,FALSE),1)</f>
        <v>420</v>
      </c>
      <c r="E329" s="7">
        <f>VLOOKUP(A329,data!I:S,5,FALSE)</f>
        <v>-3</v>
      </c>
      <c r="F329" s="7">
        <f>VLOOKUP(A329,data!I:S,6,FALSE)</f>
        <v>3</v>
      </c>
      <c r="G329" s="8">
        <f>C329-D329</f>
        <v>2.3000000000000114</v>
      </c>
      <c r="H329" s="8">
        <f>IF(OR(G329&lt;E329,G329&gt;F329),1,0)</f>
        <v>0</v>
      </c>
      <c r="I329" s="7" t="str">
        <f>IF(H329=1,IF(G329&lt;E329,G329-E329,G329-F329),"")</f>
        <v/>
      </c>
      <c r="J329" s="10" t="str">
        <f>VLOOKUP(A329,data!I:S,9,FALSE)</f>
        <v>CM AUX Outboard Nut RH - Pos X</v>
      </c>
      <c r="K329" s="10"/>
      <c r="L329" s="10"/>
      <c r="M329" s="10"/>
      <c r="N329" s="4"/>
      <c r="X329" s="8" t="str">
        <f>IF(AND(H329=1,Y329="TRUE"),TRUE,"")</f>
        <v/>
      </c>
      <c r="Y329" s="8" t="str">
        <f>VLOOKUP(A329,data!I:S,10,FALSE)</f>
        <v>TRUE</v>
      </c>
      <c r="Z329" s="8">
        <f>VLOOKUP(A329,data!I:S,7,FALSE)</f>
        <v>-6</v>
      </c>
      <c r="AA329" s="8">
        <f>VLOOKUP(A329,data!I:S,8,FALSE)</f>
        <v>6</v>
      </c>
      <c r="AB329" s="8" t="b">
        <f>IF(OR(G329&lt;Z329,G329&gt;AA329),TRUE,FALSE)</f>
        <v>0</v>
      </c>
    </row>
    <row r="330" spans="1:28" s="8" customFormat="1" x14ac:dyDescent="0.25">
      <c r="A330" s="8" t="s">
        <v>621</v>
      </c>
      <c r="B330" s="8" t="str">
        <f>VLOOKUP(A330,data!I:S,2,FALSE)</f>
        <v>Pos Y</v>
      </c>
      <c r="C330" s="7">
        <f>TRUNC(VLOOKUP(A330,data!I:S,3,FALSE),1)</f>
        <v>259.60000000000002</v>
      </c>
      <c r="D330" s="7">
        <f>TRUNC(VLOOKUP(A330,data!I:S,4,FALSE),1)</f>
        <v>260</v>
      </c>
      <c r="E330" s="7">
        <f>VLOOKUP(A330,data!I:S,5,FALSE)</f>
        <v>-3</v>
      </c>
      <c r="F330" s="7">
        <f>VLOOKUP(A330,data!I:S,6,FALSE)</f>
        <v>3</v>
      </c>
      <c r="G330" s="8">
        <f>C330-D330</f>
        <v>-0.39999999999997726</v>
      </c>
      <c r="H330" s="8">
        <f>IF(OR(G330&lt;E330,G330&gt;F330),1,0)</f>
        <v>0</v>
      </c>
      <c r="I330" s="7" t="str">
        <f>IF(H330=1,IF(G330&lt;E330,G330-E330,G330-F330),"")</f>
        <v/>
      </c>
      <c r="J330" s="10" t="str">
        <f>VLOOKUP(A330,data!I:S,9,FALSE)</f>
        <v>CM AUX Outboard Nut RH - Pos Y</v>
      </c>
      <c r="K330" s="10"/>
      <c r="L330" s="10"/>
      <c r="M330" s="10"/>
      <c r="N330" s="4"/>
      <c r="X330" s="8" t="str">
        <f>IF(AND(H330=1,Y330="TRUE"),TRUE,"")</f>
        <v/>
      </c>
      <c r="Y330" s="8" t="str">
        <f>VLOOKUP(A330,data!I:S,10,FALSE)</f>
        <v>TRUE</v>
      </c>
      <c r="Z330" s="8">
        <f>VLOOKUP(A330,data!I:S,7,FALSE)</f>
        <v>-6</v>
      </c>
      <c r="AA330" s="8">
        <f>VLOOKUP(A330,data!I:S,8,FALSE)</f>
        <v>6</v>
      </c>
      <c r="AB330" s="8" t="b">
        <f>IF(OR(G330&lt;Z330,G330&gt;AA330),TRUE,FALSE)</f>
        <v>0</v>
      </c>
    </row>
    <row r="331" spans="1:28" s="8" customFormat="1" x14ac:dyDescent="0.25">
      <c r="A331" s="8" t="s">
        <v>623</v>
      </c>
      <c r="B331" s="8" t="str">
        <f>VLOOKUP(A331,data!I:S,2,FALSE)</f>
        <v>Pos Z</v>
      </c>
      <c r="C331" s="7">
        <f>TRUNC(VLOOKUP(A331,data!I:S,3,FALSE),1)</f>
        <v>872.6</v>
      </c>
      <c r="D331" s="7">
        <f>TRUNC(VLOOKUP(A331,data!I:S,4,FALSE),1)</f>
        <v>872.3</v>
      </c>
      <c r="E331" s="7">
        <f>VLOOKUP(A331,data!I:S,5,FALSE)</f>
        <v>-3</v>
      </c>
      <c r="F331" s="7">
        <f>VLOOKUP(A331,data!I:S,6,FALSE)</f>
        <v>3</v>
      </c>
      <c r="G331" s="8">
        <f>C331-D331</f>
        <v>0.30000000000006821</v>
      </c>
      <c r="H331" s="8">
        <f>IF(OR(G331&lt;E331,G331&gt;F331),1,0)</f>
        <v>0</v>
      </c>
      <c r="I331" s="7" t="str">
        <f>IF(H331=1,IF(G331&lt;E331,G331-E331,G331-F331),"")</f>
        <v/>
      </c>
      <c r="J331" s="10" t="str">
        <f>VLOOKUP(A331,data!I:S,9,FALSE)</f>
        <v>CM AUX Outboard Nut RH - Pos Z</v>
      </c>
      <c r="K331" s="10"/>
      <c r="L331" s="10"/>
      <c r="M331" s="10"/>
      <c r="N331" s="4"/>
      <c r="X331" s="8" t="str">
        <f>IF(AND(H331=1,Y331="TRUE"),TRUE,"")</f>
        <v/>
      </c>
      <c r="Y331" s="8" t="str">
        <f>VLOOKUP(A331,data!I:S,10,FALSE)</f>
        <v>TRUE</v>
      </c>
      <c r="Z331" s="8">
        <f>VLOOKUP(A331,data!I:S,7,FALSE)</f>
        <v>-6</v>
      </c>
      <c r="AA331" s="8">
        <f>VLOOKUP(A331,data!I:S,8,FALSE)</f>
        <v>6</v>
      </c>
      <c r="AB331" s="8" t="b">
        <f>IF(OR(G331&lt;Z331,G331&gt;AA331),TRUE,FALSE)</f>
        <v>0</v>
      </c>
    </row>
    <row r="332" spans="1:28" s="8" customFormat="1" x14ac:dyDescent="0.25">
      <c r="A332" s="8" t="s">
        <v>625</v>
      </c>
      <c r="B332" s="8" t="str">
        <f>VLOOKUP(A332,data!I:S,2,FALSE)</f>
        <v>Pos X</v>
      </c>
      <c r="C332" s="7">
        <f>TRUNC(VLOOKUP(A332,data!I:S,3,FALSE),1)</f>
        <v>421.3</v>
      </c>
      <c r="D332" s="7">
        <f>TRUNC(VLOOKUP(A332,data!I:S,4,FALSE),1)</f>
        <v>420</v>
      </c>
      <c r="E332" s="7">
        <f>VLOOKUP(A332,data!I:S,5,FALSE)</f>
        <v>-3</v>
      </c>
      <c r="F332" s="7">
        <f>VLOOKUP(A332,data!I:S,6,FALSE)</f>
        <v>3</v>
      </c>
      <c r="G332" s="8">
        <f>C332-D332</f>
        <v>1.3000000000000114</v>
      </c>
      <c r="H332" s="8">
        <f>IF(OR(G332&lt;E332,G332&gt;F332),1,0)</f>
        <v>0</v>
      </c>
      <c r="I332" s="7" t="str">
        <f>IF(H332=1,IF(G332&lt;E332,G332-E332,G332-F332),"")</f>
        <v/>
      </c>
      <c r="J332" s="10" t="str">
        <f>VLOOKUP(A332,data!I:S,9,FALSE)</f>
        <v>CM AUX Inboard Nut RH - Pos X</v>
      </c>
      <c r="K332" s="10"/>
      <c r="L332" s="10"/>
      <c r="M332" s="10"/>
      <c r="N332" s="4"/>
      <c r="X332" s="8" t="str">
        <f>IF(AND(H332=1,Y332="TRUE"),TRUE,"")</f>
        <v/>
      </c>
      <c r="Y332" s="8" t="str">
        <f>VLOOKUP(A332,data!I:S,10,FALSE)</f>
        <v>TRUE</v>
      </c>
      <c r="Z332" s="8">
        <f>VLOOKUP(A332,data!I:S,7,FALSE)</f>
        <v>-6</v>
      </c>
      <c r="AA332" s="8">
        <f>VLOOKUP(A332,data!I:S,8,FALSE)</f>
        <v>6</v>
      </c>
      <c r="AB332" s="8" t="b">
        <f>IF(OR(G332&lt;Z332,G332&gt;AA332),TRUE,FALSE)</f>
        <v>0</v>
      </c>
    </row>
    <row r="333" spans="1:28" s="8" customFormat="1" x14ac:dyDescent="0.25">
      <c r="A333" s="8" t="s">
        <v>627</v>
      </c>
      <c r="B333" s="8" t="str">
        <f>VLOOKUP(A333,data!I:S,2,FALSE)</f>
        <v>Pos Y</v>
      </c>
      <c r="C333" s="7">
        <f>TRUNC(VLOOKUP(A333,data!I:S,3,FALSE),1)</f>
        <v>131.9</v>
      </c>
      <c r="D333" s="7">
        <f>TRUNC(VLOOKUP(A333,data!I:S,4,FALSE),1)</f>
        <v>132</v>
      </c>
      <c r="E333" s="7">
        <f>VLOOKUP(A333,data!I:S,5,FALSE)</f>
        <v>-3</v>
      </c>
      <c r="F333" s="7">
        <f>VLOOKUP(A333,data!I:S,6,FALSE)</f>
        <v>3</v>
      </c>
      <c r="G333" s="8">
        <f>C333-D333</f>
        <v>-9.9999999999994316E-2</v>
      </c>
      <c r="H333" s="8">
        <f>IF(OR(G333&lt;E333,G333&gt;F333),1,0)</f>
        <v>0</v>
      </c>
      <c r="I333" s="7" t="str">
        <f>IF(H333=1,IF(G333&lt;E333,G333-E333,G333-F333),"")</f>
        <v/>
      </c>
      <c r="J333" s="10" t="str">
        <f>VLOOKUP(A333,data!I:S,9,FALSE)</f>
        <v>CM AUX Inboard Nut RH - Pos Y</v>
      </c>
      <c r="K333" s="10"/>
      <c r="L333" s="10"/>
      <c r="M333" s="10"/>
      <c r="N333" s="4"/>
      <c r="X333" s="8" t="str">
        <f>IF(AND(H333=1,Y333="TRUE"),TRUE,"")</f>
        <v/>
      </c>
      <c r="Y333" s="8" t="str">
        <f>VLOOKUP(A333,data!I:S,10,FALSE)</f>
        <v>TRUE</v>
      </c>
      <c r="Z333" s="8">
        <f>VLOOKUP(A333,data!I:S,7,FALSE)</f>
        <v>-6</v>
      </c>
      <c r="AA333" s="8">
        <f>VLOOKUP(A333,data!I:S,8,FALSE)</f>
        <v>6</v>
      </c>
      <c r="AB333" s="8" t="b">
        <f>IF(OR(G333&lt;Z333,G333&gt;AA333),TRUE,FALSE)</f>
        <v>0</v>
      </c>
    </row>
    <row r="334" spans="1:28" s="8" customFormat="1" x14ac:dyDescent="0.25">
      <c r="A334" s="8" t="s">
        <v>629</v>
      </c>
      <c r="B334" s="8" t="str">
        <f>VLOOKUP(A334,data!I:S,2,FALSE)</f>
        <v>Pos Z</v>
      </c>
      <c r="C334" s="7">
        <f>TRUNC(VLOOKUP(A334,data!I:S,3,FALSE),1)</f>
        <v>871.5</v>
      </c>
      <c r="D334" s="7">
        <f>TRUNC(VLOOKUP(A334,data!I:S,4,FALSE),1)</f>
        <v>872.3</v>
      </c>
      <c r="E334" s="7">
        <f>VLOOKUP(A334,data!I:S,5,FALSE)</f>
        <v>-3</v>
      </c>
      <c r="F334" s="7">
        <f>VLOOKUP(A334,data!I:S,6,FALSE)</f>
        <v>3</v>
      </c>
      <c r="G334" s="8">
        <f>C334-D334</f>
        <v>-0.79999999999995453</v>
      </c>
      <c r="H334" s="8">
        <f>IF(OR(G334&lt;E334,G334&gt;F334),1,0)</f>
        <v>0</v>
      </c>
      <c r="I334" s="7" t="str">
        <f>IF(H334=1,IF(G334&lt;E334,G334-E334,G334-F334),"")</f>
        <v/>
      </c>
      <c r="J334" s="10" t="str">
        <f>VLOOKUP(A334,data!I:S,9,FALSE)</f>
        <v>CM AUX Inboard Nut RH - Pos Z</v>
      </c>
      <c r="K334" s="10"/>
      <c r="L334" s="10"/>
      <c r="M334" s="10"/>
      <c r="N334" s="4"/>
      <c r="X334" s="8" t="str">
        <f>IF(AND(H334=1,Y334="TRUE"),TRUE,"")</f>
        <v/>
      </c>
      <c r="Y334" s="8" t="str">
        <f>VLOOKUP(A334,data!I:S,10,FALSE)</f>
        <v>TRUE</v>
      </c>
      <c r="Z334" s="8">
        <f>VLOOKUP(A334,data!I:S,7,FALSE)</f>
        <v>-6</v>
      </c>
      <c r="AA334" s="8">
        <f>VLOOKUP(A334,data!I:S,8,FALSE)</f>
        <v>6</v>
      </c>
      <c r="AB334" s="8" t="b">
        <f>IF(OR(G334&lt;Z334,G334&gt;AA334),TRUE,FALSE)</f>
        <v>0</v>
      </c>
    </row>
    <row r="335" spans="1:28" s="8" customFormat="1" x14ac:dyDescent="0.25">
      <c r="A335" s="8" t="s">
        <v>631</v>
      </c>
      <c r="B335" s="8" t="str">
        <f>VLOOKUP(A335,data!I:S,2,FALSE)</f>
        <v>Pos X</v>
      </c>
      <c r="C335" s="7">
        <f>TRUNC(VLOOKUP(A335,data!I:S,3,FALSE),1)</f>
        <v>420.8</v>
      </c>
      <c r="D335" s="7">
        <f>TRUNC(VLOOKUP(A335,data!I:S,4,FALSE),1)</f>
        <v>420</v>
      </c>
      <c r="E335" s="7">
        <f>VLOOKUP(A335,data!I:S,5,FALSE)</f>
        <v>-3</v>
      </c>
      <c r="F335" s="7">
        <f>VLOOKUP(A335,data!I:S,6,FALSE)</f>
        <v>3</v>
      </c>
      <c r="G335" s="8">
        <f>C335-D335</f>
        <v>0.80000000000001137</v>
      </c>
      <c r="H335" s="8">
        <f>IF(OR(G335&lt;E335,G335&gt;F335),1,0)</f>
        <v>0</v>
      </c>
      <c r="I335" s="7" t="str">
        <f>IF(H335=1,IF(G335&lt;E335,G335-E335,G335-F335),"")</f>
        <v/>
      </c>
      <c r="J335" s="10" t="str">
        <f>VLOOKUP(A335,data!I:S,9,FALSE)</f>
        <v>CM AUX Inboard Nut LH - Pos X</v>
      </c>
      <c r="K335" s="10"/>
      <c r="L335" s="10"/>
      <c r="M335" s="10"/>
      <c r="N335" s="4"/>
      <c r="X335" s="8" t="str">
        <f>IF(AND(H335=1,Y335="TRUE"),TRUE,"")</f>
        <v/>
      </c>
      <c r="Y335" s="8" t="str">
        <f>VLOOKUP(A335,data!I:S,10,FALSE)</f>
        <v>TRUE</v>
      </c>
      <c r="Z335" s="8">
        <f>VLOOKUP(A335,data!I:S,7,FALSE)</f>
        <v>-6</v>
      </c>
      <c r="AA335" s="8">
        <f>VLOOKUP(A335,data!I:S,8,FALSE)</f>
        <v>6</v>
      </c>
      <c r="AB335" s="8" t="b">
        <f>IF(OR(G335&lt;Z335,G335&gt;AA335),TRUE,FALSE)</f>
        <v>0</v>
      </c>
    </row>
    <row r="336" spans="1:28" s="8" customFormat="1" x14ac:dyDescent="0.25">
      <c r="A336" s="8" t="s">
        <v>633</v>
      </c>
      <c r="B336" s="8" t="str">
        <f>VLOOKUP(A336,data!I:S,2,FALSE)</f>
        <v>Pos Y</v>
      </c>
      <c r="C336" s="7">
        <f>TRUNC(VLOOKUP(A336,data!I:S,3,FALSE),1)</f>
        <v>-152.5</v>
      </c>
      <c r="D336" s="7">
        <f>TRUNC(VLOOKUP(A336,data!I:S,4,FALSE),1)</f>
        <v>-153</v>
      </c>
      <c r="E336" s="7">
        <f>VLOOKUP(A336,data!I:S,5,FALSE)</f>
        <v>-3</v>
      </c>
      <c r="F336" s="7">
        <f>VLOOKUP(A336,data!I:S,6,FALSE)</f>
        <v>3</v>
      </c>
      <c r="G336" s="8">
        <f>C336-D336</f>
        <v>0.5</v>
      </c>
      <c r="H336" s="8">
        <f>IF(OR(G336&lt;E336,G336&gt;F336),1,0)</f>
        <v>0</v>
      </c>
      <c r="I336" s="7" t="str">
        <f>IF(H336=1,IF(G336&lt;E336,G336-E336,G336-F336),"")</f>
        <v/>
      </c>
      <c r="J336" s="10" t="str">
        <f>VLOOKUP(A336,data!I:S,9,FALSE)</f>
        <v>CM AUX Inboard Nut LH - Pos Y</v>
      </c>
      <c r="K336" s="10"/>
      <c r="L336" s="10"/>
      <c r="M336" s="10"/>
      <c r="N336" s="4"/>
      <c r="X336" s="8" t="str">
        <f>IF(AND(H336=1,Y336="TRUE"),TRUE,"")</f>
        <v/>
      </c>
      <c r="Y336" s="8" t="str">
        <f>VLOOKUP(A336,data!I:S,10,FALSE)</f>
        <v>TRUE</v>
      </c>
      <c r="Z336" s="8">
        <f>VLOOKUP(A336,data!I:S,7,FALSE)</f>
        <v>-6</v>
      </c>
      <c r="AA336" s="8">
        <f>VLOOKUP(A336,data!I:S,8,FALSE)</f>
        <v>6</v>
      </c>
      <c r="AB336" s="8" t="b">
        <f>IF(OR(G336&lt;Z336,G336&gt;AA336),TRUE,FALSE)</f>
        <v>0</v>
      </c>
    </row>
    <row r="337" spans="1:28" s="8" customFormat="1" x14ac:dyDescent="0.25">
      <c r="A337" s="8" t="s">
        <v>635</v>
      </c>
      <c r="B337" s="8" t="str">
        <f>VLOOKUP(A337,data!I:S,2,FALSE)</f>
        <v>Pos Z</v>
      </c>
      <c r="C337" s="7">
        <f>TRUNC(VLOOKUP(A337,data!I:S,3,FALSE),1)</f>
        <v>870.7</v>
      </c>
      <c r="D337" s="7">
        <f>TRUNC(VLOOKUP(A337,data!I:S,4,FALSE),1)</f>
        <v>872.3</v>
      </c>
      <c r="E337" s="7">
        <f>VLOOKUP(A337,data!I:S,5,FALSE)</f>
        <v>-3</v>
      </c>
      <c r="F337" s="7">
        <f>VLOOKUP(A337,data!I:S,6,FALSE)</f>
        <v>3</v>
      </c>
      <c r="G337" s="8">
        <f>C337-D337</f>
        <v>-1.5999999999999091</v>
      </c>
      <c r="H337" s="8">
        <f>IF(OR(G337&lt;E337,G337&gt;F337),1,0)</f>
        <v>0</v>
      </c>
      <c r="I337" s="7" t="str">
        <f>IF(H337=1,IF(G337&lt;E337,G337-E337,G337-F337),"")</f>
        <v/>
      </c>
      <c r="J337" s="10" t="str">
        <f>VLOOKUP(A337,data!I:S,9,FALSE)</f>
        <v>CM AUX Inboard Nut LH - Pos Z</v>
      </c>
      <c r="K337" s="10"/>
      <c r="L337" s="10"/>
      <c r="M337" s="10"/>
      <c r="N337" s="4"/>
      <c r="X337" s="8" t="str">
        <f>IF(AND(H337=1,Y337="TRUE"),TRUE,"")</f>
        <v/>
      </c>
      <c r="Y337" s="8" t="str">
        <f>VLOOKUP(A337,data!I:S,10,FALSE)</f>
        <v>TRUE</v>
      </c>
      <c r="Z337" s="8">
        <f>VLOOKUP(A337,data!I:S,7,FALSE)</f>
        <v>-6</v>
      </c>
      <c r="AA337" s="8">
        <f>VLOOKUP(A337,data!I:S,8,FALSE)</f>
        <v>6</v>
      </c>
      <c r="AB337" s="8" t="b">
        <f>IF(OR(G337&lt;Z337,G337&gt;AA337),TRUE,FALSE)</f>
        <v>0</v>
      </c>
    </row>
    <row r="338" spans="1:28" s="8" customFormat="1" x14ac:dyDescent="0.25">
      <c r="A338" s="8" t="s">
        <v>637</v>
      </c>
      <c r="B338" s="8" t="str">
        <f>VLOOKUP(A338,data!I:S,2,FALSE)</f>
        <v>Pos X</v>
      </c>
      <c r="C338" s="7">
        <f>TRUNC(VLOOKUP(A338,data!I:S,3,FALSE),1)</f>
        <v>420.6</v>
      </c>
      <c r="D338" s="7">
        <f>TRUNC(VLOOKUP(A338,data!I:S,4,FALSE),1)</f>
        <v>420</v>
      </c>
      <c r="E338" s="7">
        <f>VLOOKUP(A338,data!I:S,5,FALSE)</f>
        <v>-3</v>
      </c>
      <c r="F338" s="7">
        <f>VLOOKUP(A338,data!I:S,6,FALSE)</f>
        <v>3</v>
      </c>
      <c r="G338" s="8">
        <f>C338-D338</f>
        <v>0.60000000000002274</v>
      </c>
      <c r="H338" s="8">
        <f>IF(OR(G338&lt;E338,G338&gt;F338),1,0)</f>
        <v>0</v>
      </c>
      <c r="I338" s="7" t="str">
        <f>IF(H338=1,IF(G338&lt;E338,G338-E338,G338-F338),"")</f>
        <v/>
      </c>
      <c r="J338" s="10" t="str">
        <f>VLOOKUP(A338,data!I:S,9,FALSE)</f>
        <v>CM AUX Outboard Nut LH - Pos X</v>
      </c>
      <c r="K338" s="10"/>
      <c r="L338" s="10"/>
      <c r="M338" s="10"/>
      <c r="N338" s="4"/>
      <c r="X338" s="8" t="str">
        <f>IF(AND(H338=1,Y338="TRUE"),TRUE,"")</f>
        <v/>
      </c>
      <c r="Y338" s="8" t="str">
        <f>VLOOKUP(A338,data!I:S,10,FALSE)</f>
        <v>TRUE</v>
      </c>
      <c r="Z338" s="8">
        <f>VLOOKUP(A338,data!I:S,7,FALSE)</f>
        <v>-6</v>
      </c>
      <c r="AA338" s="8">
        <f>VLOOKUP(A338,data!I:S,8,FALSE)</f>
        <v>6</v>
      </c>
      <c r="AB338" s="8" t="b">
        <f>IF(OR(G338&lt;Z338,G338&gt;AA338),TRUE,FALSE)</f>
        <v>0</v>
      </c>
    </row>
    <row r="339" spans="1:28" s="8" customFormat="1" x14ac:dyDescent="0.25">
      <c r="A339" s="8" t="s">
        <v>639</v>
      </c>
      <c r="B339" s="8" t="str">
        <f>VLOOKUP(A339,data!I:S,2,FALSE)</f>
        <v>Pos Y</v>
      </c>
      <c r="C339" s="7">
        <f>TRUNC(VLOOKUP(A339,data!I:S,3,FALSE),1)</f>
        <v>-258.89999999999998</v>
      </c>
      <c r="D339" s="7">
        <f>TRUNC(VLOOKUP(A339,data!I:S,4,FALSE),1)</f>
        <v>-260</v>
      </c>
      <c r="E339" s="7">
        <f>VLOOKUP(A339,data!I:S,5,FALSE)</f>
        <v>-3</v>
      </c>
      <c r="F339" s="7">
        <f>VLOOKUP(A339,data!I:S,6,FALSE)</f>
        <v>3</v>
      </c>
      <c r="G339" s="8">
        <f>C339-D339</f>
        <v>1.1000000000000227</v>
      </c>
      <c r="H339" s="8">
        <f>IF(OR(G339&lt;E339,G339&gt;F339),1,0)</f>
        <v>0</v>
      </c>
      <c r="I339" s="7" t="str">
        <f>IF(H339=1,IF(G339&lt;E339,G339-E339,G339-F339),"")</f>
        <v/>
      </c>
      <c r="J339" s="10" t="str">
        <f>VLOOKUP(A339,data!I:S,9,FALSE)</f>
        <v>CM AUX Outboard Nut LH - Pos Y</v>
      </c>
      <c r="K339" s="10"/>
      <c r="L339" s="10"/>
      <c r="M339" s="10"/>
      <c r="N339" s="4"/>
      <c r="X339" s="8" t="str">
        <f>IF(AND(H339=1,Y339="TRUE"),TRUE,"")</f>
        <v/>
      </c>
      <c r="Y339" s="8" t="str">
        <f>VLOOKUP(A339,data!I:S,10,FALSE)</f>
        <v>TRUE</v>
      </c>
      <c r="Z339" s="8">
        <f>VLOOKUP(A339,data!I:S,7,FALSE)</f>
        <v>-6</v>
      </c>
      <c r="AA339" s="8">
        <f>VLOOKUP(A339,data!I:S,8,FALSE)</f>
        <v>6</v>
      </c>
      <c r="AB339" s="8" t="b">
        <f>IF(OR(G339&lt;Z339,G339&gt;AA339),TRUE,FALSE)</f>
        <v>0</v>
      </c>
    </row>
    <row r="340" spans="1:28" s="8" customFormat="1" x14ac:dyDescent="0.25">
      <c r="A340" s="8" t="s">
        <v>641</v>
      </c>
      <c r="B340" s="8" t="str">
        <f>VLOOKUP(A340,data!I:S,2,FALSE)</f>
        <v>Pos Z</v>
      </c>
      <c r="C340" s="7">
        <f>TRUNC(VLOOKUP(A340,data!I:S,3,FALSE),1)</f>
        <v>871.5</v>
      </c>
      <c r="D340" s="7">
        <f>TRUNC(VLOOKUP(A340,data!I:S,4,FALSE),1)</f>
        <v>872.3</v>
      </c>
      <c r="E340" s="7">
        <f>VLOOKUP(A340,data!I:S,5,FALSE)</f>
        <v>-3</v>
      </c>
      <c r="F340" s="7">
        <f>VLOOKUP(A340,data!I:S,6,FALSE)</f>
        <v>3</v>
      </c>
      <c r="G340" s="8">
        <f>C340-D340</f>
        <v>-0.79999999999995453</v>
      </c>
      <c r="H340" s="8">
        <f>IF(OR(G340&lt;E340,G340&gt;F340),1,0)</f>
        <v>0</v>
      </c>
      <c r="I340" s="7" t="str">
        <f>IF(H340=1,IF(G340&lt;E340,G340-E340,G340-F340),"")</f>
        <v/>
      </c>
      <c r="J340" s="10" t="str">
        <f>VLOOKUP(A340,data!I:S,9,FALSE)</f>
        <v>CM AUX Outboard Nut LH - Pos Z</v>
      </c>
      <c r="K340" s="10"/>
      <c r="L340" s="10"/>
      <c r="M340" s="10"/>
      <c r="N340" s="4"/>
      <c r="X340" s="8" t="str">
        <f>IF(AND(H340=1,Y340="TRUE"),TRUE,"")</f>
        <v/>
      </c>
      <c r="Y340" s="8" t="str">
        <f>VLOOKUP(A340,data!I:S,10,FALSE)</f>
        <v>TRUE</v>
      </c>
      <c r="Z340" s="8">
        <f>VLOOKUP(A340,data!I:S,7,FALSE)</f>
        <v>-6</v>
      </c>
      <c r="AA340" s="8">
        <f>VLOOKUP(A340,data!I:S,8,FALSE)</f>
        <v>6</v>
      </c>
      <c r="AB340" s="8" t="b">
        <f>IF(OR(G340&lt;Z340,G340&gt;AA340),TRUE,FALSE)</f>
        <v>0</v>
      </c>
    </row>
    <row r="341" spans="1:28" s="8" customFormat="1" x14ac:dyDescent="0.25">
      <c r="A341" s="8" t="s">
        <v>643</v>
      </c>
      <c r="B341" s="8" t="str">
        <f>VLOOKUP(A341,data!I:S,2,FALSE)</f>
        <v>Dist X</v>
      </c>
      <c r="C341" s="7">
        <f>TRUNC(VLOOKUP(A341,data!I:S,3,FALSE),1)</f>
        <v>167.1</v>
      </c>
      <c r="D341" s="7">
        <f>TRUNC(VLOOKUP(A341,data!I:S,4,FALSE),1)</f>
        <v>168.3</v>
      </c>
      <c r="E341" s="7">
        <f>VLOOKUP(A341,data!I:S,5,FALSE)</f>
        <v>-3</v>
      </c>
      <c r="F341" s="7">
        <f>VLOOKUP(A341,data!I:S,6,FALSE)</f>
        <v>3</v>
      </c>
      <c r="G341" s="8">
        <f>C341-D341</f>
        <v>-1.2000000000000171</v>
      </c>
      <c r="H341" s="8">
        <f>IF(OR(G341&lt;E341,G341&gt;F341),1,0)</f>
        <v>0</v>
      </c>
      <c r="I341" s="7" t="str">
        <f>IF(H341=1,IF(G341&lt;E341,G341-E341,G341-F341),"")</f>
        <v/>
      </c>
      <c r="J341" s="10" t="str">
        <f>VLOOKUP(A341,data!I:S,9,FALSE)</f>
        <v>Tueca bracket CM1 RH vs Tuerca mas RH CM AUX - Dist X</v>
      </c>
      <c r="K341" s="10"/>
      <c r="L341" s="10"/>
      <c r="M341" s="10"/>
      <c r="N341" s="4"/>
      <c r="X341" s="8" t="str">
        <f>IF(AND(H341=1,Y341="TRUE"),TRUE,"")</f>
        <v/>
      </c>
      <c r="Y341" s="8" t="str">
        <f>VLOOKUP(A341,data!I:S,10,FALSE)</f>
        <v>TRUE</v>
      </c>
      <c r="Z341" s="8">
        <f>VLOOKUP(A341,data!I:S,7,FALSE)</f>
        <v>-6</v>
      </c>
      <c r="AA341" s="8">
        <f>VLOOKUP(A341,data!I:S,8,FALSE)</f>
        <v>6</v>
      </c>
      <c r="AB341" s="8" t="b">
        <f>IF(OR(G341&lt;Z341,G341&gt;AA341),TRUE,FALSE)</f>
        <v>0</v>
      </c>
    </row>
    <row r="342" spans="1:28" s="8" customFormat="1" x14ac:dyDescent="0.25">
      <c r="A342" s="8" t="s">
        <v>645</v>
      </c>
      <c r="B342" s="8" t="str">
        <f>VLOOKUP(A342,data!I:S,2,FALSE)</f>
        <v>Dist Z</v>
      </c>
      <c r="C342" s="7">
        <f>TRUNC(VLOOKUP(A342,data!I:S,3,FALSE),1)</f>
        <v>81.900000000000006</v>
      </c>
      <c r="D342" s="7">
        <f>TRUNC(VLOOKUP(A342,data!I:S,4,FALSE),1)</f>
        <v>80.099999999999994</v>
      </c>
      <c r="E342" s="7">
        <f>VLOOKUP(A342,data!I:S,5,FALSE)</f>
        <v>-3</v>
      </c>
      <c r="F342" s="7">
        <f>VLOOKUP(A342,data!I:S,6,FALSE)</f>
        <v>3</v>
      </c>
      <c r="G342" s="8">
        <f>C342-D342</f>
        <v>1.8000000000000114</v>
      </c>
      <c r="H342" s="8">
        <f>IF(OR(G342&lt;E342,G342&gt;F342),1,0)</f>
        <v>0</v>
      </c>
      <c r="I342" s="7" t="str">
        <f>IF(H342=1,IF(G342&lt;E342,G342-E342,G342-F342),"")</f>
        <v/>
      </c>
      <c r="J342" s="10" t="str">
        <f>VLOOKUP(A342,data!I:S,9,FALSE)</f>
        <v>Tueca bracket CM1 RH vs Tuerca mas RH CM AUX - Dist Z</v>
      </c>
      <c r="K342" s="10"/>
      <c r="L342" s="10"/>
      <c r="M342" s="10"/>
      <c r="N342" s="4"/>
      <c r="X342" s="8" t="str">
        <f>IF(AND(H342=1,Y342="TRUE"),TRUE,"")</f>
        <v/>
      </c>
      <c r="Y342" s="8" t="str">
        <f>VLOOKUP(A342,data!I:S,10,FALSE)</f>
        <v>TRUE</v>
      </c>
      <c r="Z342" s="8">
        <f>VLOOKUP(A342,data!I:S,7,FALSE)</f>
        <v>-6</v>
      </c>
      <c r="AA342" s="8">
        <f>VLOOKUP(A342,data!I:S,8,FALSE)</f>
        <v>6</v>
      </c>
      <c r="AB342" s="8" t="b">
        <f>IF(OR(G342&lt;Z342,G342&gt;AA342),TRUE,FALSE)</f>
        <v>0</v>
      </c>
    </row>
    <row r="343" spans="1:28" s="8" customFormat="1" x14ac:dyDescent="0.25">
      <c r="A343" s="8" t="s">
        <v>647</v>
      </c>
      <c r="B343" s="8" t="str">
        <f>VLOOKUP(A343,data!I:S,2,FALSE)</f>
        <v>Dist X</v>
      </c>
      <c r="C343" s="7">
        <f>TRUNC(VLOOKUP(A343,data!I:S,3,FALSE),1)</f>
        <v>168</v>
      </c>
      <c r="D343" s="7">
        <f>TRUNC(VLOOKUP(A343,data!I:S,4,FALSE),1)</f>
        <v>168.3</v>
      </c>
      <c r="E343" s="7">
        <f>VLOOKUP(A343,data!I:S,5,FALSE)</f>
        <v>-3</v>
      </c>
      <c r="F343" s="7">
        <f>VLOOKUP(A343,data!I:S,6,FALSE)</f>
        <v>3</v>
      </c>
      <c r="G343" s="8">
        <f>C343-D343</f>
        <v>-0.30000000000001137</v>
      </c>
      <c r="H343" s="8">
        <f>IF(OR(G343&lt;E343,G343&gt;F343),1,0)</f>
        <v>0</v>
      </c>
      <c r="I343" s="7" t="str">
        <f>IF(H343=1,IF(G343&lt;E343,G343-E343,G343-F343),"")</f>
        <v/>
      </c>
      <c r="J343" s="10" t="str">
        <f>VLOOKUP(A343,data!I:S,9,FALSE)</f>
        <v>Tueca bracket CM1 LH vs Tuerca mas LH CM AUX - Dist X</v>
      </c>
      <c r="K343" s="10"/>
      <c r="L343" s="10"/>
      <c r="M343" s="10"/>
      <c r="N343" s="4"/>
      <c r="X343" s="8" t="str">
        <f>IF(AND(H343=1,Y343="TRUE"),TRUE,"")</f>
        <v/>
      </c>
      <c r="Y343" s="8" t="str">
        <f>VLOOKUP(A343,data!I:S,10,FALSE)</f>
        <v>TRUE</v>
      </c>
      <c r="Z343" s="8">
        <f>VLOOKUP(A343,data!I:S,7,FALSE)</f>
        <v>-6</v>
      </c>
      <c r="AA343" s="8">
        <f>VLOOKUP(A343,data!I:S,8,FALSE)</f>
        <v>6</v>
      </c>
      <c r="AB343" s="8" t="b">
        <f>IF(OR(G343&lt;Z343,G343&gt;AA343),TRUE,FALSE)</f>
        <v>0</v>
      </c>
    </row>
    <row r="344" spans="1:28" s="8" customFormat="1" x14ac:dyDescent="0.25">
      <c r="A344" s="8" t="s">
        <v>649</v>
      </c>
      <c r="B344" s="8" t="str">
        <f>VLOOKUP(A344,data!I:S,2,FALSE)</f>
        <v>Dist Z</v>
      </c>
      <c r="C344" s="7">
        <f>TRUNC(VLOOKUP(A344,data!I:S,3,FALSE),1)</f>
        <v>79.7</v>
      </c>
      <c r="D344" s="7">
        <f>TRUNC(VLOOKUP(A344,data!I:S,4,FALSE),1)</f>
        <v>80.099999999999994</v>
      </c>
      <c r="E344" s="7">
        <f>VLOOKUP(A344,data!I:S,5,FALSE)</f>
        <v>-3</v>
      </c>
      <c r="F344" s="7">
        <f>VLOOKUP(A344,data!I:S,6,FALSE)</f>
        <v>3</v>
      </c>
      <c r="G344" s="8">
        <f>C344-D344</f>
        <v>-0.39999999999999147</v>
      </c>
      <c r="H344" s="8">
        <f>IF(OR(G344&lt;E344,G344&gt;F344),1,0)</f>
        <v>0</v>
      </c>
      <c r="I344" s="7" t="str">
        <f>IF(H344=1,IF(G344&lt;E344,G344-E344,G344-F344),"")</f>
        <v/>
      </c>
      <c r="J344" s="10" t="str">
        <f>VLOOKUP(A344,data!I:S,9,FALSE)</f>
        <v>Tueca bracket CM1 LH vs Tuerca mas LH CM AUX - Dist Z</v>
      </c>
      <c r="K344" s="10"/>
      <c r="L344" s="10"/>
      <c r="M344" s="10"/>
      <c r="N344" s="4"/>
      <c r="X344" s="8" t="str">
        <f>IF(AND(H344=1,Y344="TRUE"),TRUE,"")</f>
        <v/>
      </c>
      <c r="Y344" s="8" t="str">
        <f>VLOOKUP(A344,data!I:S,10,FALSE)</f>
        <v>TRUE</v>
      </c>
      <c r="Z344" s="8">
        <f>VLOOKUP(A344,data!I:S,7,FALSE)</f>
        <v>-6</v>
      </c>
      <c r="AA344" s="8">
        <f>VLOOKUP(A344,data!I:S,8,FALSE)</f>
        <v>6</v>
      </c>
      <c r="AB344" s="8" t="b">
        <f>IF(OR(G344&lt;Z344,G344&gt;AA344),TRUE,FALSE)</f>
        <v>0</v>
      </c>
    </row>
    <row r="345" spans="1:28" s="8" customFormat="1" ht="30" customHeight="1" x14ac:dyDescent="0.25">
      <c r="A345" s="9" t="str">
        <f ca="1">INDEX(data!D:D,MATCH(OFFSET(INDIRECT("RC",FALSE),3,0),data!I:I,0))</f>
        <v>Diferential Mount (EPS)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4"/>
    </row>
    <row r="346" spans="1:28" s="8" customFormat="1" ht="200.1" customHeight="1" x14ac:dyDescent="0.25">
      <c r="A346" s="10" t="s">
        <v>32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4"/>
    </row>
    <row r="347" spans="1:28" s="8" customFormat="1" x14ac:dyDescent="0.25">
      <c r="A347" s="8" t="s">
        <v>0</v>
      </c>
      <c r="B347" s="8" t="s">
        <v>18</v>
      </c>
      <c r="C347" s="8" t="s">
        <v>19</v>
      </c>
      <c r="D347" s="8" t="s">
        <v>20</v>
      </c>
      <c r="E347" s="8" t="s">
        <v>34</v>
      </c>
      <c r="F347" s="8" t="s">
        <v>35</v>
      </c>
      <c r="G347" s="8" t="s">
        <v>36</v>
      </c>
      <c r="H347" s="8" t="s">
        <v>16</v>
      </c>
      <c r="I347" s="8" t="s">
        <v>17</v>
      </c>
      <c r="J347" s="10" t="s">
        <v>37</v>
      </c>
      <c r="K347" s="10"/>
      <c r="L347" s="10"/>
      <c r="M347" s="10"/>
      <c r="N347" s="4"/>
      <c r="X347" s="8" t="s">
        <v>27</v>
      </c>
      <c r="Y347" s="8" t="s">
        <v>23</v>
      </c>
      <c r="Z347" s="8" t="s">
        <v>24</v>
      </c>
      <c r="AA347" s="8" t="s">
        <v>25</v>
      </c>
      <c r="AB347" s="8" t="s">
        <v>26</v>
      </c>
    </row>
    <row r="348" spans="1:28" s="8" customFormat="1" x14ac:dyDescent="0.25">
      <c r="A348" s="8" t="s">
        <v>653</v>
      </c>
      <c r="B348" s="8" t="str">
        <f>VLOOKUP(A348,data!I:S,2,FALSE)</f>
        <v>Pos X</v>
      </c>
      <c r="C348" s="7">
        <f>TRUNC(VLOOKUP(A348,data!I:S,3,FALSE),1)</f>
        <v>703.2</v>
      </c>
      <c r="D348" s="7">
        <f>TRUNC(VLOOKUP(A348,data!I:S,4,FALSE),1)</f>
        <v>701.8</v>
      </c>
      <c r="E348" s="7">
        <f>VLOOKUP(A348,data!I:S,5,FALSE)</f>
        <v>-3</v>
      </c>
      <c r="F348" s="7">
        <f>VLOOKUP(A348,data!I:S,6,FALSE)</f>
        <v>3</v>
      </c>
      <c r="G348" s="8">
        <f>C348-D348</f>
        <v>1.4000000000000909</v>
      </c>
      <c r="H348" s="8">
        <f>IF(OR(G348&lt;E348,G348&gt;F348),1,0)</f>
        <v>0</v>
      </c>
      <c r="I348" s="7" t="str">
        <f>IF(H348=1,IF(G348&lt;E348,G348-E348,G348-F348),"")</f>
        <v/>
      </c>
      <c r="J348" s="10" t="str">
        <f>VLOOKUP(A348,data!I:S,9,FALSE)</f>
        <v>CM#1 - Buje RH Top hole - Pos X</v>
      </c>
      <c r="K348" s="10"/>
      <c r="L348" s="10"/>
      <c r="M348" s="10"/>
      <c r="N348" s="4"/>
      <c r="X348" s="8" t="str">
        <f>IF(AND(H348=1,Y348="TRUE"),TRUE,"")</f>
        <v/>
      </c>
      <c r="Y348" s="8" t="str">
        <f>VLOOKUP(A348,data!I:S,10,FALSE)</f>
        <v>False</v>
      </c>
      <c r="Z348" s="8">
        <f>VLOOKUP(A348,data!I:S,7,FALSE)</f>
        <v>-3.8</v>
      </c>
      <c r="AA348" s="8">
        <f>VLOOKUP(A348,data!I:S,8,FALSE)</f>
        <v>3.8</v>
      </c>
      <c r="AB348" s="8" t="b">
        <f>IF(OR(G348&lt;Z348,G348&gt;AA348),TRUE,FALSE)</f>
        <v>0</v>
      </c>
    </row>
    <row r="349" spans="1:28" s="8" customFormat="1" x14ac:dyDescent="0.25">
      <c r="A349" s="8" t="s">
        <v>656</v>
      </c>
      <c r="B349" s="8" t="str">
        <f>VLOOKUP(A349,data!I:S,2,FALSE)</f>
        <v>Pos Y</v>
      </c>
      <c r="C349" s="7">
        <f>TRUNC(VLOOKUP(A349,data!I:S,3,FALSE),1)</f>
        <v>209.5</v>
      </c>
      <c r="D349" s="7">
        <f>TRUNC(VLOOKUP(A349,data!I:S,4,FALSE),1)</f>
        <v>210</v>
      </c>
      <c r="E349" s="7">
        <f>VLOOKUP(A349,data!I:S,5,FALSE)</f>
        <v>-3</v>
      </c>
      <c r="F349" s="7">
        <f>VLOOKUP(A349,data!I:S,6,FALSE)</f>
        <v>3</v>
      </c>
      <c r="G349" s="8">
        <f>C349-D349</f>
        <v>-0.5</v>
      </c>
      <c r="H349" s="8">
        <f>IF(OR(G349&lt;E349,G349&gt;F349),1,0)</f>
        <v>0</v>
      </c>
      <c r="I349" s="7" t="str">
        <f>IF(H349=1,IF(G349&lt;E349,G349-E349,G349-F349),"")</f>
        <v/>
      </c>
      <c r="J349" s="10" t="str">
        <f>VLOOKUP(A349,data!I:S,9,FALSE)</f>
        <v>CM#1 - Buje RH Top hole - Pos Y</v>
      </c>
      <c r="K349" s="10"/>
      <c r="L349" s="10"/>
      <c r="M349" s="10"/>
      <c r="N349" s="4"/>
      <c r="X349" s="8" t="str">
        <f>IF(AND(H349=1,Y349="TRUE"),TRUE,"")</f>
        <v/>
      </c>
      <c r="Y349" s="8" t="str">
        <f>VLOOKUP(A349,data!I:S,10,FALSE)</f>
        <v>False</v>
      </c>
      <c r="Z349" s="8">
        <f>VLOOKUP(A349,data!I:S,7,FALSE)</f>
        <v>-3.8</v>
      </c>
      <c r="AA349" s="8">
        <f>VLOOKUP(A349,data!I:S,8,FALSE)</f>
        <v>3.8</v>
      </c>
      <c r="AB349" s="8" t="b">
        <f>IF(OR(G349&lt;Z349,G349&gt;AA349),TRUE,FALSE)</f>
        <v>0</v>
      </c>
    </row>
    <row r="350" spans="1:28" s="8" customFormat="1" x14ac:dyDescent="0.25">
      <c r="A350" s="8" t="s">
        <v>658</v>
      </c>
      <c r="B350" s="8" t="str">
        <f>VLOOKUP(A350,data!I:S,2,FALSE)</f>
        <v>Pos Z</v>
      </c>
      <c r="C350" s="7">
        <f>TRUNC(VLOOKUP(A350,data!I:S,3,FALSE),1)</f>
        <v>850.9</v>
      </c>
      <c r="D350" s="7">
        <f>TRUNC(VLOOKUP(A350,data!I:S,4,FALSE),1)</f>
        <v>854.4</v>
      </c>
      <c r="E350" s="7">
        <f>VLOOKUP(A350,data!I:S,5,FALSE)</f>
        <v>-3</v>
      </c>
      <c r="F350" s="7">
        <f>VLOOKUP(A350,data!I:S,6,FALSE)</f>
        <v>3</v>
      </c>
      <c r="G350" s="8">
        <f>C350-D350</f>
        <v>-3.5</v>
      </c>
      <c r="H350" s="8">
        <f>IF(OR(G350&lt;E350,G350&gt;F350),1,0)</f>
        <v>1</v>
      </c>
      <c r="I350" s="7">
        <f>IF(H350=1,IF(G350&lt;E350,G350-E350,G350-F350),"")</f>
        <v>-0.5</v>
      </c>
      <c r="J350" s="10" t="str">
        <f>VLOOKUP(A350,data!I:S,9,FALSE)</f>
        <v>CM#1 - Buje RH Top hole - Pos Z</v>
      </c>
      <c r="K350" s="10"/>
      <c r="L350" s="10"/>
      <c r="M350" s="10"/>
      <c r="N350" s="4"/>
      <c r="X350" s="8" t="str">
        <f>IF(AND(H350=1,Y350="TRUE"),TRUE,"")</f>
        <v/>
      </c>
      <c r="Y350" s="8" t="str">
        <f>VLOOKUP(A350,data!I:S,10,FALSE)</f>
        <v>False</v>
      </c>
      <c r="Z350" s="8">
        <f>VLOOKUP(A350,data!I:S,7,FALSE)</f>
        <v>-3.8</v>
      </c>
      <c r="AA350" s="8">
        <f>VLOOKUP(A350,data!I:S,8,FALSE)</f>
        <v>3.8</v>
      </c>
      <c r="AB350" s="8" t="b">
        <f>IF(OR(G350&lt;Z350,G350&gt;AA350),TRUE,FALSE)</f>
        <v>0</v>
      </c>
    </row>
    <row r="351" spans="1:28" s="8" customFormat="1" x14ac:dyDescent="0.25">
      <c r="A351" s="8" t="s">
        <v>660</v>
      </c>
      <c r="B351" s="8" t="str">
        <f>VLOOKUP(A351,data!I:S,2,FALSE)</f>
        <v>Pos X</v>
      </c>
      <c r="C351" s="7">
        <f>TRUNC(VLOOKUP(A351,data!I:S,3,FALSE),1)</f>
        <v>702.4</v>
      </c>
      <c r="D351" s="7">
        <f>TRUNC(VLOOKUP(A351,data!I:S,4,FALSE),1)</f>
        <v>701.8</v>
      </c>
      <c r="E351" s="7">
        <f>VLOOKUP(A351,data!I:S,5,FALSE)</f>
        <v>-2</v>
      </c>
      <c r="F351" s="7">
        <f>VLOOKUP(A351,data!I:S,6,FALSE)</f>
        <v>2</v>
      </c>
      <c r="G351" s="8">
        <f>C351-D351</f>
        <v>0.60000000000002274</v>
      </c>
      <c r="H351" s="8">
        <f>IF(OR(G351&lt;E351,G351&gt;F351),1,0)</f>
        <v>0</v>
      </c>
      <c r="I351" s="7" t="str">
        <f>IF(H351=1,IF(G351&lt;E351,G351-E351,G351-F351),"")</f>
        <v/>
      </c>
      <c r="J351" s="10" t="str">
        <f>VLOOKUP(A351,data!I:S,9,FALSE)</f>
        <v>CM#1 - Buje LH Top hole - Pos X</v>
      </c>
      <c r="K351" s="10"/>
      <c r="L351" s="10"/>
      <c r="M351" s="10"/>
      <c r="N351" s="4"/>
      <c r="X351" s="8" t="str">
        <f>IF(AND(H351=1,Y351="TRUE"),TRUE,"")</f>
        <v/>
      </c>
      <c r="Y351" s="8" t="str">
        <f>VLOOKUP(A351,data!I:S,10,FALSE)</f>
        <v>True</v>
      </c>
      <c r="Z351" s="8">
        <f>VLOOKUP(A351,data!I:S,7,FALSE)</f>
        <v>-4</v>
      </c>
      <c r="AA351" s="8">
        <f>VLOOKUP(A351,data!I:S,8,FALSE)</f>
        <v>4</v>
      </c>
      <c r="AB351" s="8" t="b">
        <f>IF(OR(G351&lt;Z351,G351&gt;AA351),TRUE,FALSE)</f>
        <v>0</v>
      </c>
    </row>
    <row r="352" spans="1:28" s="8" customFormat="1" x14ac:dyDescent="0.25">
      <c r="A352" s="8" t="s">
        <v>662</v>
      </c>
      <c r="B352" s="8" t="str">
        <f>VLOOKUP(A352,data!I:S,2,FALSE)</f>
        <v>Pos Y</v>
      </c>
      <c r="C352" s="7">
        <f>TRUNC(VLOOKUP(A352,data!I:S,3,FALSE),1)</f>
        <v>-210.9</v>
      </c>
      <c r="D352" s="7">
        <f>TRUNC(VLOOKUP(A352,data!I:S,4,FALSE),1)</f>
        <v>-210</v>
      </c>
      <c r="E352" s="7">
        <f>VLOOKUP(A352,data!I:S,5,FALSE)</f>
        <v>-2</v>
      </c>
      <c r="F352" s="7">
        <f>VLOOKUP(A352,data!I:S,6,FALSE)</f>
        <v>2</v>
      </c>
      <c r="G352" s="8">
        <f>C352-D352</f>
        <v>-0.90000000000000568</v>
      </c>
      <c r="H352" s="8">
        <f>IF(OR(G352&lt;E352,G352&gt;F352),1,0)</f>
        <v>0</v>
      </c>
      <c r="I352" s="7" t="str">
        <f>IF(H352=1,IF(G352&lt;E352,G352-E352,G352-F352),"")</f>
        <v/>
      </c>
      <c r="J352" s="10" t="str">
        <f>VLOOKUP(A352,data!I:S,9,FALSE)</f>
        <v>CM#1 - Buje LH Top hole - Pos Y</v>
      </c>
      <c r="K352" s="10"/>
      <c r="L352" s="10"/>
      <c r="M352" s="10"/>
      <c r="N352" s="4"/>
      <c r="X352" s="8" t="str">
        <f>IF(AND(H352=1,Y352="TRUE"),TRUE,"")</f>
        <v/>
      </c>
      <c r="Y352" s="8" t="str">
        <f>VLOOKUP(A352,data!I:S,10,FALSE)</f>
        <v>True</v>
      </c>
      <c r="Z352" s="8">
        <f>VLOOKUP(A352,data!I:S,7,FALSE)</f>
        <v>-4</v>
      </c>
      <c r="AA352" s="8">
        <f>VLOOKUP(A352,data!I:S,8,FALSE)</f>
        <v>4</v>
      </c>
      <c r="AB352" s="8" t="b">
        <f>IF(OR(G352&lt;Z352,G352&gt;AA352),TRUE,FALSE)</f>
        <v>0</v>
      </c>
    </row>
    <row r="353" spans="1:28" s="8" customFormat="1" x14ac:dyDescent="0.25">
      <c r="A353" s="8" t="s">
        <v>664</v>
      </c>
      <c r="B353" s="8" t="str">
        <f>VLOOKUP(A353,data!I:S,2,FALSE)</f>
        <v>Pos Z</v>
      </c>
      <c r="C353" s="7">
        <f>TRUNC(VLOOKUP(A353,data!I:S,3,FALSE),1)</f>
        <v>851.7</v>
      </c>
      <c r="D353" s="7">
        <f>TRUNC(VLOOKUP(A353,data!I:S,4,FALSE),1)</f>
        <v>854.4</v>
      </c>
      <c r="E353" s="7">
        <f>VLOOKUP(A353,data!I:S,5,FALSE)</f>
        <v>-2</v>
      </c>
      <c r="F353" s="7">
        <f>VLOOKUP(A353,data!I:S,6,FALSE)</f>
        <v>2</v>
      </c>
      <c r="G353" s="8">
        <f>C353-D353</f>
        <v>-2.6999999999999318</v>
      </c>
      <c r="H353" s="8">
        <f>IF(OR(G353&lt;E353,G353&gt;F353),1,0)</f>
        <v>1</v>
      </c>
      <c r="I353" s="7">
        <f>IF(H353=1,IF(G353&lt;E353,G353-E353,G353-F353),"")</f>
        <v>-0.69999999999993179</v>
      </c>
      <c r="J353" s="10" t="str">
        <f>VLOOKUP(A353,data!I:S,9,FALSE)</f>
        <v>CM#1 - Buje LH Top hole - Pos Z</v>
      </c>
      <c r="K353" s="10"/>
      <c r="L353" s="10"/>
      <c r="M353" s="10"/>
      <c r="N353" s="4"/>
      <c r="X353" s="8" t="b">
        <f>IF(AND(H353=1,Y353="TRUE"),TRUE,"")</f>
        <v>1</v>
      </c>
      <c r="Y353" s="8" t="str">
        <f>VLOOKUP(A353,data!I:S,10,FALSE)</f>
        <v>True</v>
      </c>
      <c r="Z353" s="8">
        <f>VLOOKUP(A353,data!I:S,7,FALSE)</f>
        <v>-4</v>
      </c>
      <c r="AA353" s="8">
        <f>VLOOKUP(A353,data!I:S,8,FALSE)</f>
        <v>4</v>
      </c>
      <c r="AB353" s="8" t="b">
        <f>IF(OR(G353&lt;Z353,G353&gt;AA353),TRUE,FALSE)</f>
        <v>0</v>
      </c>
    </row>
    <row r="354" spans="1:28" s="8" customFormat="1" x14ac:dyDescent="0.25">
      <c r="A354" s="8" t="s">
        <v>666</v>
      </c>
      <c r="B354" s="8" t="str">
        <f>VLOOKUP(A354,data!I:S,2,FALSE)</f>
        <v>Pos X</v>
      </c>
      <c r="C354" s="7">
        <f>TRUNC(VLOOKUP(A354,data!I:S,3,FALSE),1)</f>
        <v>1222.2</v>
      </c>
      <c r="D354" s="7">
        <f>TRUNC(VLOOKUP(A354,data!I:S,4,FALSE),1)</f>
        <v>1222.9000000000001</v>
      </c>
      <c r="E354" s="7">
        <f>VLOOKUP(A354,data!I:S,5,FALSE)</f>
        <v>-2</v>
      </c>
      <c r="F354" s="7">
        <f>VLOOKUP(A354,data!I:S,6,FALSE)</f>
        <v>2</v>
      </c>
      <c r="G354" s="8">
        <f>C354-D354</f>
        <v>-0.70000000000004547</v>
      </c>
      <c r="H354" s="8">
        <f>IF(OR(G354&lt;E354,G354&gt;F354),1,0)</f>
        <v>0</v>
      </c>
      <c r="I354" s="7" t="str">
        <f>IF(H354=1,IF(G354&lt;E354,G354-E354,G354-F354),"")</f>
        <v/>
      </c>
      <c r="J354" s="10" t="str">
        <f>VLOOKUP(A354,data!I:S,9,FALSE)</f>
        <v>CM#2 - Top hole - Pos X</v>
      </c>
      <c r="K354" s="10"/>
      <c r="L354" s="10"/>
      <c r="M354" s="10"/>
      <c r="N354" s="4"/>
      <c r="X354" s="8" t="str">
        <f>IF(AND(H354=1,Y354="TRUE"),TRUE,"")</f>
        <v/>
      </c>
      <c r="Y354" s="8" t="str">
        <f>VLOOKUP(A354,data!I:S,10,FALSE)</f>
        <v>True</v>
      </c>
      <c r="Z354" s="8">
        <f>VLOOKUP(A354,data!I:S,7,FALSE)</f>
        <v>-4</v>
      </c>
      <c r="AA354" s="8">
        <f>VLOOKUP(A354,data!I:S,8,FALSE)</f>
        <v>4</v>
      </c>
      <c r="AB354" s="8" t="b">
        <f>IF(OR(G354&lt;Z354,G354&gt;AA354),TRUE,FALSE)</f>
        <v>0</v>
      </c>
    </row>
    <row r="355" spans="1:28" s="8" customFormat="1" x14ac:dyDescent="0.25">
      <c r="A355" s="8" t="s">
        <v>668</v>
      </c>
      <c r="B355" s="8" t="str">
        <f>VLOOKUP(A355,data!I:S,2,FALSE)</f>
        <v>Pos Y</v>
      </c>
      <c r="C355" s="7">
        <f>TRUNC(VLOOKUP(A355,data!I:S,3,FALSE),1)</f>
        <v>-143.5</v>
      </c>
      <c r="D355" s="7">
        <f>TRUNC(VLOOKUP(A355,data!I:S,4,FALSE),1)</f>
        <v>-142</v>
      </c>
      <c r="E355" s="7">
        <f>VLOOKUP(A355,data!I:S,5,FALSE)</f>
        <v>-2</v>
      </c>
      <c r="F355" s="7">
        <f>VLOOKUP(A355,data!I:S,6,FALSE)</f>
        <v>2</v>
      </c>
      <c r="G355" s="8">
        <f>C355-D355</f>
        <v>-1.5</v>
      </c>
      <c r="H355" s="8">
        <f>IF(OR(G355&lt;E355,G355&gt;F355),1,0)</f>
        <v>0</v>
      </c>
      <c r="I355" s="7" t="str">
        <f>IF(H355=1,IF(G355&lt;E355,G355-E355,G355-F355),"")</f>
        <v/>
      </c>
      <c r="J355" s="10" t="str">
        <f>VLOOKUP(A355,data!I:S,9,FALSE)</f>
        <v>CM#2 - Top hole - Pos Y</v>
      </c>
      <c r="K355" s="10"/>
      <c r="L355" s="10"/>
      <c r="M355" s="10"/>
      <c r="N355" s="4"/>
      <c r="X355" s="8" t="str">
        <f>IF(AND(H355=1,Y355="TRUE"),TRUE,"")</f>
        <v/>
      </c>
      <c r="Y355" s="8" t="str">
        <f>VLOOKUP(A355,data!I:S,10,FALSE)</f>
        <v>True</v>
      </c>
      <c r="Z355" s="8">
        <f>VLOOKUP(A355,data!I:S,7,FALSE)</f>
        <v>-4</v>
      </c>
      <c r="AA355" s="8">
        <f>VLOOKUP(A355,data!I:S,8,FALSE)</f>
        <v>4</v>
      </c>
      <c r="AB355" s="8" t="b">
        <f>IF(OR(G355&lt;Z355,G355&gt;AA355),TRUE,FALSE)</f>
        <v>0</v>
      </c>
    </row>
    <row r="356" spans="1:28" s="8" customFormat="1" x14ac:dyDescent="0.25">
      <c r="A356" s="8" t="s">
        <v>670</v>
      </c>
      <c r="B356" s="8" t="str">
        <f>VLOOKUP(A356,data!I:S,2,FALSE)</f>
        <v>Pos Z</v>
      </c>
      <c r="C356" s="7">
        <f>TRUNC(VLOOKUP(A356,data!I:S,3,FALSE),1)</f>
        <v>784.8</v>
      </c>
      <c r="D356" s="7">
        <f>TRUNC(VLOOKUP(A356,data!I:S,4,FALSE),1)</f>
        <v>789</v>
      </c>
      <c r="E356" s="7">
        <f>VLOOKUP(A356,data!I:S,5,FALSE)</f>
        <v>-2</v>
      </c>
      <c r="F356" s="7">
        <f>VLOOKUP(A356,data!I:S,6,FALSE)</f>
        <v>2</v>
      </c>
      <c r="G356" s="8">
        <f>C356-D356</f>
        <v>-4.2000000000000455</v>
      </c>
      <c r="H356" s="8">
        <f>IF(OR(G356&lt;E356,G356&gt;F356),1,0)</f>
        <v>1</v>
      </c>
      <c r="I356" s="7">
        <f>IF(H356=1,IF(G356&lt;E356,G356-E356,G356-F356),"")</f>
        <v>-2.2000000000000455</v>
      </c>
      <c r="J356" s="10" t="str">
        <f>VLOOKUP(A356,data!I:S,9,FALSE)</f>
        <v>CM#2 - Top hole - Pos Z</v>
      </c>
      <c r="K356" s="10"/>
      <c r="L356" s="10"/>
      <c r="M356" s="10"/>
      <c r="N356" s="4"/>
      <c r="X356" s="8" t="b">
        <f>IF(AND(H356=1,Y356="TRUE"),TRUE,"")</f>
        <v>1</v>
      </c>
      <c r="Y356" s="8" t="str">
        <f>VLOOKUP(A356,data!I:S,10,FALSE)</f>
        <v>True</v>
      </c>
      <c r="Z356" s="8">
        <f>VLOOKUP(A356,data!I:S,7,FALSE)</f>
        <v>-4</v>
      </c>
      <c r="AA356" s="8">
        <f>VLOOKUP(A356,data!I:S,8,FALSE)</f>
        <v>4</v>
      </c>
      <c r="AB356" s="8" t="b">
        <f>IF(OR(G356&lt;Z356,G356&gt;AA356),TRUE,FALSE)</f>
        <v>1</v>
      </c>
    </row>
    <row r="357" spans="1:28" s="8" customFormat="1" x14ac:dyDescent="0.25">
      <c r="A357" s="8" t="s">
        <v>672</v>
      </c>
      <c r="B357" s="8" t="str">
        <f>VLOOKUP(A357,data!I:S,2,FALSE)</f>
        <v>Dist X</v>
      </c>
      <c r="C357" s="7">
        <f>TRUNC(VLOOKUP(A357,data!I:S,3,FALSE),1)</f>
        <v>519</v>
      </c>
      <c r="D357" s="7">
        <f>TRUNC(VLOOKUP(A357,data!I:S,4,FALSE),1)</f>
        <v>521.1</v>
      </c>
      <c r="E357" s="7">
        <f>VLOOKUP(A357,data!I:S,5,FALSE)</f>
        <v>-3</v>
      </c>
      <c r="F357" s="7">
        <f>VLOOKUP(A357,data!I:S,6,FALSE)</f>
        <v>3</v>
      </c>
      <c r="G357" s="8">
        <f>C357-D357</f>
        <v>-2.1000000000000227</v>
      </c>
      <c r="H357" s="8">
        <f>IF(OR(G357&lt;E357,G357&gt;F357),1,0)</f>
        <v>0</v>
      </c>
      <c r="I357" s="7" t="str">
        <f>IF(H357=1,IF(G357&lt;E357,G357-E357,G357-F357),"")</f>
        <v/>
      </c>
      <c r="J357" s="10" t="str">
        <f>VLOOKUP(A357,data!I:S,9,FALSE)</f>
        <v>Top hole CM#2 vs Top Hole buje RH CM#1 - Dist X</v>
      </c>
      <c r="K357" s="10"/>
      <c r="L357" s="10"/>
      <c r="M357" s="10"/>
      <c r="N357" s="4"/>
      <c r="X357" s="8" t="str">
        <f>IF(AND(H357=1,Y357="TRUE"),TRUE,"")</f>
        <v/>
      </c>
      <c r="Y357" s="8" t="str">
        <f>VLOOKUP(A357,data!I:S,10,FALSE)</f>
        <v>TRUE</v>
      </c>
      <c r="Z357" s="8">
        <f>VLOOKUP(A357,data!I:S,7,FALSE)</f>
        <v>-6</v>
      </c>
      <c r="AA357" s="8">
        <f>VLOOKUP(A357,data!I:S,8,FALSE)</f>
        <v>6</v>
      </c>
      <c r="AB357" s="8" t="b">
        <f>IF(OR(G357&lt;Z357,G357&gt;AA357),TRUE,FALSE)</f>
        <v>0</v>
      </c>
    </row>
    <row r="358" spans="1:28" s="8" customFormat="1" x14ac:dyDescent="0.25">
      <c r="A358" s="8" t="s">
        <v>674</v>
      </c>
      <c r="B358" s="8" t="str">
        <f>VLOOKUP(A358,data!I:S,2,FALSE)</f>
        <v>Dist Y</v>
      </c>
      <c r="C358" s="7">
        <f>TRUNC(VLOOKUP(A358,data!I:S,3,FALSE),1)</f>
        <v>353</v>
      </c>
      <c r="D358" s="7">
        <f>TRUNC(VLOOKUP(A358,data!I:S,4,FALSE),1)</f>
        <v>352</v>
      </c>
      <c r="E358" s="7">
        <f>VLOOKUP(A358,data!I:S,5,FALSE)</f>
        <v>-3</v>
      </c>
      <c r="F358" s="7">
        <f>VLOOKUP(A358,data!I:S,6,FALSE)</f>
        <v>3</v>
      </c>
      <c r="G358" s="8">
        <f>C358-D358</f>
        <v>1</v>
      </c>
      <c r="H358" s="8">
        <f>IF(OR(G358&lt;E358,G358&gt;F358),1,0)</f>
        <v>0</v>
      </c>
      <c r="I358" s="7" t="str">
        <f>IF(H358=1,IF(G358&lt;E358,G358-E358,G358-F358),"")</f>
        <v/>
      </c>
      <c r="J358" s="10" t="str">
        <f>VLOOKUP(A358,data!I:S,9,FALSE)</f>
        <v>Top hole CM#2 vs Top Hole buje RH CM#1 - Dist Y</v>
      </c>
      <c r="K358" s="10"/>
      <c r="L358" s="10"/>
      <c r="M358" s="10"/>
      <c r="N358" s="4"/>
      <c r="X358" s="8" t="str">
        <f>IF(AND(H358=1,Y358="TRUE"),TRUE,"")</f>
        <v/>
      </c>
      <c r="Y358" s="8" t="str">
        <f>VLOOKUP(A358,data!I:S,10,FALSE)</f>
        <v>TRUE</v>
      </c>
      <c r="Z358" s="8">
        <f>VLOOKUP(A358,data!I:S,7,FALSE)</f>
        <v>-6</v>
      </c>
      <c r="AA358" s="8">
        <f>VLOOKUP(A358,data!I:S,8,FALSE)</f>
        <v>6</v>
      </c>
      <c r="AB358" s="8" t="b">
        <f>IF(OR(G358&lt;Z358,G358&gt;AA358),TRUE,FALSE)</f>
        <v>0</v>
      </c>
    </row>
    <row r="359" spans="1:28" s="8" customFormat="1" x14ac:dyDescent="0.25">
      <c r="A359" s="8" t="s">
        <v>676</v>
      </c>
      <c r="B359" s="8" t="str">
        <f>VLOOKUP(A359,data!I:S,2,FALSE)</f>
        <v>Dist X</v>
      </c>
      <c r="C359" s="7">
        <f>TRUNC(VLOOKUP(A359,data!I:S,3,FALSE),1)</f>
        <v>519.79999999999995</v>
      </c>
      <c r="D359" s="7">
        <f>TRUNC(VLOOKUP(A359,data!I:S,4,FALSE),1)</f>
        <v>521.1</v>
      </c>
      <c r="E359" s="7">
        <f>VLOOKUP(A359,data!I:S,5,FALSE)</f>
        <v>-3</v>
      </c>
      <c r="F359" s="7">
        <f>VLOOKUP(A359,data!I:S,6,FALSE)</f>
        <v>3</v>
      </c>
      <c r="G359" s="8">
        <f>C359-D359</f>
        <v>-1.3000000000000682</v>
      </c>
      <c r="H359" s="8">
        <f>IF(OR(G359&lt;E359,G359&gt;F359),1,0)</f>
        <v>0</v>
      </c>
      <c r="I359" s="7" t="str">
        <f>IF(H359=1,IF(G359&lt;E359,G359-E359,G359-F359),"")</f>
        <v/>
      </c>
      <c r="J359" s="10" t="str">
        <f>VLOOKUP(A359,data!I:S,9,FALSE)</f>
        <v>Top hole CM#2 vs Top Hole buje LH CM#1 - Dist X</v>
      </c>
      <c r="K359" s="10"/>
      <c r="L359" s="10"/>
      <c r="M359" s="10"/>
      <c r="N359" s="4"/>
      <c r="X359" s="8" t="str">
        <f>IF(AND(H359=1,Y359="TRUE"),TRUE,"")</f>
        <v/>
      </c>
      <c r="Y359" s="8" t="str">
        <f>VLOOKUP(A359,data!I:S,10,FALSE)</f>
        <v>True</v>
      </c>
      <c r="Z359" s="8">
        <f>VLOOKUP(A359,data!I:S,7,FALSE)</f>
        <v>-6</v>
      </c>
      <c r="AA359" s="8">
        <f>VLOOKUP(A359,data!I:S,8,FALSE)</f>
        <v>6</v>
      </c>
      <c r="AB359" s="8" t="b">
        <f>IF(OR(G359&lt;Z359,G359&gt;AA359),TRUE,FALSE)</f>
        <v>0</v>
      </c>
    </row>
    <row r="360" spans="1:28" s="8" customFormat="1" x14ac:dyDescent="0.25">
      <c r="A360" s="8" t="s">
        <v>678</v>
      </c>
      <c r="B360" s="8" t="str">
        <f>VLOOKUP(A360,data!I:S,2,FALSE)</f>
        <v>Dist Y</v>
      </c>
      <c r="C360" s="7">
        <f>TRUNC(VLOOKUP(A360,data!I:S,3,FALSE),1)</f>
        <v>67.400000000000006</v>
      </c>
      <c r="D360" s="7">
        <f>TRUNC(VLOOKUP(A360,data!I:S,4,FALSE),1)</f>
        <v>68</v>
      </c>
      <c r="E360" s="7">
        <f>VLOOKUP(A360,data!I:S,5,FALSE)</f>
        <v>-3</v>
      </c>
      <c r="F360" s="7">
        <f>VLOOKUP(A360,data!I:S,6,FALSE)</f>
        <v>3</v>
      </c>
      <c r="G360" s="8">
        <f>C360-D360</f>
        <v>-0.59999999999999432</v>
      </c>
      <c r="H360" s="8">
        <f>IF(OR(G360&lt;E360,G360&gt;F360),1,0)</f>
        <v>0</v>
      </c>
      <c r="I360" s="7" t="str">
        <f>IF(H360=1,IF(G360&lt;E360,G360-E360,G360-F360),"")</f>
        <v/>
      </c>
      <c r="J360" s="10" t="str">
        <f>VLOOKUP(A360,data!I:S,9,FALSE)</f>
        <v>Top hole CM#2 vs Top Hole buje LH CM#1 - Dist Y</v>
      </c>
      <c r="K360" s="10"/>
      <c r="L360" s="10"/>
      <c r="M360" s="10"/>
      <c r="N360" s="4"/>
      <c r="X360" s="8" t="str">
        <f>IF(AND(H360=1,Y360="TRUE"),TRUE,"")</f>
        <v/>
      </c>
      <c r="Y360" s="8" t="str">
        <f>VLOOKUP(A360,data!I:S,10,FALSE)</f>
        <v>True</v>
      </c>
      <c r="Z360" s="8">
        <f>VLOOKUP(A360,data!I:S,7,FALSE)</f>
        <v>-6</v>
      </c>
      <c r="AA360" s="8">
        <f>VLOOKUP(A360,data!I:S,8,FALSE)</f>
        <v>6</v>
      </c>
      <c r="AB360" s="8" t="b">
        <f>IF(OR(G360&lt;Z360,G360&gt;AA360),TRUE,FALSE)</f>
        <v>0</v>
      </c>
    </row>
    <row r="361" spans="1:28" s="8" customFormat="1" x14ac:dyDescent="0.25">
      <c r="A361" s="8" t="s">
        <v>680</v>
      </c>
      <c r="B361" s="8" t="str">
        <f>VLOOKUP(A361,data!I:S,2,FALSE)</f>
        <v>Dist Z</v>
      </c>
      <c r="C361" s="7">
        <f>TRUNC(VLOOKUP(A361,data!I:S,3,FALSE),1)</f>
        <v>15.6</v>
      </c>
      <c r="D361" s="7">
        <f>TRUNC(VLOOKUP(A361,data!I:S,4,FALSE),1)</f>
        <v>16.3</v>
      </c>
      <c r="E361" s="7">
        <f>VLOOKUP(A361,data!I:S,5,FALSE)</f>
        <v>-3</v>
      </c>
      <c r="F361" s="7">
        <f>VLOOKUP(A361,data!I:S,6,FALSE)</f>
        <v>3</v>
      </c>
      <c r="G361" s="8">
        <f>C361-D361</f>
        <v>-0.70000000000000107</v>
      </c>
      <c r="H361" s="8">
        <f>IF(OR(G361&lt;E361,G361&gt;F361),1,0)</f>
        <v>0</v>
      </c>
      <c r="I361" s="7" t="str">
        <f>IF(H361=1,IF(G361&lt;E361,G361-E361,G361-F361),"")</f>
        <v/>
      </c>
      <c r="J361" s="10" t="str">
        <f>VLOOKUP(A361,data!I:S,9,FALSE)</f>
        <v>Top hole CM#2 vs Bottom Hole buje RH CM#1 - Dist Z</v>
      </c>
      <c r="K361" s="10"/>
      <c r="L361" s="10"/>
      <c r="M361" s="10"/>
      <c r="N361" s="4"/>
      <c r="X361" s="8" t="str">
        <f>IF(AND(H361=1,Y361="TRUE"),TRUE,"")</f>
        <v/>
      </c>
      <c r="Y361" s="8" t="str">
        <f>VLOOKUP(A361,data!I:S,10,FALSE)</f>
        <v>TRUE</v>
      </c>
      <c r="Z361" s="8">
        <f>VLOOKUP(A361,data!I:S,7,FALSE)</f>
        <v>-6</v>
      </c>
      <c r="AA361" s="8">
        <f>VLOOKUP(A361,data!I:S,8,FALSE)</f>
        <v>6</v>
      </c>
      <c r="AB361" s="8" t="b">
        <f>IF(OR(G361&lt;Z361,G361&gt;AA361),TRUE,FALSE)</f>
        <v>0</v>
      </c>
    </row>
    <row r="362" spans="1:28" s="8" customFormat="1" x14ac:dyDescent="0.25">
      <c r="A362" s="8" t="s">
        <v>682</v>
      </c>
      <c r="B362" s="8" t="str">
        <f>VLOOKUP(A362,data!I:S,2,FALSE)</f>
        <v>Dist Z</v>
      </c>
      <c r="C362" s="7">
        <f>TRUNC(VLOOKUP(A362,data!I:S,3,FALSE),1)</f>
        <v>14.8</v>
      </c>
      <c r="D362" s="7">
        <f>TRUNC(VLOOKUP(A362,data!I:S,4,FALSE),1)</f>
        <v>16.3</v>
      </c>
      <c r="E362" s="7">
        <f>VLOOKUP(A362,data!I:S,5,FALSE)</f>
        <v>-3</v>
      </c>
      <c r="F362" s="7">
        <f>VLOOKUP(A362,data!I:S,6,FALSE)</f>
        <v>3</v>
      </c>
      <c r="G362" s="8">
        <f>C362-D362</f>
        <v>-1.5</v>
      </c>
      <c r="H362" s="8">
        <f>IF(OR(G362&lt;E362,G362&gt;F362),1,0)</f>
        <v>0</v>
      </c>
      <c r="I362" s="7" t="str">
        <f>IF(H362=1,IF(G362&lt;E362,G362-E362,G362-F362),"")</f>
        <v/>
      </c>
      <c r="J362" s="10" t="str">
        <f>VLOOKUP(A362,data!I:S,9,FALSE)</f>
        <v>Top hole CM#2 vs Bottom Hole buje LH CM#1 - Dist Z</v>
      </c>
      <c r="K362" s="10"/>
      <c r="L362" s="10"/>
      <c r="M362" s="10"/>
      <c r="N362" s="4"/>
      <c r="X362" s="8" t="str">
        <f>IF(AND(H362=1,Y362="TRUE"),TRUE,"")</f>
        <v/>
      </c>
      <c r="Y362" s="8" t="str">
        <f>VLOOKUP(A362,data!I:S,10,FALSE)</f>
        <v>True</v>
      </c>
      <c r="Z362" s="8">
        <f>VLOOKUP(A362,data!I:S,7,FALSE)</f>
        <v>-6</v>
      </c>
      <c r="AA362" s="8">
        <f>VLOOKUP(A362,data!I:S,8,FALSE)</f>
        <v>6</v>
      </c>
      <c r="AB362" s="8" t="b">
        <f>IF(OR(G362&lt;Z362,G362&gt;AA362),TRUE,FALSE)</f>
        <v>0</v>
      </c>
    </row>
    <row r="363" spans="1:28" s="8" customFormat="1" ht="30" customHeight="1" x14ac:dyDescent="0.25">
      <c r="A363" s="9" t="str">
        <f ca="1">INDEX(data!D:D,MATCH(OFFSET(INDIRECT("RC",FALSE),3,0),data!I:I,0))</f>
        <v>Front Bound Stopper (EPS)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4"/>
    </row>
    <row r="364" spans="1:28" s="8" customFormat="1" ht="200.1" customHeight="1" x14ac:dyDescent="0.25">
      <c r="A364" s="10" t="s">
        <v>32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4"/>
    </row>
    <row r="365" spans="1:28" s="8" customFormat="1" x14ac:dyDescent="0.25">
      <c r="A365" s="8" t="s">
        <v>0</v>
      </c>
      <c r="B365" s="8" t="s">
        <v>18</v>
      </c>
      <c r="C365" s="8" t="s">
        <v>19</v>
      </c>
      <c r="D365" s="8" t="s">
        <v>20</v>
      </c>
      <c r="E365" s="8" t="s">
        <v>34</v>
      </c>
      <c r="F365" s="8" t="s">
        <v>35</v>
      </c>
      <c r="G365" s="8" t="s">
        <v>36</v>
      </c>
      <c r="H365" s="8" t="s">
        <v>16</v>
      </c>
      <c r="I365" s="8" t="s">
        <v>17</v>
      </c>
      <c r="J365" s="10" t="s">
        <v>37</v>
      </c>
      <c r="K365" s="10"/>
      <c r="L365" s="10"/>
      <c r="M365" s="10"/>
      <c r="N365" s="4"/>
      <c r="X365" s="8" t="s">
        <v>27</v>
      </c>
      <c r="Y365" s="8" t="s">
        <v>23</v>
      </c>
      <c r="Z365" s="8" t="s">
        <v>24</v>
      </c>
      <c r="AA365" s="8" t="s">
        <v>25</v>
      </c>
      <c r="AB365" s="8" t="s">
        <v>26</v>
      </c>
    </row>
    <row r="366" spans="1:28" s="8" customFormat="1" x14ac:dyDescent="0.25">
      <c r="A366" s="8" t="s">
        <v>686</v>
      </c>
      <c r="B366" s="8" t="str">
        <f>VLOOKUP(A366,data!I:S,2,FALSE)</f>
        <v>Pos X</v>
      </c>
      <c r="C366" s="7">
        <f>TRUNC(VLOOKUP(A366,data!I:S,3,FALSE),1)</f>
        <v>1103.4000000000001</v>
      </c>
      <c r="D366" s="7">
        <f>TRUNC(VLOOKUP(A366,data!I:S,4,FALSE),1)</f>
        <v>1103.2</v>
      </c>
      <c r="E366" s="7">
        <f>VLOOKUP(A366,data!I:S,5,FALSE)</f>
        <v>-3</v>
      </c>
      <c r="F366" s="7">
        <f>VLOOKUP(A366,data!I:S,6,FALSE)</f>
        <v>3</v>
      </c>
      <c r="G366" s="8">
        <f>C366-D366</f>
        <v>0.20000000000004547</v>
      </c>
      <c r="H366" s="8">
        <f>IF(OR(G366&lt;E366,G366&gt;F366),1,0)</f>
        <v>0</v>
      </c>
      <c r="I366" s="7" t="str">
        <f>IF(H366=1,IF(G366&lt;E366,G366-E366,G366-F366),"")</f>
        <v/>
      </c>
      <c r="J366" s="10" t="str">
        <f>VLOOKUP(A366,data!I:S,9,FALSE)</f>
        <v>Nut RH - Pos X</v>
      </c>
      <c r="K366" s="10"/>
      <c r="L366" s="10"/>
      <c r="M366" s="10"/>
      <c r="N366" s="4"/>
      <c r="X366" s="8" t="str">
        <f>IF(AND(H366=1,Y366="TRUE"),TRUE,"")</f>
        <v/>
      </c>
      <c r="Y366" s="8" t="str">
        <f>VLOOKUP(A366,data!I:S,10,FALSE)</f>
        <v>TRUE</v>
      </c>
      <c r="Z366" s="8">
        <f>VLOOKUP(A366,data!I:S,7,FALSE)</f>
        <v>-6</v>
      </c>
      <c r="AA366" s="8">
        <f>VLOOKUP(A366,data!I:S,8,FALSE)</f>
        <v>6</v>
      </c>
      <c r="AB366" s="8" t="b">
        <f>IF(OR(G366&lt;Z366,G366&gt;AA366),TRUE,FALSE)</f>
        <v>0</v>
      </c>
    </row>
    <row r="367" spans="1:28" s="8" customFormat="1" x14ac:dyDescent="0.25">
      <c r="A367" s="8" t="s">
        <v>688</v>
      </c>
      <c r="B367" s="8" t="str">
        <f>VLOOKUP(A367,data!I:S,2,FALSE)</f>
        <v>Pos Y</v>
      </c>
      <c r="C367" s="7">
        <f>TRUNC(VLOOKUP(A367,data!I:S,3,FALSE),1)</f>
        <v>478.1</v>
      </c>
      <c r="D367" s="7">
        <f>TRUNC(VLOOKUP(A367,data!I:S,4,FALSE),1)</f>
        <v>479.5</v>
      </c>
      <c r="E367" s="7">
        <f>VLOOKUP(A367,data!I:S,5,FALSE)</f>
        <v>-3</v>
      </c>
      <c r="F367" s="7">
        <f>VLOOKUP(A367,data!I:S,6,FALSE)</f>
        <v>3</v>
      </c>
      <c r="G367" s="8">
        <f>C367-D367</f>
        <v>-1.3999999999999773</v>
      </c>
      <c r="H367" s="8">
        <f>IF(OR(G367&lt;E367,G367&gt;F367),1,0)</f>
        <v>0</v>
      </c>
      <c r="I367" s="7" t="str">
        <f>IF(H367=1,IF(G367&lt;E367,G367-E367,G367-F367),"")</f>
        <v/>
      </c>
      <c r="J367" s="10" t="str">
        <f>VLOOKUP(A367,data!I:S,9,FALSE)</f>
        <v>Nut RH - Pos Y</v>
      </c>
      <c r="K367" s="10"/>
      <c r="L367" s="10"/>
      <c r="M367" s="10"/>
      <c r="N367" s="4"/>
      <c r="X367" s="8" t="str">
        <f>IF(AND(H367=1,Y367="TRUE"),TRUE,"")</f>
        <v/>
      </c>
      <c r="Y367" s="8" t="str">
        <f>VLOOKUP(A367,data!I:S,10,FALSE)</f>
        <v>TRUE</v>
      </c>
      <c r="Z367" s="8">
        <f>VLOOKUP(A367,data!I:S,7,FALSE)</f>
        <v>-6</v>
      </c>
      <c r="AA367" s="8">
        <f>VLOOKUP(A367,data!I:S,8,FALSE)</f>
        <v>6</v>
      </c>
      <c r="AB367" s="8" t="b">
        <f>IF(OR(G367&lt;Z367,G367&gt;AA367),TRUE,FALSE)</f>
        <v>0</v>
      </c>
    </row>
    <row r="368" spans="1:28" s="8" customFormat="1" x14ac:dyDescent="0.25">
      <c r="A368" s="8" t="s">
        <v>690</v>
      </c>
      <c r="B368" s="8" t="str">
        <f>VLOOKUP(A368,data!I:S,2,FALSE)</f>
        <v>Pos Z</v>
      </c>
      <c r="C368" s="7">
        <f>TRUNC(VLOOKUP(A368,data!I:S,3,FALSE),1)</f>
        <v>865.6</v>
      </c>
      <c r="D368" s="7">
        <f>TRUNC(VLOOKUP(A368,data!I:S,4,FALSE),1)</f>
        <v>868.7</v>
      </c>
      <c r="E368" s="7">
        <f>VLOOKUP(A368,data!I:S,5,FALSE)</f>
        <v>-3</v>
      </c>
      <c r="F368" s="7">
        <f>VLOOKUP(A368,data!I:S,6,FALSE)</f>
        <v>3</v>
      </c>
      <c r="G368" s="8">
        <f>C368-D368</f>
        <v>-3.1000000000000227</v>
      </c>
      <c r="H368" s="8">
        <f>IF(OR(G368&lt;E368,G368&gt;F368),1,0)</f>
        <v>1</v>
      </c>
      <c r="I368" s="7">
        <f>IF(H368=1,IF(G368&lt;E368,G368-E368,G368-F368),"")</f>
        <v>-0.10000000000002274</v>
      </c>
      <c r="J368" s="10" t="str">
        <f>VLOOKUP(A368,data!I:S,9,FALSE)</f>
        <v>Nut RH - Pos Z</v>
      </c>
      <c r="K368" s="10"/>
      <c r="L368" s="10"/>
      <c r="M368" s="10"/>
      <c r="N368" s="4"/>
      <c r="X368" s="8" t="b">
        <f>IF(AND(H368=1,Y368="TRUE"),TRUE,"")</f>
        <v>1</v>
      </c>
      <c r="Y368" s="8" t="str">
        <f>VLOOKUP(A368,data!I:S,10,FALSE)</f>
        <v>TRUE</v>
      </c>
      <c r="Z368" s="8">
        <f>VLOOKUP(A368,data!I:S,7,FALSE)</f>
        <v>-6</v>
      </c>
      <c r="AA368" s="8">
        <f>VLOOKUP(A368,data!I:S,8,FALSE)</f>
        <v>6</v>
      </c>
      <c r="AB368" s="8" t="b">
        <f>IF(OR(G368&lt;Z368,G368&gt;AA368),TRUE,FALSE)</f>
        <v>0</v>
      </c>
    </row>
    <row r="369" spans="1:28" s="8" customFormat="1" x14ac:dyDescent="0.25">
      <c r="A369" s="8" t="s">
        <v>692</v>
      </c>
      <c r="B369" s="8" t="str">
        <f>VLOOKUP(A369,data!I:S,2,FALSE)</f>
        <v>Pos X</v>
      </c>
      <c r="C369" s="7">
        <f>TRUNC(VLOOKUP(A369,data!I:S,3,FALSE),1)</f>
        <v>1103.4000000000001</v>
      </c>
      <c r="D369" s="7">
        <f>TRUNC(VLOOKUP(A369,data!I:S,4,FALSE),1)</f>
        <v>1103.2</v>
      </c>
      <c r="E369" s="7">
        <f>VLOOKUP(A369,data!I:S,5,FALSE)</f>
        <v>-3</v>
      </c>
      <c r="F369" s="7">
        <f>VLOOKUP(A369,data!I:S,6,FALSE)</f>
        <v>3</v>
      </c>
      <c r="G369" s="8">
        <f>C369-D369</f>
        <v>0.20000000000004547</v>
      </c>
      <c r="H369" s="8">
        <f>IF(OR(G369&lt;E369,G369&gt;F369),1,0)</f>
        <v>0</v>
      </c>
      <c r="I369" s="7" t="str">
        <f>IF(H369=1,IF(G369&lt;E369,G369-E369,G369-F369),"")</f>
        <v/>
      </c>
      <c r="J369" s="10" t="str">
        <f>VLOOKUP(A369,data!I:S,9,FALSE)</f>
        <v>Nut LH - Pos X</v>
      </c>
      <c r="K369" s="10"/>
      <c r="L369" s="10"/>
      <c r="M369" s="10"/>
      <c r="N369" s="4"/>
      <c r="X369" s="8" t="str">
        <f>IF(AND(H369=1,Y369="TRUE"),TRUE,"")</f>
        <v/>
      </c>
      <c r="Y369" s="8" t="str">
        <f>VLOOKUP(A369,data!I:S,10,FALSE)</f>
        <v>TRUE</v>
      </c>
      <c r="Z369" s="8">
        <f>VLOOKUP(A369,data!I:S,7,FALSE)</f>
        <v>-6</v>
      </c>
      <c r="AA369" s="8">
        <f>VLOOKUP(A369,data!I:S,8,FALSE)</f>
        <v>6</v>
      </c>
      <c r="AB369" s="8" t="b">
        <f>IF(OR(G369&lt;Z369,G369&gt;AA369),TRUE,FALSE)</f>
        <v>0</v>
      </c>
    </row>
    <row r="370" spans="1:28" s="8" customFormat="1" x14ac:dyDescent="0.25">
      <c r="A370" s="8" t="s">
        <v>694</v>
      </c>
      <c r="B370" s="8" t="str">
        <f>VLOOKUP(A370,data!I:S,2,FALSE)</f>
        <v>Pos Y</v>
      </c>
      <c r="C370" s="7">
        <f>TRUNC(VLOOKUP(A370,data!I:S,3,FALSE),1)</f>
        <v>-480.5</v>
      </c>
      <c r="D370" s="7">
        <f>TRUNC(VLOOKUP(A370,data!I:S,4,FALSE),1)</f>
        <v>-479.5</v>
      </c>
      <c r="E370" s="7">
        <f>VLOOKUP(A370,data!I:S,5,FALSE)</f>
        <v>-3</v>
      </c>
      <c r="F370" s="7">
        <f>VLOOKUP(A370,data!I:S,6,FALSE)</f>
        <v>3</v>
      </c>
      <c r="G370" s="8">
        <f>C370-D370</f>
        <v>-1</v>
      </c>
      <c r="H370" s="8">
        <f>IF(OR(G370&lt;E370,G370&gt;F370),1,0)</f>
        <v>0</v>
      </c>
      <c r="I370" s="7" t="str">
        <f>IF(H370=1,IF(G370&lt;E370,G370-E370,G370-F370),"")</f>
        <v/>
      </c>
      <c r="J370" s="10" t="str">
        <f>VLOOKUP(A370,data!I:S,9,FALSE)</f>
        <v>Nut LH - Pos Y</v>
      </c>
      <c r="K370" s="10"/>
      <c r="L370" s="10"/>
      <c r="M370" s="10"/>
      <c r="N370" s="4"/>
      <c r="X370" s="8" t="str">
        <f>IF(AND(H370=1,Y370="TRUE"),TRUE,"")</f>
        <v/>
      </c>
      <c r="Y370" s="8" t="str">
        <f>VLOOKUP(A370,data!I:S,10,FALSE)</f>
        <v>TRUE</v>
      </c>
      <c r="Z370" s="8">
        <f>VLOOKUP(A370,data!I:S,7,FALSE)</f>
        <v>-6</v>
      </c>
      <c r="AA370" s="8">
        <f>VLOOKUP(A370,data!I:S,8,FALSE)</f>
        <v>6</v>
      </c>
      <c r="AB370" s="8" t="b">
        <f>IF(OR(G370&lt;Z370,G370&gt;AA370),TRUE,FALSE)</f>
        <v>0</v>
      </c>
    </row>
    <row r="371" spans="1:28" s="8" customFormat="1" x14ac:dyDescent="0.25">
      <c r="A371" s="8" t="s">
        <v>696</v>
      </c>
      <c r="B371" s="8" t="str">
        <f>VLOOKUP(A371,data!I:S,2,FALSE)</f>
        <v>Pos Z</v>
      </c>
      <c r="C371" s="7">
        <f>TRUNC(VLOOKUP(A371,data!I:S,3,FALSE),1)</f>
        <v>865.4</v>
      </c>
      <c r="D371" s="7">
        <f>TRUNC(VLOOKUP(A371,data!I:S,4,FALSE),1)</f>
        <v>868.7</v>
      </c>
      <c r="E371" s="7">
        <f>VLOOKUP(A371,data!I:S,5,FALSE)</f>
        <v>-3</v>
      </c>
      <c r="F371" s="7">
        <f>VLOOKUP(A371,data!I:S,6,FALSE)</f>
        <v>3</v>
      </c>
      <c r="G371" s="8">
        <f>C371-D371</f>
        <v>-3.3000000000000682</v>
      </c>
      <c r="H371" s="8">
        <f>IF(OR(G371&lt;E371,G371&gt;F371),1,0)</f>
        <v>1</v>
      </c>
      <c r="I371" s="7">
        <f>IF(H371=1,IF(G371&lt;E371,G371-E371,G371-F371),"")</f>
        <v>-0.30000000000006821</v>
      </c>
      <c r="J371" s="10" t="str">
        <f>VLOOKUP(A371,data!I:S,9,FALSE)</f>
        <v>Nut LH - Pos Z</v>
      </c>
      <c r="K371" s="10"/>
      <c r="L371" s="10"/>
      <c r="M371" s="10"/>
      <c r="N371" s="4"/>
      <c r="X371" s="8" t="b">
        <f>IF(AND(H371=1,Y371="TRUE"),TRUE,"")</f>
        <v>1</v>
      </c>
      <c r="Y371" s="8" t="str">
        <f>VLOOKUP(A371,data!I:S,10,FALSE)</f>
        <v>TRUE</v>
      </c>
      <c r="Z371" s="8">
        <f>VLOOKUP(A371,data!I:S,7,FALSE)</f>
        <v>-6</v>
      </c>
      <c r="AA371" s="8">
        <f>VLOOKUP(A371,data!I:S,8,FALSE)</f>
        <v>6</v>
      </c>
      <c r="AB371" s="8" t="b">
        <f>IF(OR(G371&lt;Z371,G371&gt;AA371),TRUE,FALSE)</f>
        <v>0</v>
      </c>
    </row>
    <row r="372" spans="1:28" s="8" customFormat="1" ht="30" customHeight="1" x14ac:dyDescent="0.25">
      <c r="A372" s="9" t="str">
        <f ca="1">INDEX(data!D:D,MATCH(OFFSET(INDIRECT("RC",FALSE),3,0),data!I:I,0))</f>
        <v>Rear Engine Mount (4X4-EPS)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4"/>
    </row>
    <row r="373" spans="1:28" s="8" customFormat="1" ht="200.1" customHeight="1" x14ac:dyDescent="0.25">
      <c r="A373" s="10" t="s">
        <v>32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4"/>
    </row>
    <row r="374" spans="1:28" s="8" customFormat="1" x14ac:dyDescent="0.25">
      <c r="A374" s="8" t="s">
        <v>0</v>
      </c>
      <c r="B374" s="8" t="s">
        <v>18</v>
      </c>
      <c r="C374" s="8" t="s">
        <v>19</v>
      </c>
      <c r="D374" s="8" t="s">
        <v>20</v>
      </c>
      <c r="E374" s="8" t="s">
        <v>34</v>
      </c>
      <c r="F374" s="8" t="s">
        <v>35</v>
      </c>
      <c r="G374" s="8" t="s">
        <v>36</v>
      </c>
      <c r="H374" s="8" t="s">
        <v>16</v>
      </c>
      <c r="I374" s="8" t="s">
        <v>17</v>
      </c>
      <c r="J374" s="10" t="s">
        <v>37</v>
      </c>
      <c r="K374" s="10"/>
      <c r="L374" s="10"/>
      <c r="M374" s="10"/>
      <c r="N374" s="4"/>
      <c r="X374" s="8" t="s">
        <v>27</v>
      </c>
      <c r="Y374" s="8" t="s">
        <v>23</v>
      </c>
      <c r="Z374" s="8" t="s">
        <v>24</v>
      </c>
      <c r="AA374" s="8" t="s">
        <v>25</v>
      </c>
      <c r="AB374" s="8" t="s">
        <v>26</v>
      </c>
    </row>
    <row r="375" spans="1:28" s="8" customFormat="1" x14ac:dyDescent="0.25">
      <c r="A375" s="8" t="s">
        <v>700</v>
      </c>
      <c r="B375" s="8" t="str">
        <f>VLOOKUP(A375,data!I:S,2,FALSE)</f>
        <v>Pos X</v>
      </c>
      <c r="C375" s="7">
        <f>TRUNC(VLOOKUP(A375,data!I:S,3,FALSE),1)</f>
        <v>1789.6</v>
      </c>
      <c r="D375" s="7">
        <f>TRUNC(VLOOKUP(A375,data!I:S,4,FALSE),1)</f>
        <v>1788.7</v>
      </c>
      <c r="E375" s="7">
        <f>VLOOKUP(A375,data!I:S,5,FALSE)</f>
        <v>-3</v>
      </c>
      <c r="F375" s="7">
        <f>VLOOKUP(A375,data!I:S,6,FALSE)</f>
        <v>3</v>
      </c>
      <c r="G375" s="8">
        <f>C375-D375</f>
        <v>0.89999999999986358</v>
      </c>
      <c r="H375" s="8">
        <f>IF(OR(G375&lt;E375,G375&gt;F375),1,0)</f>
        <v>0</v>
      </c>
      <c r="I375" s="7" t="str">
        <f>IF(H375=1,IF(G375&lt;E375,G375-E375,G375-F375),"")</f>
        <v/>
      </c>
      <c r="J375" s="10" t="str">
        <f>VLOOKUP(A375,data!I:S,9,FALSE)</f>
        <v>Hole Front RH - Pos X</v>
      </c>
      <c r="K375" s="10"/>
      <c r="L375" s="10"/>
      <c r="M375" s="10"/>
      <c r="N375" s="4"/>
      <c r="X375" s="8" t="str">
        <f>IF(AND(H375=1,Y375="TRUE"),TRUE,"")</f>
        <v/>
      </c>
      <c r="Y375" s="8" t="str">
        <f>VLOOKUP(A375,data!I:S,10,FALSE)</f>
        <v>TRUE</v>
      </c>
      <c r="Z375" s="8">
        <f>VLOOKUP(A375,data!I:S,7,FALSE)</f>
        <v>-6</v>
      </c>
      <c r="AA375" s="8">
        <f>VLOOKUP(A375,data!I:S,8,FALSE)</f>
        <v>6</v>
      </c>
      <c r="AB375" s="8" t="b">
        <f>IF(OR(G375&lt;Z375,G375&gt;AA375),TRUE,FALSE)</f>
        <v>0</v>
      </c>
    </row>
    <row r="376" spans="1:28" s="8" customFormat="1" x14ac:dyDescent="0.25">
      <c r="A376" s="8" t="s">
        <v>702</v>
      </c>
      <c r="B376" s="8" t="str">
        <f>VLOOKUP(A376,data!I:S,2,FALSE)</f>
        <v>Pos Y</v>
      </c>
      <c r="C376" s="7">
        <f>TRUNC(VLOOKUP(A376,data!I:S,3,FALSE),1)</f>
        <v>46.3</v>
      </c>
      <c r="D376" s="7">
        <f>TRUNC(VLOOKUP(A376,data!I:S,4,FALSE),1)</f>
        <v>50</v>
      </c>
      <c r="E376" s="7">
        <f>VLOOKUP(A376,data!I:S,5,FALSE)</f>
        <v>-3</v>
      </c>
      <c r="F376" s="7">
        <f>VLOOKUP(A376,data!I:S,6,FALSE)</f>
        <v>3</v>
      </c>
      <c r="G376" s="8">
        <f>C376-D376</f>
        <v>-3.7000000000000028</v>
      </c>
      <c r="H376" s="8">
        <f>IF(OR(G376&lt;E376,G376&gt;F376),1,0)</f>
        <v>1</v>
      </c>
      <c r="I376" s="7">
        <f>IF(H376=1,IF(G376&lt;E376,G376-E376,G376-F376),"")</f>
        <v>-0.70000000000000284</v>
      </c>
      <c r="J376" s="10" t="str">
        <f>VLOOKUP(A376,data!I:S,9,FALSE)</f>
        <v>Hole Front RH - Pos Y</v>
      </c>
      <c r="K376" s="10"/>
      <c r="L376" s="10"/>
      <c r="M376" s="10"/>
      <c r="N376" s="4"/>
      <c r="X376" s="8" t="b">
        <f>IF(AND(H376=1,Y376="TRUE"),TRUE,"")</f>
        <v>1</v>
      </c>
      <c r="Y376" s="8" t="str">
        <f>VLOOKUP(A376,data!I:S,10,FALSE)</f>
        <v>TRUE</v>
      </c>
      <c r="Z376" s="8">
        <f>VLOOKUP(A376,data!I:S,7,FALSE)</f>
        <v>-6</v>
      </c>
      <c r="AA376" s="8">
        <f>VLOOKUP(A376,data!I:S,8,FALSE)</f>
        <v>6</v>
      </c>
      <c r="AB376" s="8" t="b">
        <f>IF(OR(G376&lt;Z376,G376&gt;AA376),TRUE,FALSE)</f>
        <v>0</v>
      </c>
    </row>
    <row r="377" spans="1:28" s="8" customFormat="1" x14ac:dyDescent="0.25">
      <c r="A377" s="8" t="s">
        <v>704</v>
      </c>
      <c r="B377" s="8" t="str">
        <f>VLOOKUP(A377,data!I:S,2,FALSE)</f>
        <v>Pos Z</v>
      </c>
      <c r="C377" s="7">
        <f>TRUNC(VLOOKUP(A377,data!I:S,3,FALSE),1)</f>
        <v>832</v>
      </c>
      <c r="D377" s="7">
        <f>TRUNC(VLOOKUP(A377,data!I:S,4,FALSE),1)</f>
        <v>832.5</v>
      </c>
      <c r="E377" s="7">
        <f>VLOOKUP(A377,data!I:S,5,FALSE)</f>
        <v>-3</v>
      </c>
      <c r="F377" s="7">
        <f>VLOOKUP(A377,data!I:S,6,FALSE)</f>
        <v>3</v>
      </c>
      <c r="G377" s="8">
        <f>C377-D377</f>
        <v>-0.5</v>
      </c>
      <c r="H377" s="8">
        <f>IF(OR(G377&lt;E377,G377&gt;F377),1,0)</f>
        <v>0</v>
      </c>
      <c r="I377" s="7" t="str">
        <f>IF(H377=1,IF(G377&lt;E377,G377-E377,G377-F377),"")</f>
        <v/>
      </c>
      <c r="J377" s="10" t="str">
        <f>VLOOKUP(A377,data!I:S,9,FALSE)</f>
        <v>Hole Front RH - Pos Z</v>
      </c>
      <c r="K377" s="10"/>
      <c r="L377" s="10"/>
      <c r="M377" s="10"/>
      <c r="N377" s="4"/>
      <c r="X377" s="8" t="str">
        <f>IF(AND(H377=1,Y377="TRUE"),TRUE,"")</f>
        <v/>
      </c>
      <c r="Y377" s="8" t="str">
        <f>VLOOKUP(A377,data!I:S,10,FALSE)</f>
        <v>TRUE</v>
      </c>
      <c r="Z377" s="8">
        <f>VLOOKUP(A377,data!I:S,7,FALSE)</f>
        <v>-6</v>
      </c>
      <c r="AA377" s="8">
        <f>VLOOKUP(A377,data!I:S,8,FALSE)</f>
        <v>6</v>
      </c>
      <c r="AB377" s="8" t="b">
        <f>IF(OR(G377&lt;Z377,G377&gt;AA377),TRUE,FALSE)</f>
        <v>0</v>
      </c>
    </row>
    <row r="378" spans="1:28" s="8" customFormat="1" x14ac:dyDescent="0.25">
      <c r="A378" s="8" t="s">
        <v>706</v>
      </c>
      <c r="B378" s="8" t="str">
        <f>VLOOKUP(A378,data!I:S,2,FALSE)</f>
        <v>Pos X</v>
      </c>
      <c r="C378" s="7">
        <f>TRUNC(VLOOKUP(A378,data!I:S,3,FALSE),1)</f>
        <v>1814.7</v>
      </c>
      <c r="D378" s="7">
        <f>TRUNC(VLOOKUP(A378,data!I:S,4,FALSE),1)</f>
        <v>1813.6</v>
      </c>
      <c r="E378" s="7">
        <f>VLOOKUP(A378,data!I:S,5,FALSE)</f>
        <v>-3</v>
      </c>
      <c r="F378" s="7">
        <f>VLOOKUP(A378,data!I:S,6,FALSE)</f>
        <v>3</v>
      </c>
      <c r="G378" s="8">
        <f>C378-D378</f>
        <v>1.1000000000001364</v>
      </c>
      <c r="H378" s="8">
        <f>IF(OR(G378&lt;E378,G378&gt;F378),1,0)</f>
        <v>0</v>
      </c>
      <c r="I378" s="7" t="str">
        <f>IF(H378=1,IF(G378&lt;E378,G378-E378,G378-F378),"")</f>
        <v/>
      </c>
      <c r="J378" s="10" t="str">
        <f>VLOOKUP(A378,data!I:S,9,FALSE)</f>
        <v>Hole Rear RH - Pos X</v>
      </c>
      <c r="K378" s="10"/>
      <c r="L378" s="10"/>
      <c r="M378" s="10"/>
      <c r="N378" s="4"/>
      <c r="X378" s="8" t="str">
        <f>IF(AND(H378=1,Y378="TRUE"),TRUE,"")</f>
        <v/>
      </c>
      <c r="Y378" s="8" t="str">
        <f>VLOOKUP(A378,data!I:S,10,FALSE)</f>
        <v>TRUE</v>
      </c>
      <c r="Z378" s="8">
        <f>VLOOKUP(A378,data!I:S,7,FALSE)</f>
        <v>-6</v>
      </c>
      <c r="AA378" s="8">
        <f>VLOOKUP(A378,data!I:S,8,FALSE)</f>
        <v>6</v>
      </c>
      <c r="AB378" s="8" t="b">
        <f>IF(OR(G378&lt;Z378,G378&gt;AA378),TRUE,FALSE)</f>
        <v>0</v>
      </c>
    </row>
    <row r="379" spans="1:28" s="8" customFormat="1" x14ac:dyDescent="0.25">
      <c r="A379" s="8" t="s">
        <v>708</v>
      </c>
      <c r="B379" s="8" t="str">
        <f>VLOOKUP(A379,data!I:S,2,FALSE)</f>
        <v>Pos Y</v>
      </c>
      <c r="C379" s="7">
        <f>TRUNC(VLOOKUP(A379,data!I:S,3,FALSE),1)</f>
        <v>46.4</v>
      </c>
      <c r="D379" s="7">
        <f>TRUNC(VLOOKUP(A379,data!I:S,4,FALSE),1)</f>
        <v>50</v>
      </c>
      <c r="E379" s="7">
        <f>VLOOKUP(A379,data!I:S,5,FALSE)</f>
        <v>-3</v>
      </c>
      <c r="F379" s="7">
        <f>VLOOKUP(A379,data!I:S,6,FALSE)</f>
        <v>3</v>
      </c>
      <c r="G379" s="8">
        <f>C379-D379</f>
        <v>-3.6000000000000014</v>
      </c>
      <c r="H379" s="8">
        <f>IF(OR(G379&lt;E379,G379&gt;F379),1,0)</f>
        <v>1</v>
      </c>
      <c r="I379" s="7">
        <f>IF(H379=1,IF(G379&lt;E379,G379-E379,G379-F379),"")</f>
        <v>-0.60000000000000142</v>
      </c>
      <c r="J379" s="10" t="str">
        <f>VLOOKUP(A379,data!I:S,9,FALSE)</f>
        <v>Hole Rear RH - Pos Y</v>
      </c>
      <c r="K379" s="10"/>
      <c r="L379" s="10"/>
      <c r="M379" s="10"/>
      <c r="N379" s="4"/>
      <c r="X379" s="8" t="b">
        <f>IF(AND(H379=1,Y379="TRUE"),TRUE,"")</f>
        <v>1</v>
      </c>
      <c r="Y379" s="8" t="str">
        <f>VLOOKUP(A379,data!I:S,10,FALSE)</f>
        <v>TRUE</v>
      </c>
      <c r="Z379" s="8">
        <f>VLOOKUP(A379,data!I:S,7,FALSE)</f>
        <v>-6</v>
      </c>
      <c r="AA379" s="8">
        <f>VLOOKUP(A379,data!I:S,8,FALSE)</f>
        <v>6</v>
      </c>
      <c r="AB379" s="8" t="b">
        <f>IF(OR(G379&lt;Z379,G379&gt;AA379),TRUE,FALSE)</f>
        <v>0</v>
      </c>
    </row>
    <row r="380" spans="1:28" s="8" customFormat="1" x14ac:dyDescent="0.25">
      <c r="A380" s="8" t="s">
        <v>710</v>
      </c>
      <c r="B380" s="8" t="str">
        <f>VLOOKUP(A380,data!I:S,2,FALSE)</f>
        <v>Pos Z</v>
      </c>
      <c r="C380" s="7">
        <f>TRUNC(VLOOKUP(A380,data!I:S,3,FALSE),1)</f>
        <v>830.5</v>
      </c>
      <c r="D380" s="7">
        <f>TRUNC(VLOOKUP(A380,data!I:S,4,FALSE),1)</f>
        <v>830.6</v>
      </c>
      <c r="E380" s="7">
        <f>VLOOKUP(A380,data!I:S,5,FALSE)</f>
        <v>-3</v>
      </c>
      <c r="F380" s="7">
        <f>VLOOKUP(A380,data!I:S,6,FALSE)</f>
        <v>3</v>
      </c>
      <c r="G380" s="8">
        <f>C380-D380</f>
        <v>-0.10000000000002274</v>
      </c>
      <c r="H380" s="8">
        <f>IF(OR(G380&lt;E380,G380&gt;F380),1,0)</f>
        <v>0</v>
      </c>
      <c r="I380" s="7" t="str">
        <f>IF(H380=1,IF(G380&lt;E380,G380-E380,G380-F380),"")</f>
        <v/>
      </c>
      <c r="J380" s="10" t="str">
        <f>VLOOKUP(A380,data!I:S,9,FALSE)</f>
        <v>Hole Rear RH - Pos Z</v>
      </c>
      <c r="K380" s="10"/>
      <c r="L380" s="10"/>
      <c r="M380" s="10"/>
      <c r="N380" s="4"/>
      <c r="X380" s="8" t="str">
        <f>IF(AND(H380=1,Y380="TRUE"),TRUE,"")</f>
        <v/>
      </c>
      <c r="Y380" s="8" t="str">
        <f>VLOOKUP(A380,data!I:S,10,FALSE)</f>
        <v>TRUE</v>
      </c>
      <c r="Z380" s="8">
        <f>VLOOKUP(A380,data!I:S,7,FALSE)</f>
        <v>-6</v>
      </c>
      <c r="AA380" s="8">
        <f>VLOOKUP(A380,data!I:S,8,FALSE)</f>
        <v>6</v>
      </c>
      <c r="AB380" s="8" t="b">
        <f>IF(OR(G380&lt;Z380,G380&gt;AA380),TRUE,FALSE)</f>
        <v>0</v>
      </c>
    </row>
    <row r="381" spans="1:28" s="8" customFormat="1" x14ac:dyDescent="0.25">
      <c r="A381" s="8" t="s">
        <v>712</v>
      </c>
      <c r="B381" s="8" t="str">
        <f>VLOOKUP(A381,data!I:S,2,FALSE)</f>
        <v>Pos X</v>
      </c>
      <c r="C381" s="7">
        <f>TRUNC(VLOOKUP(A381,data!I:S,3,FALSE),1)</f>
        <v>1789.5</v>
      </c>
      <c r="D381" s="7">
        <f>TRUNC(VLOOKUP(A381,data!I:S,4,FALSE),1)</f>
        <v>1788.7</v>
      </c>
      <c r="E381" s="7">
        <f>VLOOKUP(A381,data!I:S,5,FALSE)</f>
        <v>-3</v>
      </c>
      <c r="F381" s="7">
        <f>VLOOKUP(A381,data!I:S,6,FALSE)</f>
        <v>3</v>
      </c>
      <c r="G381" s="8">
        <f>C381-D381</f>
        <v>0.79999999999995453</v>
      </c>
      <c r="H381" s="8">
        <f>IF(OR(G381&lt;E381,G381&gt;F381),1,0)</f>
        <v>0</v>
      </c>
      <c r="I381" s="7" t="str">
        <f>IF(H381=1,IF(G381&lt;E381,G381-E381,G381-F381),"")</f>
        <v/>
      </c>
      <c r="J381" s="10" t="str">
        <f>VLOOKUP(A381,data!I:S,9,FALSE)</f>
        <v>Hole Front LH - Pos X</v>
      </c>
      <c r="K381" s="10"/>
      <c r="L381" s="10"/>
      <c r="M381" s="10"/>
      <c r="N381" s="4"/>
      <c r="X381" s="8" t="str">
        <f>IF(AND(H381=1,Y381="TRUE"),TRUE,"")</f>
        <v/>
      </c>
      <c r="Y381" s="8" t="str">
        <f>VLOOKUP(A381,data!I:S,10,FALSE)</f>
        <v>TRUE</v>
      </c>
      <c r="Z381" s="8">
        <f>VLOOKUP(A381,data!I:S,7,FALSE)</f>
        <v>-6</v>
      </c>
      <c r="AA381" s="8">
        <f>VLOOKUP(A381,data!I:S,8,FALSE)</f>
        <v>6</v>
      </c>
      <c r="AB381" s="8" t="b">
        <f>IF(OR(G381&lt;Z381,G381&gt;AA381),TRUE,FALSE)</f>
        <v>0</v>
      </c>
    </row>
    <row r="382" spans="1:28" s="8" customFormat="1" x14ac:dyDescent="0.25">
      <c r="A382" s="8" t="s">
        <v>714</v>
      </c>
      <c r="B382" s="8" t="str">
        <f>VLOOKUP(A382,data!I:S,2,FALSE)</f>
        <v>Pos Y</v>
      </c>
      <c r="C382" s="7">
        <f>TRUNC(VLOOKUP(A382,data!I:S,3,FALSE),1)</f>
        <v>-33.700000000000003</v>
      </c>
      <c r="D382" s="7">
        <f>TRUNC(VLOOKUP(A382,data!I:S,4,FALSE),1)</f>
        <v>-30</v>
      </c>
      <c r="E382" s="7">
        <f>VLOOKUP(A382,data!I:S,5,FALSE)</f>
        <v>-3</v>
      </c>
      <c r="F382" s="7">
        <f>VLOOKUP(A382,data!I:S,6,FALSE)</f>
        <v>3</v>
      </c>
      <c r="G382" s="8">
        <f>C382-D382</f>
        <v>-3.7000000000000028</v>
      </c>
      <c r="H382" s="8">
        <f>IF(OR(G382&lt;E382,G382&gt;F382),1,0)</f>
        <v>1</v>
      </c>
      <c r="I382" s="7">
        <f>IF(H382=1,IF(G382&lt;E382,G382-E382,G382-F382),"")</f>
        <v>-0.70000000000000284</v>
      </c>
      <c r="J382" s="10" t="str">
        <f>VLOOKUP(A382,data!I:S,9,FALSE)</f>
        <v>Hole Front LH - Pos Y</v>
      </c>
      <c r="K382" s="10"/>
      <c r="L382" s="10"/>
      <c r="M382" s="10"/>
      <c r="N382" s="4"/>
      <c r="X382" s="8" t="b">
        <f>IF(AND(H382=1,Y382="TRUE"),TRUE,"")</f>
        <v>1</v>
      </c>
      <c r="Y382" s="8" t="str">
        <f>VLOOKUP(A382,data!I:S,10,FALSE)</f>
        <v>TRUE</v>
      </c>
      <c r="Z382" s="8">
        <f>VLOOKUP(A382,data!I:S,7,FALSE)</f>
        <v>-6</v>
      </c>
      <c r="AA382" s="8">
        <f>VLOOKUP(A382,data!I:S,8,FALSE)</f>
        <v>6</v>
      </c>
      <c r="AB382" s="8" t="b">
        <f>IF(OR(G382&lt;Z382,G382&gt;AA382),TRUE,FALSE)</f>
        <v>0</v>
      </c>
    </row>
    <row r="383" spans="1:28" s="8" customFormat="1" x14ac:dyDescent="0.25">
      <c r="A383" s="8" t="s">
        <v>716</v>
      </c>
      <c r="B383" s="8" t="str">
        <f>VLOOKUP(A383,data!I:S,2,FALSE)</f>
        <v>Pos Z</v>
      </c>
      <c r="C383" s="7">
        <f>TRUNC(VLOOKUP(A383,data!I:S,3,FALSE),1)</f>
        <v>831.6</v>
      </c>
      <c r="D383" s="7">
        <f>TRUNC(VLOOKUP(A383,data!I:S,4,FALSE),1)</f>
        <v>832.5</v>
      </c>
      <c r="E383" s="7">
        <f>VLOOKUP(A383,data!I:S,5,FALSE)</f>
        <v>-3</v>
      </c>
      <c r="F383" s="7">
        <f>VLOOKUP(A383,data!I:S,6,FALSE)</f>
        <v>3</v>
      </c>
      <c r="G383" s="8">
        <f>C383-D383</f>
        <v>-0.89999999999997726</v>
      </c>
      <c r="H383" s="8">
        <f>IF(OR(G383&lt;E383,G383&gt;F383),1,0)</f>
        <v>0</v>
      </c>
      <c r="I383" s="7" t="str">
        <f>IF(H383=1,IF(G383&lt;E383,G383-E383,G383-F383),"")</f>
        <v/>
      </c>
      <c r="J383" s="10" t="str">
        <f>VLOOKUP(A383,data!I:S,9,FALSE)</f>
        <v>Hole Front LH - Pos Z</v>
      </c>
      <c r="K383" s="10"/>
      <c r="L383" s="10"/>
      <c r="M383" s="10"/>
      <c r="N383" s="4"/>
      <c r="X383" s="8" t="str">
        <f>IF(AND(H383=1,Y383="TRUE"),TRUE,"")</f>
        <v/>
      </c>
      <c r="Y383" s="8" t="str">
        <f>VLOOKUP(A383,data!I:S,10,FALSE)</f>
        <v>TRUE</v>
      </c>
      <c r="Z383" s="8">
        <f>VLOOKUP(A383,data!I:S,7,FALSE)</f>
        <v>-6</v>
      </c>
      <c r="AA383" s="8">
        <f>VLOOKUP(A383,data!I:S,8,FALSE)</f>
        <v>6</v>
      </c>
      <c r="AB383" s="8" t="b">
        <f>IF(OR(G383&lt;Z383,G383&gt;AA383),TRUE,FALSE)</f>
        <v>0</v>
      </c>
    </row>
    <row r="384" spans="1:28" s="8" customFormat="1" x14ac:dyDescent="0.25">
      <c r="A384" s="8" t="s">
        <v>718</v>
      </c>
      <c r="B384" s="8" t="str">
        <f>VLOOKUP(A384,data!I:S,2,FALSE)</f>
        <v>Pos X</v>
      </c>
      <c r="C384" s="7">
        <f>TRUNC(VLOOKUP(A384,data!I:S,3,FALSE),1)</f>
        <v>1814.5</v>
      </c>
      <c r="D384" s="7">
        <f>TRUNC(VLOOKUP(A384,data!I:S,4,FALSE),1)</f>
        <v>1813.6</v>
      </c>
      <c r="E384" s="7">
        <f>VLOOKUP(A384,data!I:S,5,FALSE)</f>
        <v>-3</v>
      </c>
      <c r="F384" s="7">
        <f>VLOOKUP(A384,data!I:S,6,FALSE)</f>
        <v>3</v>
      </c>
      <c r="G384" s="8">
        <f>C384-D384</f>
        <v>0.90000000000009095</v>
      </c>
      <c r="H384" s="8">
        <f>IF(OR(G384&lt;E384,G384&gt;F384),1,0)</f>
        <v>0</v>
      </c>
      <c r="I384" s="7" t="str">
        <f>IF(H384=1,IF(G384&lt;E384,G384-E384,G384-F384),"")</f>
        <v/>
      </c>
      <c r="J384" s="10" t="str">
        <f>VLOOKUP(A384,data!I:S,9,FALSE)</f>
        <v>Hole Rear LH - Pos X</v>
      </c>
      <c r="K384" s="10"/>
      <c r="L384" s="10"/>
      <c r="M384" s="10"/>
      <c r="N384" s="4"/>
      <c r="X384" s="8" t="str">
        <f>IF(AND(H384=1,Y384="TRUE"),TRUE,"")</f>
        <v/>
      </c>
      <c r="Y384" s="8" t="str">
        <f>VLOOKUP(A384,data!I:S,10,FALSE)</f>
        <v>TRUE</v>
      </c>
      <c r="Z384" s="8">
        <f>VLOOKUP(A384,data!I:S,7,FALSE)</f>
        <v>-6</v>
      </c>
      <c r="AA384" s="8">
        <f>VLOOKUP(A384,data!I:S,8,FALSE)</f>
        <v>6</v>
      </c>
      <c r="AB384" s="8" t="b">
        <f>IF(OR(G384&lt;Z384,G384&gt;AA384),TRUE,FALSE)</f>
        <v>0</v>
      </c>
    </row>
    <row r="385" spans="1:28" s="8" customFormat="1" x14ac:dyDescent="0.25">
      <c r="A385" s="8" t="s">
        <v>720</v>
      </c>
      <c r="B385" s="8" t="str">
        <f>VLOOKUP(A385,data!I:S,2,FALSE)</f>
        <v>Pos Y</v>
      </c>
      <c r="C385" s="7">
        <f>TRUNC(VLOOKUP(A385,data!I:S,3,FALSE),1)</f>
        <v>-33.9</v>
      </c>
      <c r="D385" s="7">
        <f>TRUNC(VLOOKUP(A385,data!I:S,4,FALSE),1)</f>
        <v>-30</v>
      </c>
      <c r="E385" s="7">
        <f>VLOOKUP(A385,data!I:S,5,FALSE)</f>
        <v>-3</v>
      </c>
      <c r="F385" s="7">
        <f>VLOOKUP(A385,data!I:S,6,FALSE)</f>
        <v>3</v>
      </c>
      <c r="G385" s="8">
        <f>C385-D385</f>
        <v>-3.8999999999999986</v>
      </c>
      <c r="H385" s="8">
        <f>IF(OR(G385&lt;E385,G385&gt;F385),1,0)</f>
        <v>1</v>
      </c>
      <c r="I385" s="7">
        <f>IF(H385=1,IF(G385&lt;E385,G385-E385,G385-F385),"")</f>
        <v>-0.89999999999999858</v>
      </c>
      <c r="J385" s="10" t="str">
        <f>VLOOKUP(A385,data!I:S,9,FALSE)</f>
        <v>Hole Rear LH - Pos Y</v>
      </c>
      <c r="K385" s="10"/>
      <c r="L385" s="10"/>
      <c r="M385" s="10"/>
      <c r="N385" s="4"/>
      <c r="X385" s="8" t="b">
        <f>IF(AND(H385=1,Y385="TRUE"),TRUE,"")</f>
        <v>1</v>
      </c>
      <c r="Y385" s="8" t="str">
        <f>VLOOKUP(A385,data!I:S,10,FALSE)</f>
        <v>TRUE</v>
      </c>
      <c r="Z385" s="8">
        <f>VLOOKUP(A385,data!I:S,7,FALSE)</f>
        <v>-6</v>
      </c>
      <c r="AA385" s="8">
        <f>VLOOKUP(A385,data!I:S,8,FALSE)</f>
        <v>6</v>
      </c>
      <c r="AB385" s="8" t="b">
        <f>IF(OR(G385&lt;Z385,G385&gt;AA385),TRUE,FALSE)</f>
        <v>0</v>
      </c>
    </row>
    <row r="386" spans="1:28" s="8" customFormat="1" x14ac:dyDescent="0.25">
      <c r="A386" s="8" t="s">
        <v>722</v>
      </c>
      <c r="B386" s="8" t="str">
        <f>VLOOKUP(A386,data!I:S,2,FALSE)</f>
        <v>Pos Z</v>
      </c>
      <c r="C386" s="7">
        <f>TRUNC(VLOOKUP(A386,data!I:S,3,FALSE),1)</f>
        <v>830</v>
      </c>
      <c r="D386" s="7">
        <f>TRUNC(VLOOKUP(A386,data!I:S,4,FALSE),1)</f>
        <v>830.6</v>
      </c>
      <c r="E386" s="7">
        <f>VLOOKUP(A386,data!I:S,5,FALSE)</f>
        <v>-3</v>
      </c>
      <c r="F386" s="7">
        <f>VLOOKUP(A386,data!I:S,6,FALSE)</f>
        <v>3</v>
      </c>
      <c r="G386" s="8">
        <f>C386-D386</f>
        <v>-0.60000000000002274</v>
      </c>
      <c r="H386" s="8">
        <f>IF(OR(G386&lt;E386,G386&gt;F386),1,0)</f>
        <v>0</v>
      </c>
      <c r="I386" s="7" t="str">
        <f>IF(H386=1,IF(G386&lt;E386,G386-E386,G386-F386),"")</f>
        <v/>
      </c>
      <c r="J386" s="10" t="str">
        <f>VLOOKUP(A386,data!I:S,9,FALSE)</f>
        <v>Hole Rear LH - Pos Z</v>
      </c>
      <c r="K386" s="10"/>
      <c r="L386" s="10"/>
      <c r="M386" s="10"/>
      <c r="N386" s="4"/>
      <c r="X386" s="8" t="str">
        <f>IF(AND(H386=1,Y386="TRUE"),TRUE,"")</f>
        <v/>
      </c>
      <c r="Y386" s="8" t="str">
        <f>VLOOKUP(A386,data!I:S,10,FALSE)</f>
        <v>TRUE</v>
      </c>
      <c r="Z386" s="8">
        <f>VLOOKUP(A386,data!I:S,7,FALSE)</f>
        <v>-6</v>
      </c>
      <c r="AA386" s="8">
        <f>VLOOKUP(A386,data!I:S,8,FALSE)</f>
        <v>6</v>
      </c>
      <c r="AB386" s="8" t="b">
        <f>IF(OR(G386&lt;Z386,G386&gt;AA386),TRUE,FALSE)</f>
        <v>0</v>
      </c>
    </row>
    <row r="387" spans="1:28" s="8" customFormat="1" x14ac:dyDescent="0.25">
      <c r="A387" s="8" t="s">
        <v>724</v>
      </c>
      <c r="B387" s="8" t="str">
        <f>VLOOKUP(A387,data!I:S,2,FALSE)</f>
        <v>Dist X</v>
      </c>
      <c r="C387" s="7">
        <f>TRUNC(VLOOKUP(A387,data!I:S,3,FALSE),1)</f>
        <v>822.6</v>
      </c>
      <c r="D387" s="7">
        <f>TRUNC(VLOOKUP(A387,data!I:S,4,FALSE),1)</f>
        <v>821.6</v>
      </c>
      <c r="E387" s="7">
        <f>VLOOKUP(A387,data!I:S,5,FALSE)</f>
        <v>-4</v>
      </c>
      <c r="F387" s="7">
        <f>VLOOKUP(A387,data!I:S,6,FALSE)</f>
        <v>4</v>
      </c>
      <c r="G387" s="8">
        <f>C387-D387</f>
        <v>1</v>
      </c>
      <c r="H387" s="8">
        <f>IF(OR(G387&lt;E387,G387&gt;F387),1,0)</f>
        <v>0</v>
      </c>
      <c r="I387" s="7" t="str">
        <f>IF(H387=1,IF(G387&lt;E387,G387-E387,G387-F387),"")</f>
        <v/>
      </c>
      <c r="J387" s="10" t="str">
        <f>VLOOKUP(A387,data!I:S,9,FALSE)</f>
        <v>CM#3 Hole Front RH vs Front Engine Mount Hole Rear RH - Dist X</v>
      </c>
      <c r="K387" s="10"/>
      <c r="L387" s="10"/>
      <c r="M387" s="10"/>
      <c r="N387" s="4"/>
      <c r="X387" s="8" t="str">
        <f>IF(AND(H387=1,Y387="TRUE"),TRUE,"")</f>
        <v/>
      </c>
      <c r="Y387" s="8" t="str">
        <f>VLOOKUP(A387,data!I:S,10,FALSE)</f>
        <v>FALSE</v>
      </c>
      <c r="Z387" s="8">
        <f>VLOOKUP(A387,data!I:S,7,FALSE)</f>
        <v>-8</v>
      </c>
      <c r="AA387" s="8">
        <f>VLOOKUP(A387,data!I:S,8,FALSE)</f>
        <v>8</v>
      </c>
      <c r="AB387" s="8" t="b">
        <f>IF(OR(G387&lt;Z387,G387&gt;AA387),TRUE,FALSE)</f>
        <v>0</v>
      </c>
    </row>
    <row r="388" spans="1:28" s="8" customFormat="1" x14ac:dyDescent="0.25">
      <c r="A388" s="8" t="s">
        <v>726</v>
      </c>
      <c r="B388" s="8" t="str">
        <f>VLOOKUP(A388,data!I:S,2,FALSE)</f>
        <v>Dist X</v>
      </c>
      <c r="C388" s="7">
        <f>TRUNC(VLOOKUP(A388,data!I:S,3,FALSE),1)</f>
        <v>823.8</v>
      </c>
      <c r="D388" s="7">
        <f>TRUNC(VLOOKUP(A388,data!I:S,4,FALSE),1)</f>
        <v>821.6</v>
      </c>
      <c r="E388" s="7">
        <f>VLOOKUP(A388,data!I:S,5,FALSE)</f>
        <v>-4</v>
      </c>
      <c r="F388" s="7">
        <f>VLOOKUP(A388,data!I:S,6,FALSE)</f>
        <v>4</v>
      </c>
      <c r="G388" s="8">
        <f>C388-D388</f>
        <v>2.1999999999999318</v>
      </c>
      <c r="H388" s="8">
        <f>IF(OR(G388&lt;E388,G388&gt;F388),1,0)</f>
        <v>0</v>
      </c>
      <c r="I388" s="7" t="str">
        <f>IF(H388=1,IF(G388&lt;E388,G388-E388,G388-F388),"")</f>
        <v/>
      </c>
      <c r="J388" s="10" t="str">
        <f>VLOOKUP(A388,data!I:S,9,FALSE)</f>
        <v>CM#3 Hole Front RH vs Front Engine Mount Hole Rear LH - Dist X</v>
      </c>
      <c r="K388" s="10"/>
      <c r="L388" s="10"/>
      <c r="M388" s="10"/>
      <c r="N388" s="4"/>
      <c r="X388" s="8" t="str">
        <f>IF(AND(H388=1,Y388="TRUE"),TRUE,"")</f>
        <v/>
      </c>
      <c r="Y388" s="8" t="str">
        <f>VLOOKUP(A388,data!I:S,10,FALSE)</f>
        <v>FALSE</v>
      </c>
      <c r="Z388" s="8">
        <f>VLOOKUP(A388,data!I:S,7,FALSE)</f>
        <v>-8</v>
      </c>
      <c r="AA388" s="8">
        <f>VLOOKUP(A388,data!I:S,8,FALSE)</f>
        <v>8</v>
      </c>
      <c r="AB388" s="8" t="b">
        <f>IF(OR(G388&lt;Z388,G388&gt;AA388),TRUE,FALSE)</f>
        <v>0</v>
      </c>
    </row>
    <row r="389" spans="1:28" s="8" customFormat="1" ht="30" customHeight="1" x14ac:dyDescent="0.25">
      <c r="A389" s="9" t="str">
        <f ca="1">INDEX(data!D:D,MATCH(OFFSET(INDIRECT("RC",FALSE),3,0),data!I:I,0))</f>
        <v>Center Bearing (4X4)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4"/>
    </row>
    <row r="390" spans="1:28" s="8" customFormat="1" ht="200.1" customHeight="1" x14ac:dyDescent="0.25">
      <c r="A390" s="10" t="s">
        <v>32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4"/>
    </row>
    <row r="391" spans="1:28" s="8" customFormat="1" x14ac:dyDescent="0.25">
      <c r="A391" s="8" t="s">
        <v>0</v>
      </c>
      <c r="B391" s="8" t="s">
        <v>18</v>
      </c>
      <c r="C391" s="8" t="s">
        <v>19</v>
      </c>
      <c r="D391" s="8" t="s">
        <v>20</v>
      </c>
      <c r="E391" s="8" t="s">
        <v>34</v>
      </c>
      <c r="F391" s="8" t="s">
        <v>35</v>
      </c>
      <c r="G391" s="8" t="s">
        <v>36</v>
      </c>
      <c r="H391" s="8" t="s">
        <v>16</v>
      </c>
      <c r="I391" s="8" t="s">
        <v>17</v>
      </c>
      <c r="J391" s="10" t="s">
        <v>37</v>
      </c>
      <c r="K391" s="10"/>
      <c r="L391" s="10"/>
      <c r="M391" s="10"/>
      <c r="N391" s="4"/>
      <c r="X391" s="8" t="s">
        <v>27</v>
      </c>
      <c r="Y391" s="8" t="s">
        <v>23</v>
      </c>
      <c r="Z391" s="8" t="s">
        <v>24</v>
      </c>
      <c r="AA391" s="8" t="s">
        <v>25</v>
      </c>
      <c r="AB391" s="8" t="s">
        <v>26</v>
      </c>
    </row>
    <row r="392" spans="1:28" s="8" customFormat="1" x14ac:dyDescent="0.25">
      <c r="A392" s="8" t="s">
        <v>730</v>
      </c>
      <c r="B392" s="8" t="str">
        <f>VLOOKUP(A392,data!I:S,2,FALSE)</f>
        <v>Pos X</v>
      </c>
      <c r="C392" s="7">
        <f>TRUNC(VLOOKUP(A392,data!I:S,3,FALSE),1)</f>
        <v>2813.4</v>
      </c>
      <c r="D392" s="7">
        <f>TRUNC(VLOOKUP(A392,data!I:S,4,FALSE),1)</f>
        <v>2813.6</v>
      </c>
      <c r="E392" s="7">
        <f>VLOOKUP(A392,data!I:S,5,FALSE)</f>
        <v>-3</v>
      </c>
      <c r="F392" s="7">
        <f>VLOOKUP(A392,data!I:S,6,FALSE)</f>
        <v>3</v>
      </c>
      <c r="G392" s="8">
        <f>C392-D392</f>
        <v>-0.1999999999998181</v>
      </c>
      <c r="H392" s="8">
        <f>IF(OR(G392&lt;E392,G392&gt;F392),1,0)</f>
        <v>0</v>
      </c>
      <c r="I392" s="7" t="str">
        <f>IF(H392=1,IF(G392&lt;E392,G392-E392,G392-F392),"")</f>
        <v/>
      </c>
      <c r="J392" s="10" t="str">
        <f>VLOOKUP(A392,data!I:S,9,FALSE)</f>
        <v>Nut Front RH - Pos X</v>
      </c>
      <c r="K392" s="10"/>
      <c r="L392" s="10"/>
      <c r="M392" s="10"/>
      <c r="N392" s="4"/>
      <c r="X392" s="8" t="str">
        <f>IF(AND(H392=1,Y392="TRUE"),TRUE,"")</f>
        <v/>
      </c>
      <c r="Y392" s="8" t="str">
        <f>VLOOKUP(A392,data!I:S,10,FALSE)</f>
        <v>TRUE</v>
      </c>
      <c r="Z392" s="8">
        <f>VLOOKUP(A392,data!I:S,7,FALSE)</f>
        <v>-6</v>
      </c>
      <c r="AA392" s="8">
        <f>VLOOKUP(A392,data!I:S,8,FALSE)</f>
        <v>6</v>
      </c>
      <c r="AB392" s="8" t="b">
        <f>IF(OR(G392&lt;Z392,G392&gt;AA392),TRUE,FALSE)</f>
        <v>0</v>
      </c>
    </row>
    <row r="393" spans="1:28" s="8" customFormat="1" x14ac:dyDescent="0.25">
      <c r="A393" s="8" t="s">
        <v>732</v>
      </c>
      <c r="B393" s="8" t="str">
        <f>VLOOKUP(A393,data!I:S,2,FALSE)</f>
        <v>Pos Y</v>
      </c>
      <c r="C393" s="7">
        <f>TRUNC(VLOOKUP(A393,data!I:S,3,FALSE),1)</f>
        <v>99.6</v>
      </c>
      <c r="D393" s="7">
        <f>TRUNC(VLOOKUP(A393,data!I:S,4,FALSE),1)</f>
        <v>103.1</v>
      </c>
      <c r="E393" s="7">
        <f>VLOOKUP(A393,data!I:S,5,FALSE)</f>
        <v>-3</v>
      </c>
      <c r="F393" s="7">
        <f>VLOOKUP(A393,data!I:S,6,FALSE)</f>
        <v>3</v>
      </c>
      <c r="G393" s="8">
        <f>C393-D393</f>
        <v>-3.5</v>
      </c>
      <c r="H393" s="8">
        <f>IF(OR(G393&lt;E393,G393&gt;F393),1,0)</f>
        <v>1</v>
      </c>
      <c r="I393" s="7">
        <f>IF(H393=1,IF(G393&lt;E393,G393-E393,G393-F393),"")</f>
        <v>-0.5</v>
      </c>
      <c r="J393" s="10" t="str">
        <f>VLOOKUP(A393,data!I:S,9,FALSE)</f>
        <v>Nut Front RH - Pos Y</v>
      </c>
      <c r="K393" s="10"/>
      <c r="L393" s="10"/>
      <c r="M393" s="10"/>
      <c r="N393" s="4"/>
      <c r="X393" s="8" t="b">
        <f>IF(AND(H393=1,Y393="TRUE"),TRUE,"")</f>
        <v>1</v>
      </c>
      <c r="Y393" s="8" t="str">
        <f>VLOOKUP(A393,data!I:S,10,FALSE)</f>
        <v>TRUE</v>
      </c>
      <c r="Z393" s="8">
        <f>VLOOKUP(A393,data!I:S,7,FALSE)</f>
        <v>-6</v>
      </c>
      <c r="AA393" s="8">
        <f>VLOOKUP(A393,data!I:S,8,FALSE)</f>
        <v>6</v>
      </c>
      <c r="AB393" s="8" t="b">
        <f>IF(OR(G393&lt;Z393,G393&gt;AA393),TRUE,FALSE)</f>
        <v>0</v>
      </c>
    </row>
    <row r="394" spans="1:28" s="8" customFormat="1" x14ac:dyDescent="0.25">
      <c r="A394" s="8" t="s">
        <v>734</v>
      </c>
      <c r="B394" s="8" t="str">
        <f>VLOOKUP(A394,data!I:S,2,FALSE)</f>
        <v>Pos Z</v>
      </c>
      <c r="C394" s="7">
        <f>TRUNC(VLOOKUP(A394,data!I:S,3,FALSE),1)</f>
        <v>930.1</v>
      </c>
      <c r="D394" s="7">
        <f>TRUNC(VLOOKUP(A394,data!I:S,4,FALSE),1)</f>
        <v>930</v>
      </c>
      <c r="E394" s="7">
        <f>VLOOKUP(A394,data!I:S,5,FALSE)</f>
        <v>-3</v>
      </c>
      <c r="F394" s="7">
        <f>VLOOKUP(A394,data!I:S,6,FALSE)</f>
        <v>3</v>
      </c>
      <c r="G394" s="8">
        <f>C394-D394</f>
        <v>0.10000000000002274</v>
      </c>
      <c r="H394" s="8">
        <f>IF(OR(G394&lt;E394,G394&gt;F394),1,0)</f>
        <v>0</v>
      </c>
      <c r="I394" s="7" t="str">
        <f>IF(H394=1,IF(G394&lt;E394,G394-E394,G394-F394),"")</f>
        <v/>
      </c>
      <c r="J394" s="10" t="str">
        <f>VLOOKUP(A394,data!I:S,9,FALSE)</f>
        <v>Nut Front RH - Pos Z</v>
      </c>
      <c r="K394" s="10"/>
      <c r="L394" s="10"/>
      <c r="M394" s="10"/>
      <c r="N394" s="4"/>
      <c r="X394" s="8" t="str">
        <f>IF(AND(H394=1,Y394="TRUE"),TRUE,"")</f>
        <v/>
      </c>
      <c r="Y394" s="8" t="str">
        <f>VLOOKUP(A394,data!I:S,10,FALSE)</f>
        <v>TRUE</v>
      </c>
      <c r="Z394" s="8">
        <f>VLOOKUP(A394,data!I:S,7,FALSE)</f>
        <v>-6</v>
      </c>
      <c r="AA394" s="8">
        <f>VLOOKUP(A394,data!I:S,8,FALSE)</f>
        <v>6</v>
      </c>
      <c r="AB394" s="8" t="b">
        <f>IF(OR(G394&lt;Z394,G394&gt;AA394),TRUE,FALSE)</f>
        <v>0</v>
      </c>
    </row>
    <row r="395" spans="1:28" s="8" customFormat="1" x14ac:dyDescent="0.25">
      <c r="A395" s="8" t="s">
        <v>736</v>
      </c>
      <c r="B395" s="8" t="str">
        <f>VLOOKUP(A395,data!I:S,2,FALSE)</f>
        <v>Pos X</v>
      </c>
      <c r="C395" s="7">
        <f>TRUNC(VLOOKUP(A395,data!I:S,3,FALSE),1)</f>
        <v>2875</v>
      </c>
      <c r="D395" s="7">
        <f>TRUNC(VLOOKUP(A395,data!I:S,4,FALSE),1)</f>
        <v>2875</v>
      </c>
      <c r="E395" s="7">
        <f>VLOOKUP(A395,data!I:S,5,FALSE)</f>
        <v>-3</v>
      </c>
      <c r="F395" s="7">
        <f>VLOOKUP(A395,data!I:S,6,FALSE)</f>
        <v>3</v>
      </c>
      <c r="G395" s="8">
        <f>C395-D395</f>
        <v>0</v>
      </c>
      <c r="H395" s="8">
        <f>IF(OR(G395&lt;E395,G395&gt;F395),1,0)</f>
        <v>0</v>
      </c>
      <c r="I395" s="7" t="str">
        <f>IF(H395=1,IF(G395&lt;E395,G395-E395,G395-F395),"")</f>
        <v/>
      </c>
      <c r="J395" s="10" t="str">
        <f>VLOOKUP(A395,data!I:S,9,FALSE)</f>
        <v>Nut Rear RH - Pos X</v>
      </c>
      <c r="K395" s="10"/>
      <c r="L395" s="10"/>
      <c r="M395" s="10"/>
      <c r="N395" s="4"/>
      <c r="X395" s="8" t="str">
        <f>IF(AND(H395=1,Y395="TRUE"),TRUE,"")</f>
        <v/>
      </c>
      <c r="Y395" s="8" t="str">
        <f>VLOOKUP(A395,data!I:S,10,FALSE)</f>
        <v>TRUE</v>
      </c>
      <c r="Z395" s="8">
        <f>VLOOKUP(A395,data!I:S,7,FALSE)</f>
        <v>-4.5</v>
      </c>
      <c r="AA395" s="8">
        <f>VLOOKUP(A395,data!I:S,8,FALSE)</f>
        <v>4.5</v>
      </c>
      <c r="AB395" s="8" t="b">
        <f>IF(OR(G395&lt;Z395,G395&gt;AA395),TRUE,FALSE)</f>
        <v>0</v>
      </c>
    </row>
    <row r="396" spans="1:28" s="8" customFormat="1" x14ac:dyDescent="0.25">
      <c r="A396" s="8" t="s">
        <v>738</v>
      </c>
      <c r="B396" s="8" t="str">
        <f>VLOOKUP(A396,data!I:S,2,FALSE)</f>
        <v>Pos Y</v>
      </c>
      <c r="C396" s="7">
        <f>TRUNC(VLOOKUP(A396,data!I:S,3,FALSE),1)</f>
        <v>105.7</v>
      </c>
      <c r="D396" s="7">
        <f>TRUNC(VLOOKUP(A396,data!I:S,4,FALSE),1)</f>
        <v>107.8</v>
      </c>
      <c r="E396" s="7">
        <f>VLOOKUP(A396,data!I:S,5,FALSE)</f>
        <v>-3</v>
      </c>
      <c r="F396" s="7">
        <f>VLOOKUP(A396,data!I:S,6,FALSE)</f>
        <v>3</v>
      </c>
      <c r="G396" s="8">
        <f>C396-D396</f>
        <v>-2.0999999999999943</v>
      </c>
      <c r="H396" s="8">
        <f>IF(OR(G396&lt;E396,G396&gt;F396),1,0)</f>
        <v>0</v>
      </c>
      <c r="I396" s="7" t="str">
        <f>IF(H396=1,IF(G396&lt;E396,G396-E396,G396-F396),"")</f>
        <v/>
      </c>
      <c r="J396" s="10" t="str">
        <f>VLOOKUP(A396,data!I:S,9,FALSE)</f>
        <v>Nut Rear RH - Pos Y</v>
      </c>
      <c r="K396" s="10"/>
      <c r="L396" s="10"/>
      <c r="M396" s="10"/>
      <c r="N396" s="4"/>
      <c r="X396" s="8" t="str">
        <f>IF(AND(H396=1,Y396="TRUE"),TRUE,"")</f>
        <v/>
      </c>
      <c r="Y396" s="8" t="str">
        <f>VLOOKUP(A396,data!I:S,10,FALSE)</f>
        <v>TRUE</v>
      </c>
      <c r="Z396" s="8">
        <f>VLOOKUP(A396,data!I:S,7,FALSE)</f>
        <v>-4.5</v>
      </c>
      <c r="AA396" s="8">
        <f>VLOOKUP(A396,data!I:S,8,FALSE)</f>
        <v>4.5</v>
      </c>
      <c r="AB396" s="8" t="b">
        <f>IF(OR(G396&lt;Z396,G396&gt;AA396),TRUE,FALSE)</f>
        <v>0</v>
      </c>
    </row>
    <row r="397" spans="1:28" s="8" customFormat="1" x14ac:dyDescent="0.25">
      <c r="A397" s="8" t="s">
        <v>740</v>
      </c>
      <c r="B397" s="8" t="str">
        <f>VLOOKUP(A397,data!I:S,2,FALSE)</f>
        <v>Pos Z</v>
      </c>
      <c r="C397" s="7">
        <f>TRUNC(VLOOKUP(A397,data!I:S,3,FALSE),1)</f>
        <v>922.2</v>
      </c>
      <c r="D397" s="7">
        <f>TRUNC(VLOOKUP(A397,data!I:S,4,FALSE),1)</f>
        <v>921.3</v>
      </c>
      <c r="E397" s="7">
        <f>VLOOKUP(A397,data!I:S,5,FALSE)</f>
        <v>-3</v>
      </c>
      <c r="F397" s="7">
        <f>VLOOKUP(A397,data!I:S,6,FALSE)</f>
        <v>3</v>
      </c>
      <c r="G397" s="8">
        <f>C397-D397</f>
        <v>0.90000000000009095</v>
      </c>
      <c r="H397" s="8">
        <f>IF(OR(G397&lt;E397,G397&gt;F397),1,0)</f>
        <v>0</v>
      </c>
      <c r="I397" s="7" t="str">
        <f>IF(H397=1,IF(G397&lt;E397,G397-E397,G397-F397),"")</f>
        <v/>
      </c>
      <c r="J397" s="10" t="str">
        <f>VLOOKUP(A397,data!I:S,9,FALSE)</f>
        <v>Nut Rear RH - Pos Z</v>
      </c>
      <c r="K397" s="10"/>
      <c r="L397" s="10"/>
      <c r="M397" s="10"/>
      <c r="N397" s="4"/>
      <c r="X397" s="8" t="str">
        <f>IF(AND(H397=1,Y397="TRUE"),TRUE,"")</f>
        <v/>
      </c>
      <c r="Y397" s="8" t="str">
        <f>VLOOKUP(A397,data!I:S,10,FALSE)</f>
        <v>TRUE</v>
      </c>
      <c r="Z397" s="8">
        <f>VLOOKUP(A397,data!I:S,7,FALSE)</f>
        <v>-4.5</v>
      </c>
      <c r="AA397" s="8">
        <f>VLOOKUP(A397,data!I:S,8,FALSE)</f>
        <v>4.5</v>
      </c>
      <c r="AB397" s="8" t="b">
        <f>IF(OR(G397&lt;Z397,G397&gt;AA397),TRUE,FALSE)</f>
        <v>0</v>
      </c>
    </row>
    <row r="398" spans="1:28" s="8" customFormat="1" x14ac:dyDescent="0.25">
      <c r="A398" s="8" t="s">
        <v>742</v>
      </c>
      <c r="B398" s="8" t="str">
        <f>VLOOKUP(A398,data!I:S,2,FALSE)</f>
        <v>Pos X</v>
      </c>
      <c r="C398" s="7">
        <f>TRUNC(VLOOKUP(A398,data!I:S,3,FALSE),1)</f>
        <v>2813.1</v>
      </c>
      <c r="D398" s="7">
        <f>TRUNC(VLOOKUP(A398,data!I:S,4,FALSE),1)</f>
        <v>2813.6</v>
      </c>
      <c r="E398" s="7">
        <f>VLOOKUP(A398,data!I:S,5,FALSE)</f>
        <v>-3</v>
      </c>
      <c r="F398" s="7">
        <f>VLOOKUP(A398,data!I:S,6,FALSE)</f>
        <v>3</v>
      </c>
      <c r="G398" s="8">
        <f>C398-D398</f>
        <v>-0.5</v>
      </c>
      <c r="H398" s="8">
        <f>IF(OR(G398&lt;E398,G398&gt;F398),1,0)</f>
        <v>0</v>
      </c>
      <c r="I398" s="7" t="str">
        <f>IF(H398=1,IF(G398&lt;E398,G398-E398,G398-F398),"")</f>
        <v/>
      </c>
      <c r="J398" s="10" t="str">
        <f>VLOOKUP(A398,data!I:S,9,FALSE)</f>
        <v>Nut Front LH - Pos X</v>
      </c>
      <c r="K398" s="10"/>
      <c r="L398" s="10"/>
      <c r="M398" s="10"/>
      <c r="N398" s="4"/>
      <c r="X398" s="8" t="str">
        <f>IF(AND(H398=1,Y398="TRUE"),TRUE,"")</f>
        <v/>
      </c>
      <c r="Y398" s="8" t="str">
        <f>VLOOKUP(A398,data!I:S,10,FALSE)</f>
        <v>TRUE</v>
      </c>
      <c r="Z398" s="8">
        <f>VLOOKUP(A398,data!I:S,7,FALSE)</f>
        <v>-6</v>
      </c>
      <c r="AA398" s="8">
        <f>VLOOKUP(A398,data!I:S,8,FALSE)</f>
        <v>6</v>
      </c>
      <c r="AB398" s="8" t="b">
        <f>IF(OR(G398&lt;Z398,G398&gt;AA398),TRUE,FALSE)</f>
        <v>0</v>
      </c>
    </row>
    <row r="399" spans="1:28" s="8" customFormat="1" x14ac:dyDescent="0.25">
      <c r="A399" s="8" t="s">
        <v>744</v>
      </c>
      <c r="B399" s="8" t="str">
        <f>VLOOKUP(A399,data!I:S,2,FALSE)</f>
        <v>Pos Y</v>
      </c>
      <c r="C399" s="7">
        <f>TRUNC(VLOOKUP(A399,data!I:S,3,FALSE),1)</f>
        <v>-74.400000000000006</v>
      </c>
      <c r="D399" s="7">
        <f>TRUNC(VLOOKUP(A399,data!I:S,4,FALSE),1)</f>
        <v>-70.5</v>
      </c>
      <c r="E399" s="7">
        <f>VLOOKUP(A399,data!I:S,5,FALSE)</f>
        <v>-3</v>
      </c>
      <c r="F399" s="7">
        <f>VLOOKUP(A399,data!I:S,6,FALSE)</f>
        <v>3</v>
      </c>
      <c r="G399" s="8">
        <f>C399-D399</f>
        <v>-3.9000000000000057</v>
      </c>
      <c r="H399" s="8">
        <f>IF(OR(G399&lt;E399,G399&gt;F399),1,0)</f>
        <v>1</v>
      </c>
      <c r="I399" s="7">
        <f>IF(H399=1,IF(G399&lt;E399,G399-E399,G399-F399),"")</f>
        <v>-0.90000000000000568</v>
      </c>
      <c r="J399" s="10" t="str">
        <f>VLOOKUP(A399,data!I:S,9,FALSE)</f>
        <v>Nut Front LH - Pos Y</v>
      </c>
      <c r="K399" s="10"/>
      <c r="L399" s="10"/>
      <c r="M399" s="10"/>
      <c r="N399" s="4"/>
      <c r="X399" s="8" t="b">
        <f>IF(AND(H399=1,Y399="TRUE"),TRUE,"")</f>
        <v>1</v>
      </c>
      <c r="Y399" s="8" t="str">
        <f>VLOOKUP(A399,data!I:S,10,FALSE)</f>
        <v>TRUE</v>
      </c>
      <c r="Z399" s="8">
        <f>VLOOKUP(A399,data!I:S,7,FALSE)</f>
        <v>-6</v>
      </c>
      <c r="AA399" s="8">
        <f>VLOOKUP(A399,data!I:S,8,FALSE)</f>
        <v>6</v>
      </c>
      <c r="AB399" s="8" t="b">
        <f>IF(OR(G399&lt;Z399,G399&gt;AA399),TRUE,FALSE)</f>
        <v>0</v>
      </c>
    </row>
    <row r="400" spans="1:28" s="8" customFormat="1" x14ac:dyDescent="0.25">
      <c r="A400" s="8" t="s">
        <v>746</v>
      </c>
      <c r="B400" s="8" t="str">
        <f>VLOOKUP(A400,data!I:S,2,FALSE)</f>
        <v>Pos Z</v>
      </c>
      <c r="C400" s="7">
        <f>TRUNC(VLOOKUP(A400,data!I:S,3,FALSE),1)</f>
        <v>929.3</v>
      </c>
      <c r="D400" s="7">
        <f>TRUNC(VLOOKUP(A400,data!I:S,4,FALSE),1)</f>
        <v>930</v>
      </c>
      <c r="E400" s="7">
        <f>VLOOKUP(A400,data!I:S,5,FALSE)</f>
        <v>-3</v>
      </c>
      <c r="F400" s="7">
        <f>VLOOKUP(A400,data!I:S,6,FALSE)</f>
        <v>3</v>
      </c>
      <c r="G400" s="8">
        <f>C400-D400</f>
        <v>-0.70000000000004547</v>
      </c>
      <c r="H400" s="8">
        <f>IF(OR(G400&lt;E400,G400&gt;F400),1,0)</f>
        <v>0</v>
      </c>
      <c r="I400" s="7" t="str">
        <f>IF(H400=1,IF(G400&lt;E400,G400-E400,G400-F400),"")</f>
        <v/>
      </c>
      <c r="J400" s="10" t="str">
        <f>VLOOKUP(A400,data!I:S,9,FALSE)</f>
        <v>Nut Front LH - Pos Z</v>
      </c>
      <c r="K400" s="10"/>
      <c r="L400" s="10"/>
      <c r="M400" s="10"/>
      <c r="N400" s="4"/>
      <c r="X400" s="8" t="str">
        <f>IF(AND(H400=1,Y400="TRUE"),TRUE,"")</f>
        <v/>
      </c>
      <c r="Y400" s="8" t="str">
        <f>VLOOKUP(A400,data!I:S,10,FALSE)</f>
        <v>TRUE</v>
      </c>
      <c r="Z400" s="8">
        <f>VLOOKUP(A400,data!I:S,7,FALSE)</f>
        <v>-6</v>
      </c>
      <c r="AA400" s="8">
        <f>VLOOKUP(A400,data!I:S,8,FALSE)</f>
        <v>6</v>
      </c>
      <c r="AB400" s="8" t="b">
        <f>IF(OR(G400&lt;Z400,G400&gt;AA400),TRUE,FALSE)</f>
        <v>0</v>
      </c>
    </row>
    <row r="401" spans="1:28" s="8" customFormat="1" x14ac:dyDescent="0.25">
      <c r="A401" s="8" t="s">
        <v>748</v>
      </c>
      <c r="B401" s="8" t="str">
        <f>VLOOKUP(A401,data!I:S,2,FALSE)</f>
        <v>Pos X</v>
      </c>
      <c r="C401" s="7">
        <f>TRUNC(VLOOKUP(A401,data!I:S,3,FALSE),1)</f>
        <v>2874.4</v>
      </c>
      <c r="D401" s="7">
        <f>TRUNC(VLOOKUP(A401,data!I:S,4,FALSE),1)</f>
        <v>2875</v>
      </c>
      <c r="E401" s="7">
        <f>VLOOKUP(A401,data!I:S,5,FALSE)</f>
        <v>-3</v>
      </c>
      <c r="F401" s="7">
        <f>VLOOKUP(A401,data!I:S,6,FALSE)</f>
        <v>3</v>
      </c>
      <c r="G401" s="8">
        <f>C401-D401</f>
        <v>-0.59999999999990905</v>
      </c>
      <c r="H401" s="8">
        <f>IF(OR(G401&lt;E401,G401&gt;F401),1,0)</f>
        <v>0</v>
      </c>
      <c r="I401" s="7" t="str">
        <f>IF(H401=1,IF(G401&lt;E401,G401-E401,G401-F401),"")</f>
        <v/>
      </c>
      <c r="J401" s="10" t="str">
        <f>VLOOKUP(A401,data!I:S,9,FALSE)</f>
        <v>Nut Rear LH - Pos X</v>
      </c>
      <c r="K401" s="10"/>
      <c r="L401" s="10"/>
      <c r="M401" s="10"/>
      <c r="N401" s="4"/>
      <c r="X401" s="8" t="str">
        <f>IF(AND(H401=1,Y401="TRUE"),TRUE,"")</f>
        <v/>
      </c>
      <c r="Y401" s="8" t="str">
        <f>VLOOKUP(A401,data!I:S,10,FALSE)</f>
        <v>TRUE</v>
      </c>
      <c r="Z401" s="8">
        <f>VLOOKUP(A401,data!I:S,7,FALSE)</f>
        <v>-4.5</v>
      </c>
      <c r="AA401" s="8">
        <f>VLOOKUP(A401,data!I:S,8,FALSE)</f>
        <v>4.5</v>
      </c>
      <c r="AB401" s="8" t="b">
        <f>IF(OR(G401&lt;Z401,G401&gt;AA401),TRUE,FALSE)</f>
        <v>0</v>
      </c>
    </row>
    <row r="402" spans="1:28" s="8" customFormat="1" x14ac:dyDescent="0.25">
      <c r="A402" s="8" t="s">
        <v>750</v>
      </c>
      <c r="B402" s="8" t="str">
        <f>VLOOKUP(A402,data!I:S,2,FALSE)</f>
        <v>Pos Y</v>
      </c>
      <c r="C402" s="7">
        <f>TRUNC(VLOOKUP(A402,data!I:S,3,FALSE),1)</f>
        <v>-78.599999999999994</v>
      </c>
      <c r="D402" s="7">
        <f>TRUNC(VLOOKUP(A402,data!I:S,4,FALSE),1)</f>
        <v>-75.2</v>
      </c>
      <c r="E402" s="7">
        <f>VLOOKUP(A402,data!I:S,5,FALSE)</f>
        <v>-3</v>
      </c>
      <c r="F402" s="7">
        <f>VLOOKUP(A402,data!I:S,6,FALSE)</f>
        <v>3</v>
      </c>
      <c r="G402" s="8">
        <f>C402-D402</f>
        <v>-3.3999999999999915</v>
      </c>
      <c r="H402" s="8">
        <f>IF(OR(G402&lt;E402,G402&gt;F402),1,0)</f>
        <v>1</v>
      </c>
      <c r="I402" s="7">
        <f>IF(H402=1,IF(G402&lt;E402,G402-E402,G402-F402),"")</f>
        <v>-0.39999999999999147</v>
      </c>
      <c r="J402" s="10" t="str">
        <f>VLOOKUP(A402,data!I:S,9,FALSE)</f>
        <v>Nut Rear LH - Pos Y</v>
      </c>
      <c r="K402" s="10"/>
      <c r="L402" s="10"/>
      <c r="M402" s="10"/>
      <c r="N402" s="4"/>
      <c r="X402" s="8" t="b">
        <f>IF(AND(H402=1,Y402="TRUE"),TRUE,"")</f>
        <v>1</v>
      </c>
      <c r="Y402" s="8" t="str">
        <f>VLOOKUP(A402,data!I:S,10,FALSE)</f>
        <v>TRUE</v>
      </c>
      <c r="Z402" s="8">
        <f>VLOOKUP(A402,data!I:S,7,FALSE)</f>
        <v>-4.5</v>
      </c>
      <c r="AA402" s="8">
        <f>VLOOKUP(A402,data!I:S,8,FALSE)</f>
        <v>4.5</v>
      </c>
      <c r="AB402" s="8" t="b">
        <f>IF(OR(G402&lt;Z402,G402&gt;AA402),TRUE,FALSE)</f>
        <v>0</v>
      </c>
    </row>
    <row r="403" spans="1:28" s="8" customFormat="1" x14ac:dyDescent="0.25">
      <c r="A403" s="8" t="s">
        <v>752</v>
      </c>
      <c r="B403" s="8" t="str">
        <f>VLOOKUP(A403,data!I:S,2,FALSE)</f>
        <v>Pos Z</v>
      </c>
      <c r="C403" s="7">
        <f>TRUNC(VLOOKUP(A403,data!I:S,3,FALSE),1)</f>
        <v>920.6</v>
      </c>
      <c r="D403" s="7">
        <f>TRUNC(VLOOKUP(A403,data!I:S,4,FALSE),1)</f>
        <v>921.3</v>
      </c>
      <c r="E403" s="7">
        <f>VLOOKUP(A403,data!I:S,5,FALSE)</f>
        <v>-3</v>
      </c>
      <c r="F403" s="7">
        <f>VLOOKUP(A403,data!I:S,6,FALSE)</f>
        <v>3</v>
      </c>
      <c r="G403" s="8">
        <f>C403-D403</f>
        <v>-0.69999999999993179</v>
      </c>
      <c r="H403" s="8">
        <f>IF(OR(G403&lt;E403,G403&gt;F403),1,0)</f>
        <v>0</v>
      </c>
      <c r="I403" s="7" t="str">
        <f>IF(H403=1,IF(G403&lt;E403,G403-E403,G403-F403),"")</f>
        <v/>
      </c>
      <c r="J403" s="10" t="str">
        <f>VLOOKUP(A403,data!I:S,9,FALSE)</f>
        <v>Nut Rear LH - Pos Z</v>
      </c>
      <c r="K403" s="10"/>
      <c r="L403" s="10"/>
      <c r="M403" s="10"/>
      <c r="N403" s="4"/>
      <c r="X403" s="8" t="str">
        <f>IF(AND(H403=1,Y403="TRUE"),TRUE,"")</f>
        <v/>
      </c>
      <c r="Y403" s="8" t="str">
        <f>VLOOKUP(A403,data!I:S,10,FALSE)</f>
        <v>TRUE</v>
      </c>
      <c r="Z403" s="8">
        <f>VLOOKUP(A403,data!I:S,7,FALSE)</f>
        <v>-4.5</v>
      </c>
      <c r="AA403" s="8">
        <f>VLOOKUP(A403,data!I:S,8,FALSE)</f>
        <v>4.5</v>
      </c>
      <c r="AB403" s="8" t="b">
        <f>IF(OR(G403&lt;Z403,G403&gt;AA403),TRUE,FALSE)</f>
        <v>0</v>
      </c>
    </row>
    <row r="404" spans="1:28" s="8" customFormat="1" ht="30" customHeight="1" x14ac:dyDescent="0.25">
      <c r="A404" s="9" t="str">
        <f ca="1">INDEX(data!D:D,MATCH(OFFSET(INDIRECT("RC",FALSE),3,0),data!I:I,0))</f>
        <v>Spare Tire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4"/>
    </row>
    <row r="405" spans="1:28" s="8" customFormat="1" ht="200.1" customHeight="1" x14ac:dyDescent="0.25">
      <c r="A405" s="10" t="s">
        <v>32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4"/>
    </row>
    <row r="406" spans="1:28" s="8" customFormat="1" x14ac:dyDescent="0.25">
      <c r="A406" s="8" t="s">
        <v>0</v>
      </c>
      <c r="B406" s="8" t="s">
        <v>18</v>
      </c>
      <c r="C406" s="8" t="s">
        <v>19</v>
      </c>
      <c r="D406" s="8" t="s">
        <v>20</v>
      </c>
      <c r="E406" s="8" t="s">
        <v>34</v>
      </c>
      <c r="F406" s="8" t="s">
        <v>35</v>
      </c>
      <c r="G406" s="8" t="s">
        <v>36</v>
      </c>
      <c r="H406" s="8" t="s">
        <v>16</v>
      </c>
      <c r="I406" s="8" t="s">
        <v>17</v>
      </c>
      <c r="J406" s="10" t="s">
        <v>37</v>
      </c>
      <c r="K406" s="10"/>
      <c r="L406" s="10"/>
      <c r="M406" s="10"/>
      <c r="N406" s="4"/>
      <c r="X406" s="8" t="s">
        <v>27</v>
      </c>
      <c r="Y406" s="8" t="s">
        <v>23</v>
      </c>
      <c r="Z406" s="8" t="s">
        <v>24</v>
      </c>
      <c r="AA406" s="8" t="s">
        <v>25</v>
      </c>
      <c r="AB406" s="8" t="s">
        <v>26</v>
      </c>
    </row>
    <row r="407" spans="1:28" s="8" customFormat="1" x14ac:dyDescent="0.25">
      <c r="A407" s="8" t="s">
        <v>756</v>
      </c>
      <c r="B407" s="8" t="str">
        <f>VLOOKUP(A407,data!I:S,2,FALSE)</f>
        <v>Pos X</v>
      </c>
      <c r="C407" s="7">
        <f>TRUNC(VLOOKUP(A407,data!I:S,3,FALSE),1)</f>
        <v>4615.1000000000004</v>
      </c>
      <c r="D407" s="7">
        <f>TRUNC(VLOOKUP(A407,data!I:S,4,FALSE),1)</f>
        <v>4617</v>
      </c>
      <c r="E407" s="7">
        <f>VLOOKUP(A407,data!I:S,5,FALSE)</f>
        <v>-3</v>
      </c>
      <c r="F407" s="7">
        <f>VLOOKUP(A407,data!I:S,6,FALSE)</f>
        <v>3</v>
      </c>
      <c r="G407" s="8">
        <f>C407-D407</f>
        <v>-1.8999999999996362</v>
      </c>
      <c r="H407" s="8">
        <f>IF(OR(G407&lt;E407,G407&gt;F407),1,0)</f>
        <v>0</v>
      </c>
      <c r="I407" s="7" t="str">
        <f>IF(H407=1,IF(G407&lt;E407,G407-E407,G407-F407),"")</f>
        <v/>
      </c>
      <c r="J407" s="10" t="str">
        <f>VLOOKUP(A407,data!I:S,9,FALSE)</f>
        <v>Hole RH - Pos X</v>
      </c>
      <c r="K407" s="10"/>
      <c r="L407" s="10"/>
      <c r="M407" s="10"/>
      <c r="N407" s="4"/>
      <c r="X407" s="8" t="str">
        <f>IF(AND(H407=1,Y407="TRUE"),TRUE,"")</f>
        <v/>
      </c>
      <c r="Y407" s="8" t="str">
        <f>VLOOKUP(A407,data!I:S,10,FALSE)</f>
        <v>TRUE</v>
      </c>
      <c r="Z407" s="8">
        <f>VLOOKUP(A407,data!I:S,7,FALSE)</f>
        <v>-6</v>
      </c>
      <c r="AA407" s="8">
        <f>VLOOKUP(A407,data!I:S,8,FALSE)</f>
        <v>6</v>
      </c>
      <c r="AB407" s="8" t="b">
        <f>IF(OR(G407&lt;Z407,G407&gt;AA407),TRUE,FALSE)</f>
        <v>0</v>
      </c>
    </row>
    <row r="408" spans="1:28" s="8" customFormat="1" x14ac:dyDescent="0.25">
      <c r="A408" s="8" t="s">
        <v>758</v>
      </c>
      <c r="B408" s="8" t="str">
        <f>VLOOKUP(A408,data!I:S,2,FALSE)</f>
        <v>Pos Y</v>
      </c>
      <c r="C408" s="7">
        <f>TRUNC(VLOOKUP(A408,data!I:S,3,FALSE),1)</f>
        <v>10.199999999999999</v>
      </c>
      <c r="D408" s="7">
        <f>TRUNC(VLOOKUP(A408,data!I:S,4,FALSE),1)</f>
        <v>9.6999999999999993</v>
      </c>
      <c r="E408" s="7">
        <f>VLOOKUP(A408,data!I:S,5,FALSE)</f>
        <v>-3</v>
      </c>
      <c r="F408" s="7">
        <f>VLOOKUP(A408,data!I:S,6,FALSE)</f>
        <v>3</v>
      </c>
      <c r="G408" s="8">
        <f>C408-D408</f>
        <v>0.5</v>
      </c>
      <c r="H408" s="8">
        <f>IF(OR(G408&lt;E408,G408&gt;F408),1,0)</f>
        <v>0</v>
      </c>
      <c r="I408" s="7" t="str">
        <f>IF(H408=1,IF(G408&lt;E408,G408-E408,G408-F408),"")</f>
        <v/>
      </c>
      <c r="J408" s="10" t="str">
        <f>VLOOKUP(A408,data!I:S,9,FALSE)</f>
        <v>Hole RH - Pos Y</v>
      </c>
      <c r="K408" s="10"/>
      <c r="L408" s="10"/>
      <c r="M408" s="10"/>
      <c r="N408" s="4"/>
      <c r="X408" s="8" t="str">
        <f>IF(AND(H408=1,Y408="TRUE"),TRUE,"")</f>
        <v/>
      </c>
      <c r="Y408" s="8" t="str">
        <f>VLOOKUP(A408,data!I:S,10,FALSE)</f>
        <v>TRUE</v>
      </c>
      <c r="Z408" s="8">
        <f>VLOOKUP(A408,data!I:S,7,FALSE)</f>
        <v>-6</v>
      </c>
      <c r="AA408" s="8">
        <f>VLOOKUP(A408,data!I:S,8,FALSE)</f>
        <v>6</v>
      </c>
      <c r="AB408" s="8" t="b">
        <f>IF(OR(G408&lt;Z408,G408&gt;AA408),TRUE,FALSE)</f>
        <v>0</v>
      </c>
    </row>
    <row r="409" spans="1:28" s="8" customFormat="1" x14ac:dyDescent="0.25">
      <c r="A409" s="8" t="s">
        <v>760</v>
      </c>
      <c r="B409" s="8" t="str">
        <f>VLOOKUP(A409,data!I:S,2,FALSE)</f>
        <v>Pos Z</v>
      </c>
      <c r="C409" s="7">
        <f>TRUNC(VLOOKUP(A409,data!I:S,3,FALSE),1)</f>
        <v>1183.7</v>
      </c>
      <c r="D409" s="7">
        <f>TRUNC(VLOOKUP(A409,data!I:S,4,FALSE),1)</f>
        <v>1179.5999999999999</v>
      </c>
      <c r="E409" s="7">
        <f>VLOOKUP(A409,data!I:S,5,FALSE)</f>
        <v>-3</v>
      </c>
      <c r="F409" s="7">
        <f>VLOOKUP(A409,data!I:S,6,FALSE)</f>
        <v>3</v>
      </c>
      <c r="G409" s="8">
        <f>C409-D409</f>
        <v>4.1000000000001364</v>
      </c>
      <c r="H409" s="8">
        <f>IF(OR(G409&lt;E409,G409&gt;F409),1,0)</f>
        <v>1</v>
      </c>
      <c r="I409" s="7">
        <f>IF(H409=1,IF(G409&lt;E409,G409-E409,G409-F409),"")</f>
        <v>1.1000000000001364</v>
      </c>
      <c r="J409" s="10" t="str">
        <f>VLOOKUP(A409,data!I:S,9,FALSE)</f>
        <v>Hole RH - Pos Z</v>
      </c>
      <c r="K409" s="10"/>
      <c r="L409" s="10"/>
      <c r="M409" s="10"/>
      <c r="N409" s="4"/>
      <c r="X409" s="8" t="b">
        <f>IF(AND(H409=1,Y409="TRUE"),TRUE,"")</f>
        <v>1</v>
      </c>
      <c r="Y409" s="8" t="str">
        <f>VLOOKUP(A409,data!I:S,10,FALSE)</f>
        <v>TRUE</v>
      </c>
      <c r="Z409" s="8">
        <f>VLOOKUP(A409,data!I:S,7,FALSE)</f>
        <v>-6</v>
      </c>
      <c r="AA409" s="8">
        <f>VLOOKUP(A409,data!I:S,8,FALSE)</f>
        <v>6</v>
      </c>
      <c r="AB409" s="8" t="b">
        <f>IF(OR(G409&lt;Z409,G409&gt;AA409),TRUE,FALSE)</f>
        <v>0</v>
      </c>
    </row>
    <row r="410" spans="1:28" s="8" customFormat="1" x14ac:dyDescent="0.25">
      <c r="A410" s="8" t="s">
        <v>762</v>
      </c>
      <c r="B410" s="8" t="str">
        <f>VLOOKUP(A410,data!I:S,2,FALSE)</f>
        <v>Pos X</v>
      </c>
      <c r="C410" s="7">
        <f>TRUNC(VLOOKUP(A410,data!I:S,3,FALSE),1)</f>
        <v>4625.8</v>
      </c>
      <c r="D410" s="7">
        <f>TRUNC(VLOOKUP(A410,data!I:S,4,FALSE),1)</f>
        <v>4627.3999999999996</v>
      </c>
      <c r="E410" s="7">
        <f>VLOOKUP(A410,data!I:S,5,FALSE)</f>
        <v>-3</v>
      </c>
      <c r="F410" s="7">
        <f>VLOOKUP(A410,data!I:S,6,FALSE)</f>
        <v>3</v>
      </c>
      <c r="G410" s="8">
        <f>C410-D410</f>
        <v>-1.5999999999994543</v>
      </c>
      <c r="H410" s="8">
        <f>IF(OR(G410&lt;E410,G410&gt;F410),1,0)</f>
        <v>0</v>
      </c>
      <c r="I410" s="7" t="str">
        <f>IF(H410=1,IF(G410&lt;E410,G410-E410,G410-F410),"")</f>
        <v/>
      </c>
      <c r="J410" s="10" t="str">
        <f>VLOOKUP(A410,data!I:S,9,FALSE)</f>
        <v>Hole LH - Pos X</v>
      </c>
      <c r="K410" s="10"/>
      <c r="L410" s="10"/>
      <c r="M410" s="10"/>
      <c r="N410" s="4"/>
      <c r="X410" s="8" t="str">
        <f>IF(AND(H410=1,Y410="TRUE"),TRUE,"")</f>
        <v/>
      </c>
      <c r="Y410" s="8" t="str">
        <f>VLOOKUP(A410,data!I:S,10,FALSE)</f>
        <v>TRUE</v>
      </c>
      <c r="Z410" s="8">
        <f>VLOOKUP(A410,data!I:S,7,FALSE)</f>
        <v>-6</v>
      </c>
      <c r="AA410" s="8">
        <f>VLOOKUP(A410,data!I:S,8,FALSE)</f>
        <v>6</v>
      </c>
      <c r="AB410" s="8" t="b">
        <f>IF(OR(G410&lt;Z410,G410&gt;AA410),TRUE,FALSE)</f>
        <v>0</v>
      </c>
    </row>
    <row r="411" spans="1:28" s="8" customFormat="1" x14ac:dyDescent="0.25">
      <c r="A411" s="8" t="s">
        <v>764</v>
      </c>
      <c r="B411" s="8" t="str">
        <f>VLOOKUP(A411,data!I:S,2,FALSE)</f>
        <v>Pos Y</v>
      </c>
      <c r="C411" s="7">
        <f>TRUNC(VLOOKUP(A411,data!I:S,3,FALSE),1)</f>
        <v>-70.8</v>
      </c>
      <c r="D411" s="7">
        <f>TRUNC(VLOOKUP(A411,data!I:S,4,FALSE),1)</f>
        <v>-70.3</v>
      </c>
      <c r="E411" s="7">
        <f>VLOOKUP(A411,data!I:S,5,FALSE)</f>
        <v>-3</v>
      </c>
      <c r="F411" s="7">
        <f>VLOOKUP(A411,data!I:S,6,FALSE)</f>
        <v>3</v>
      </c>
      <c r="G411" s="8">
        <f>C411-D411</f>
        <v>-0.5</v>
      </c>
      <c r="H411" s="8">
        <f>IF(OR(G411&lt;E411,G411&gt;F411),1,0)</f>
        <v>0</v>
      </c>
      <c r="I411" s="7" t="str">
        <f>IF(H411=1,IF(G411&lt;E411,G411-E411,G411-F411),"")</f>
        <v/>
      </c>
      <c r="J411" s="10" t="str">
        <f>VLOOKUP(A411,data!I:S,9,FALSE)</f>
        <v>Hole LH - Pos Y</v>
      </c>
      <c r="K411" s="10"/>
      <c r="L411" s="10"/>
      <c r="M411" s="10"/>
      <c r="N411" s="4"/>
      <c r="X411" s="8" t="str">
        <f>IF(AND(H411=1,Y411="TRUE"),TRUE,"")</f>
        <v/>
      </c>
      <c r="Y411" s="8" t="str">
        <f>VLOOKUP(A411,data!I:S,10,FALSE)</f>
        <v>TRUE</v>
      </c>
      <c r="Z411" s="8">
        <f>VLOOKUP(A411,data!I:S,7,FALSE)</f>
        <v>-6</v>
      </c>
      <c r="AA411" s="8">
        <f>VLOOKUP(A411,data!I:S,8,FALSE)</f>
        <v>6</v>
      </c>
      <c r="AB411" s="8" t="b">
        <f>IF(OR(G411&lt;Z411,G411&gt;AA411),TRUE,FALSE)</f>
        <v>0</v>
      </c>
    </row>
    <row r="412" spans="1:28" s="8" customFormat="1" x14ac:dyDescent="0.25">
      <c r="A412" s="8" t="s">
        <v>766</v>
      </c>
      <c r="B412" s="8" t="str">
        <f>VLOOKUP(A412,data!I:S,2,FALSE)</f>
        <v>Pos Z</v>
      </c>
      <c r="C412" s="7">
        <f>TRUNC(VLOOKUP(A412,data!I:S,3,FALSE),1)</f>
        <v>1185.2</v>
      </c>
      <c r="D412" s="7">
        <f>TRUNC(VLOOKUP(A412,data!I:S,4,FALSE),1)</f>
        <v>1181.2</v>
      </c>
      <c r="E412" s="7">
        <f>VLOOKUP(A412,data!I:S,5,FALSE)</f>
        <v>-3</v>
      </c>
      <c r="F412" s="7">
        <f>VLOOKUP(A412,data!I:S,6,FALSE)</f>
        <v>3</v>
      </c>
      <c r="G412" s="8">
        <f>C412-D412</f>
        <v>4</v>
      </c>
      <c r="H412" s="8">
        <f>IF(OR(G412&lt;E412,G412&gt;F412),1,0)</f>
        <v>1</v>
      </c>
      <c r="I412" s="7">
        <f>IF(H412=1,IF(G412&lt;E412,G412-E412,G412-F412),"")</f>
        <v>1</v>
      </c>
      <c r="J412" s="10" t="str">
        <f>VLOOKUP(A412,data!I:S,9,FALSE)</f>
        <v>Hole LH - Pos Z</v>
      </c>
      <c r="K412" s="10"/>
      <c r="L412" s="10"/>
      <c r="M412" s="10"/>
      <c r="N412" s="4"/>
      <c r="X412" s="8" t="b">
        <f>IF(AND(H412=1,Y412="TRUE"),TRUE,"")</f>
        <v>1</v>
      </c>
      <c r="Y412" s="8" t="str">
        <f>VLOOKUP(A412,data!I:S,10,FALSE)</f>
        <v>TRUE</v>
      </c>
      <c r="Z412" s="8">
        <f>VLOOKUP(A412,data!I:S,7,FALSE)</f>
        <v>-6</v>
      </c>
      <c r="AA412" s="8">
        <f>VLOOKUP(A412,data!I:S,8,FALSE)</f>
        <v>6</v>
      </c>
      <c r="AB412" s="8" t="b">
        <f>IF(OR(G412&lt;Z412,G412&gt;AA412),TRUE,FALSE)</f>
        <v>0</v>
      </c>
    </row>
    <row r="413" spans="1:28" s="8" customFormat="1" ht="30" customHeight="1" x14ac:dyDescent="0.25">
      <c r="A413" s="9" t="str">
        <f ca="1">INDEX(data!D:D,MATCH(OFFSET(INDIRECT("RC",FALSE),3,0),data!I:I,0))</f>
        <v>Pipes (KD)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4"/>
    </row>
    <row r="414" spans="1:28" s="8" customFormat="1" ht="200.1" customHeight="1" x14ac:dyDescent="0.25">
      <c r="A414" s="10" t="s">
        <v>32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4"/>
    </row>
    <row r="415" spans="1:28" s="8" customFormat="1" x14ac:dyDescent="0.25">
      <c r="A415" s="8" t="s">
        <v>0</v>
      </c>
      <c r="B415" s="8" t="s">
        <v>18</v>
      </c>
      <c r="C415" s="8" t="s">
        <v>19</v>
      </c>
      <c r="D415" s="8" t="s">
        <v>20</v>
      </c>
      <c r="E415" s="8" t="s">
        <v>34</v>
      </c>
      <c r="F415" s="8" t="s">
        <v>35</v>
      </c>
      <c r="G415" s="8" t="s">
        <v>36</v>
      </c>
      <c r="H415" s="8" t="s">
        <v>16</v>
      </c>
      <c r="I415" s="8" t="s">
        <v>17</v>
      </c>
      <c r="J415" s="10" t="s">
        <v>37</v>
      </c>
      <c r="K415" s="10"/>
      <c r="L415" s="10"/>
      <c r="M415" s="10"/>
      <c r="N415" s="4"/>
      <c r="X415" s="8" t="s">
        <v>27</v>
      </c>
      <c r="Y415" s="8" t="s">
        <v>23</v>
      </c>
      <c r="Z415" s="8" t="s">
        <v>24</v>
      </c>
      <c r="AA415" s="8" t="s">
        <v>25</v>
      </c>
      <c r="AB415" s="8" t="s">
        <v>26</v>
      </c>
    </row>
    <row r="416" spans="1:28" s="8" customFormat="1" x14ac:dyDescent="0.25">
      <c r="A416" s="8" t="s">
        <v>770</v>
      </c>
      <c r="B416" s="8" t="str">
        <f>VLOOKUP(A416,data!I:S,2,FALSE)</f>
        <v>Pos X</v>
      </c>
      <c r="C416" s="7">
        <f>TRUNC(VLOOKUP(A416,data!I:S,3,FALSE),1)</f>
        <v>3870.4</v>
      </c>
      <c r="D416" s="7">
        <f>TRUNC(VLOOKUP(A416,data!I:S,4,FALSE),1)</f>
        <v>3870.1</v>
      </c>
      <c r="E416" s="7">
        <f>VLOOKUP(A416,data!I:S,5,FALSE)</f>
        <v>-4</v>
      </c>
      <c r="F416" s="7">
        <f>VLOOKUP(A416,data!I:S,6,FALSE)</f>
        <v>4</v>
      </c>
      <c r="G416" s="8">
        <f>C416-D416</f>
        <v>0.3000000000001819</v>
      </c>
      <c r="H416" s="8">
        <f>IF(OR(G416&lt;E416,G416&gt;F416),1,0)</f>
        <v>0</v>
      </c>
      <c r="I416" s="7" t="str">
        <f>IF(H416=1,IF(G416&lt;E416,G416-E416,G416-F416),"")</f>
        <v/>
      </c>
      <c r="J416" s="10" t="str">
        <f>VLOOKUP(A416,data!I:S,9,FALSE)</f>
        <v>Pipe # 6 (Inboard) - Pos X</v>
      </c>
      <c r="K416" s="10"/>
      <c r="L416" s="10"/>
      <c r="M416" s="10"/>
      <c r="N416" s="4"/>
      <c r="X416" s="8" t="str">
        <f>IF(AND(H416=1,Y416="TRUE"),TRUE,"")</f>
        <v/>
      </c>
      <c r="Y416" s="8" t="str">
        <f>VLOOKUP(A416,data!I:S,10,FALSE)</f>
        <v>TRUE</v>
      </c>
      <c r="Z416" s="8">
        <f>VLOOKUP(A416,data!I:S,7,FALSE)</f>
        <v>-8</v>
      </c>
      <c r="AA416" s="8">
        <f>VLOOKUP(A416,data!I:S,8,FALSE)</f>
        <v>8</v>
      </c>
      <c r="AB416" s="8" t="b">
        <f>IF(OR(G416&lt;Z416,G416&gt;AA416),TRUE,FALSE)</f>
        <v>0</v>
      </c>
    </row>
    <row r="417" spans="1:28" s="8" customFormat="1" x14ac:dyDescent="0.25">
      <c r="A417" s="8" t="s">
        <v>772</v>
      </c>
      <c r="B417" s="8" t="str">
        <f>VLOOKUP(A417,data!I:S,2,FALSE)</f>
        <v>Pos Y</v>
      </c>
      <c r="C417" s="7">
        <f>TRUNC(VLOOKUP(A417,data!I:S,3,FALSE),1)</f>
        <v>138.5</v>
      </c>
      <c r="D417" s="7">
        <f>TRUNC(VLOOKUP(A417,data!I:S,4,FALSE),1)</f>
        <v>140.9</v>
      </c>
      <c r="E417" s="7">
        <f>VLOOKUP(A417,data!I:S,5,FALSE)</f>
        <v>-4</v>
      </c>
      <c r="F417" s="7">
        <f>VLOOKUP(A417,data!I:S,6,FALSE)</f>
        <v>4</v>
      </c>
      <c r="G417" s="8">
        <f>C417-D417</f>
        <v>-2.4000000000000057</v>
      </c>
      <c r="H417" s="8">
        <f>IF(OR(G417&lt;E417,G417&gt;F417),1,0)</f>
        <v>0</v>
      </c>
      <c r="I417" s="7" t="str">
        <f>IF(H417=1,IF(G417&lt;E417,G417-E417,G417-F417),"")</f>
        <v/>
      </c>
      <c r="J417" s="10" t="str">
        <f>VLOOKUP(A417,data!I:S,9,FALSE)</f>
        <v>Pipe # 6 (Inboard) - Pos Y</v>
      </c>
      <c r="K417" s="10"/>
      <c r="L417" s="10"/>
      <c r="M417" s="10"/>
      <c r="N417" s="4"/>
      <c r="X417" s="8" t="str">
        <f>IF(AND(H417=1,Y417="TRUE"),TRUE,"")</f>
        <v/>
      </c>
      <c r="Y417" s="8" t="str">
        <f>VLOOKUP(A417,data!I:S,10,FALSE)</f>
        <v>TRUE</v>
      </c>
      <c r="Z417" s="8">
        <f>VLOOKUP(A417,data!I:S,7,FALSE)</f>
        <v>-8</v>
      </c>
      <c r="AA417" s="8">
        <f>VLOOKUP(A417,data!I:S,8,FALSE)</f>
        <v>8</v>
      </c>
      <c r="AB417" s="8" t="b">
        <f>IF(OR(G417&lt;Z417,G417&gt;AA417),TRUE,FALSE)</f>
        <v>0</v>
      </c>
    </row>
    <row r="418" spans="1:28" s="8" customFormat="1" x14ac:dyDescent="0.25">
      <c r="A418" s="8" t="s">
        <v>774</v>
      </c>
      <c r="B418" s="8" t="str">
        <f>VLOOKUP(A418,data!I:S,2,FALSE)</f>
        <v>Pos Z</v>
      </c>
      <c r="C418" s="7">
        <f>TRUNC(VLOOKUP(A418,data!I:S,3,FALSE),1)</f>
        <v>983.5</v>
      </c>
      <c r="D418" s="7">
        <f>TRUNC(VLOOKUP(A418,data!I:S,4,FALSE),1)</f>
        <v>985.8</v>
      </c>
      <c r="E418" s="7">
        <f>VLOOKUP(A418,data!I:S,5,FALSE)</f>
        <v>-4</v>
      </c>
      <c r="F418" s="7">
        <f>VLOOKUP(A418,data!I:S,6,FALSE)</f>
        <v>4</v>
      </c>
      <c r="G418" s="8">
        <f>C418-D418</f>
        <v>-2.2999999999999545</v>
      </c>
      <c r="H418" s="8">
        <f>IF(OR(G418&lt;E418,G418&gt;F418),1,0)</f>
        <v>0</v>
      </c>
      <c r="I418" s="7" t="str">
        <f>IF(H418=1,IF(G418&lt;E418,G418-E418,G418-F418),"")</f>
        <v/>
      </c>
      <c r="J418" s="10" t="str">
        <f>VLOOKUP(A418,data!I:S,9,FALSE)</f>
        <v>Pipe # 6 (Inboard) - Pos Z</v>
      </c>
      <c r="K418" s="10"/>
      <c r="L418" s="10"/>
      <c r="M418" s="10"/>
      <c r="N418" s="4"/>
      <c r="X418" s="8" t="str">
        <f>IF(AND(H418=1,Y418="TRUE"),TRUE,"")</f>
        <v/>
      </c>
      <c r="Y418" s="8" t="str">
        <f>VLOOKUP(A418,data!I:S,10,FALSE)</f>
        <v>TRUE</v>
      </c>
      <c r="Z418" s="8">
        <f>VLOOKUP(A418,data!I:S,7,FALSE)</f>
        <v>-8</v>
      </c>
      <c r="AA418" s="8">
        <f>VLOOKUP(A418,data!I:S,8,FALSE)</f>
        <v>8</v>
      </c>
      <c r="AB418" s="8" t="b">
        <f>IF(OR(G418&lt;Z418,G418&gt;AA418),TRUE,FALSE)</f>
        <v>0</v>
      </c>
    </row>
    <row r="419" spans="1:28" s="8" customFormat="1" x14ac:dyDescent="0.25">
      <c r="A419" s="8" t="s">
        <v>776</v>
      </c>
      <c r="B419" s="8" t="str">
        <f>VLOOKUP(A419,data!I:S,2,FALSE)</f>
        <v>Pos X</v>
      </c>
      <c r="C419" s="7">
        <f>TRUNC(VLOOKUP(A419,data!I:S,3,FALSE),1)</f>
        <v>3868.7</v>
      </c>
      <c r="D419" s="7">
        <f>TRUNC(VLOOKUP(A419,data!I:S,4,FALSE),1)</f>
        <v>3870.1</v>
      </c>
      <c r="E419" s="7">
        <f>VLOOKUP(A419,data!I:S,5,FALSE)</f>
        <v>-4</v>
      </c>
      <c r="F419" s="7">
        <f>VLOOKUP(A419,data!I:S,6,FALSE)</f>
        <v>4</v>
      </c>
      <c r="G419" s="8">
        <f>C419-D419</f>
        <v>-1.4000000000000909</v>
      </c>
      <c r="H419" s="8">
        <f>IF(OR(G419&lt;E419,G419&gt;F419),1,0)</f>
        <v>0</v>
      </c>
      <c r="I419" s="7" t="str">
        <f>IF(H419=1,IF(G419&lt;E419,G419-E419,G419-F419),"")</f>
        <v/>
      </c>
      <c r="J419" s="10" t="str">
        <f>VLOOKUP(A419,data!I:S,9,FALSE)</f>
        <v>Pipe # 7 (Outboard) - Pos X</v>
      </c>
      <c r="K419" s="10"/>
      <c r="L419" s="10"/>
      <c r="M419" s="10"/>
      <c r="N419" s="4"/>
      <c r="X419" s="8" t="str">
        <f>IF(AND(H419=1,Y419="TRUE"),TRUE,"")</f>
        <v/>
      </c>
      <c r="Y419" s="8" t="str">
        <f>VLOOKUP(A419,data!I:S,10,FALSE)</f>
        <v>TRUE</v>
      </c>
      <c r="Z419" s="8">
        <f>VLOOKUP(A419,data!I:S,7,FALSE)</f>
        <v>-8</v>
      </c>
      <c r="AA419" s="8">
        <f>VLOOKUP(A419,data!I:S,8,FALSE)</f>
        <v>8</v>
      </c>
      <c r="AB419" s="8" t="b">
        <f>IF(OR(G419&lt;Z419,G419&gt;AA419),TRUE,FALSE)</f>
        <v>0</v>
      </c>
    </row>
    <row r="420" spans="1:28" s="8" customFormat="1" x14ac:dyDescent="0.25">
      <c r="A420" s="8" t="s">
        <v>778</v>
      </c>
      <c r="B420" s="8" t="str">
        <f>VLOOKUP(A420,data!I:S,2,FALSE)</f>
        <v>Pos Y</v>
      </c>
      <c r="C420" s="7">
        <f>TRUNC(VLOOKUP(A420,data!I:S,3,FALSE),1)</f>
        <v>383.2</v>
      </c>
      <c r="D420" s="7">
        <f>TRUNC(VLOOKUP(A420,data!I:S,4,FALSE),1)</f>
        <v>384.7</v>
      </c>
      <c r="E420" s="7">
        <f>VLOOKUP(A420,data!I:S,5,FALSE)</f>
        <v>-4</v>
      </c>
      <c r="F420" s="7">
        <f>VLOOKUP(A420,data!I:S,6,FALSE)</f>
        <v>4</v>
      </c>
      <c r="G420" s="8">
        <f>C420-D420</f>
        <v>-1.5</v>
      </c>
      <c r="H420" s="8">
        <f>IF(OR(G420&lt;E420,G420&gt;F420),1,0)</f>
        <v>0</v>
      </c>
      <c r="I420" s="7" t="str">
        <f>IF(H420=1,IF(G420&lt;E420,G420-E420,G420-F420),"")</f>
        <v/>
      </c>
      <c r="J420" s="10" t="str">
        <f>VLOOKUP(A420,data!I:S,9,FALSE)</f>
        <v>Pipe # 7 (Outboard) - Pos Y</v>
      </c>
      <c r="K420" s="10"/>
      <c r="L420" s="10"/>
      <c r="M420" s="10"/>
      <c r="N420" s="4"/>
      <c r="X420" s="8" t="str">
        <f>IF(AND(H420=1,Y420="TRUE"),TRUE,"")</f>
        <v/>
      </c>
      <c r="Y420" s="8" t="str">
        <f>VLOOKUP(A420,data!I:S,10,FALSE)</f>
        <v>TRUE</v>
      </c>
      <c r="Z420" s="8">
        <f>VLOOKUP(A420,data!I:S,7,FALSE)</f>
        <v>-8</v>
      </c>
      <c r="AA420" s="8">
        <f>VLOOKUP(A420,data!I:S,8,FALSE)</f>
        <v>8</v>
      </c>
      <c r="AB420" s="8" t="b">
        <f>IF(OR(G420&lt;Z420,G420&gt;AA420),TRUE,FALSE)</f>
        <v>0</v>
      </c>
    </row>
    <row r="421" spans="1:28" s="8" customFormat="1" x14ac:dyDescent="0.25">
      <c r="A421" s="8" t="s">
        <v>780</v>
      </c>
      <c r="B421" s="8" t="str">
        <f>VLOOKUP(A421,data!I:S,2,FALSE)</f>
        <v>Pos Z</v>
      </c>
      <c r="C421" s="7">
        <f>TRUNC(VLOOKUP(A421,data!I:S,3,FALSE),1)</f>
        <v>1012.3</v>
      </c>
      <c r="D421" s="7">
        <f>TRUNC(VLOOKUP(A421,data!I:S,4,FALSE),1)</f>
        <v>1010.3</v>
      </c>
      <c r="E421" s="7">
        <f>VLOOKUP(A421,data!I:S,5,FALSE)</f>
        <v>-4</v>
      </c>
      <c r="F421" s="7">
        <f>VLOOKUP(A421,data!I:S,6,FALSE)</f>
        <v>4</v>
      </c>
      <c r="G421" s="8">
        <f>C421-D421</f>
        <v>2</v>
      </c>
      <c r="H421" s="8">
        <f>IF(OR(G421&lt;E421,G421&gt;F421),1,0)</f>
        <v>0</v>
      </c>
      <c r="I421" s="7" t="str">
        <f>IF(H421=1,IF(G421&lt;E421,G421-E421,G421-F421),"")</f>
        <v/>
      </c>
      <c r="J421" s="10" t="str">
        <f>VLOOKUP(A421,data!I:S,9,FALSE)</f>
        <v>Pipe # 7 (Outboard) - Pos Z</v>
      </c>
      <c r="K421" s="10"/>
      <c r="L421" s="10"/>
      <c r="M421" s="10"/>
      <c r="N421" s="4"/>
      <c r="X421" s="8" t="str">
        <f>IF(AND(H421=1,Y421="TRUE"),TRUE,"")</f>
        <v/>
      </c>
      <c r="Y421" s="8" t="str">
        <f>VLOOKUP(A421,data!I:S,10,FALSE)</f>
        <v>TRUE</v>
      </c>
      <c r="Z421" s="8">
        <f>VLOOKUP(A421,data!I:S,7,FALSE)</f>
        <v>-8</v>
      </c>
      <c r="AA421" s="8">
        <f>VLOOKUP(A421,data!I:S,8,FALSE)</f>
        <v>8</v>
      </c>
      <c r="AB421" s="8" t="b">
        <f>IF(OR(G421&lt;Z421,G421&gt;AA421),TRUE,FALSE)</f>
        <v>0</v>
      </c>
    </row>
    <row r="422" spans="1:28" s="8" customFormat="1" x14ac:dyDescent="0.25">
      <c r="A422" s="8" t="s">
        <v>782</v>
      </c>
      <c r="B422" s="8" t="str">
        <f>VLOOKUP(A422,data!I:S,2,FALSE)</f>
        <v>Pos X</v>
      </c>
      <c r="C422" s="7">
        <f>TRUNC(VLOOKUP(A422,data!I:S,3,FALSE),1)</f>
        <v>4976.8</v>
      </c>
      <c r="D422" s="7">
        <f>TRUNC(VLOOKUP(A422,data!I:S,4,FALSE),1)</f>
        <v>4977.5</v>
      </c>
      <c r="E422" s="7">
        <f>VLOOKUP(A422,data!I:S,5,FALSE)</f>
        <v>-4</v>
      </c>
      <c r="F422" s="7">
        <f>VLOOKUP(A422,data!I:S,6,FALSE)</f>
        <v>4</v>
      </c>
      <c r="G422" s="8">
        <f>C422-D422</f>
        <v>-0.6999999999998181</v>
      </c>
      <c r="H422" s="8">
        <f>IF(OR(G422&lt;E422,G422&gt;F422),1,0)</f>
        <v>0</v>
      </c>
      <c r="I422" s="7" t="str">
        <f>IF(H422=1,IF(G422&lt;E422,G422-E422,G422-F422),"")</f>
        <v/>
      </c>
      <c r="J422" s="10" t="str">
        <f>VLOOKUP(A422,data!I:S,9,FALSE)</f>
        <v>Pipe # 8 (Inboard) - Pos X</v>
      </c>
      <c r="K422" s="10"/>
      <c r="L422" s="10"/>
      <c r="M422" s="10"/>
      <c r="N422" s="4"/>
      <c r="X422" s="8" t="str">
        <f>IF(AND(H422=1,Y422="TRUE"),TRUE,"")</f>
        <v/>
      </c>
      <c r="Y422" s="8" t="str">
        <f>VLOOKUP(A422,data!I:S,10,FALSE)</f>
        <v>TRUE</v>
      </c>
      <c r="Z422" s="8">
        <f>VLOOKUP(A422,data!I:S,7,FALSE)</f>
        <v>-8</v>
      </c>
      <c r="AA422" s="8">
        <f>VLOOKUP(A422,data!I:S,8,FALSE)</f>
        <v>8</v>
      </c>
      <c r="AB422" s="8" t="b">
        <f>IF(OR(G422&lt;Z422,G422&gt;AA422),TRUE,FALSE)</f>
        <v>0</v>
      </c>
    </row>
    <row r="423" spans="1:28" s="8" customFormat="1" x14ac:dyDescent="0.25">
      <c r="A423" s="8" t="s">
        <v>784</v>
      </c>
      <c r="B423" s="8" t="str">
        <f>VLOOKUP(A423,data!I:S,2,FALSE)</f>
        <v>Pos Y</v>
      </c>
      <c r="C423" s="7">
        <f>TRUNC(VLOOKUP(A423,data!I:S,3,FALSE),1)</f>
        <v>426.1</v>
      </c>
      <c r="D423" s="7">
        <f>TRUNC(VLOOKUP(A423,data!I:S,4,FALSE),1)</f>
        <v>424.7</v>
      </c>
      <c r="E423" s="7">
        <f>VLOOKUP(A423,data!I:S,5,FALSE)</f>
        <v>-4</v>
      </c>
      <c r="F423" s="7">
        <f>VLOOKUP(A423,data!I:S,6,FALSE)</f>
        <v>4</v>
      </c>
      <c r="G423" s="8">
        <f>C423-D423</f>
        <v>1.4000000000000341</v>
      </c>
      <c r="H423" s="8">
        <f>IF(OR(G423&lt;E423,G423&gt;F423),1,0)</f>
        <v>0</v>
      </c>
      <c r="I423" s="7" t="str">
        <f>IF(H423=1,IF(G423&lt;E423,G423-E423,G423-F423),"")</f>
        <v/>
      </c>
      <c r="J423" s="10" t="str">
        <f>VLOOKUP(A423,data!I:S,9,FALSE)</f>
        <v>Pipe # 8 (Inboard) - Pos Y</v>
      </c>
      <c r="K423" s="10"/>
      <c r="L423" s="10"/>
      <c r="M423" s="10"/>
      <c r="N423" s="4"/>
      <c r="X423" s="8" t="str">
        <f>IF(AND(H423=1,Y423="TRUE"),TRUE,"")</f>
        <v/>
      </c>
      <c r="Y423" s="8" t="str">
        <f>VLOOKUP(A423,data!I:S,10,FALSE)</f>
        <v>TRUE</v>
      </c>
      <c r="Z423" s="8">
        <f>VLOOKUP(A423,data!I:S,7,FALSE)</f>
        <v>-8</v>
      </c>
      <c r="AA423" s="8">
        <f>VLOOKUP(A423,data!I:S,8,FALSE)</f>
        <v>8</v>
      </c>
      <c r="AB423" s="8" t="b">
        <f>IF(OR(G423&lt;Z423,G423&gt;AA423),TRUE,FALSE)</f>
        <v>0</v>
      </c>
    </row>
    <row r="424" spans="1:28" s="8" customFormat="1" x14ac:dyDescent="0.25">
      <c r="A424" s="8" t="s">
        <v>786</v>
      </c>
      <c r="B424" s="8" t="str">
        <f>VLOOKUP(A424,data!I:S,2,FALSE)</f>
        <v>Pos Z</v>
      </c>
      <c r="C424" s="7">
        <f>TRUNC(VLOOKUP(A424,data!I:S,3,FALSE),1)</f>
        <v>1072</v>
      </c>
      <c r="D424" s="7">
        <f>TRUNC(VLOOKUP(A424,data!I:S,4,FALSE),1)</f>
        <v>1071.3</v>
      </c>
      <c r="E424" s="7">
        <f>VLOOKUP(A424,data!I:S,5,FALSE)</f>
        <v>-4</v>
      </c>
      <c r="F424" s="7">
        <f>VLOOKUP(A424,data!I:S,6,FALSE)</f>
        <v>4</v>
      </c>
      <c r="G424" s="8">
        <f>C424-D424</f>
        <v>0.70000000000004547</v>
      </c>
      <c r="H424" s="8">
        <f>IF(OR(G424&lt;E424,G424&gt;F424),1,0)</f>
        <v>0</v>
      </c>
      <c r="I424" s="7" t="str">
        <f>IF(H424=1,IF(G424&lt;E424,G424-E424,G424-F424),"")</f>
        <v/>
      </c>
      <c r="J424" s="10" t="str">
        <f>VLOOKUP(A424,data!I:S,9,FALSE)</f>
        <v>Pipe # 8 (Inboard) - Pos Z</v>
      </c>
      <c r="K424" s="10"/>
      <c r="L424" s="10"/>
      <c r="M424" s="10"/>
      <c r="N424" s="4"/>
      <c r="X424" s="8" t="str">
        <f>IF(AND(H424=1,Y424="TRUE"),TRUE,"")</f>
        <v/>
      </c>
      <c r="Y424" s="8" t="str">
        <f>VLOOKUP(A424,data!I:S,10,FALSE)</f>
        <v>TRUE</v>
      </c>
      <c r="Z424" s="8">
        <f>VLOOKUP(A424,data!I:S,7,FALSE)</f>
        <v>-8</v>
      </c>
      <c r="AA424" s="8">
        <f>VLOOKUP(A424,data!I:S,8,FALSE)</f>
        <v>8</v>
      </c>
      <c r="AB424" s="8" t="b">
        <f>IF(OR(G424&lt;Z424,G424&gt;AA424),TRUE,FALSE)</f>
        <v>0</v>
      </c>
    </row>
    <row r="425" spans="1:28" s="8" customFormat="1" x14ac:dyDescent="0.25">
      <c r="A425" s="8" t="s">
        <v>788</v>
      </c>
      <c r="B425" s="8" t="str">
        <f>VLOOKUP(A425,data!I:S,2,FALSE)</f>
        <v>Pos X</v>
      </c>
      <c r="C425" s="7">
        <f>TRUNC(VLOOKUP(A425,data!I:S,3,FALSE),1)</f>
        <v>4974.2</v>
      </c>
      <c r="D425" s="7">
        <f>TRUNC(VLOOKUP(A425,data!I:S,4,FALSE),1)</f>
        <v>4974</v>
      </c>
      <c r="E425" s="7">
        <f>VLOOKUP(A425,data!I:S,5,FALSE)</f>
        <v>-4</v>
      </c>
      <c r="F425" s="7">
        <f>VLOOKUP(A425,data!I:S,6,FALSE)</f>
        <v>4</v>
      </c>
      <c r="G425" s="8">
        <f>C425-D425</f>
        <v>0.1999999999998181</v>
      </c>
      <c r="H425" s="8">
        <f>IF(OR(G425&lt;E425,G425&gt;F425),1,0)</f>
        <v>0</v>
      </c>
      <c r="I425" s="7" t="str">
        <f>IF(H425=1,IF(G425&lt;E425,G425-E425,G425-F425),"")</f>
        <v/>
      </c>
      <c r="J425" s="10" t="str">
        <f>VLOOKUP(A425,data!I:S,9,FALSE)</f>
        <v>Pipe # 8 (Outboard) - Pos X</v>
      </c>
      <c r="K425" s="10"/>
      <c r="L425" s="10"/>
      <c r="M425" s="10"/>
      <c r="N425" s="4"/>
      <c r="X425" s="8" t="str">
        <f>IF(AND(H425=1,Y425="TRUE"),TRUE,"")</f>
        <v/>
      </c>
      <c r="Y425" s="8" t="str">
        <f>VLOOKUP(A425,data!I:S,10,FALSE)</f>
        <v>TRUE</v>
      </c>
      <c r="Z425" s="8">
        <f>VLOOKUP(A425,data!I:S,7,FALSE)</f>
        <v>-8</v>
      </c>
      <c r="AA425" s="8">
        <f>VLOOKUP(A425,data!I:S,8,FALSE)</f>
        <v>8</v>
      </c>
      <c r="AB425" s="8" t="b">
        <f>IF(OR(G425&lt;Z425,G425&gt;AA425),TRUE,FALSE)</f>
        <v>0</v>
      </c>
    </row>
    <row r="426" spans="1:28" s="8" customFormat="1" x14ac:dyDescent="0.25">
      <c r="A426" s="8" t="s">
        <v>790</v>
      </c>
      <c r="B426" s="8" t="str">
        <f>VLOOKUP(A426,data!I:S,2,FALSE)</f>
        <v>Pos Y</v>
      </c>
      <c r="C426" s="7">
        <f>TRUNC(VLOOKUP(A426,data!I:S,3,FALSE),1)</f>
        <v>450.4</v>
      </c>
      <c r="D426" s="7">
        <f>TRUNC(VLOOKUP(A426,data!I:S,4,FALSE),1)</f>
        <v>448.7</v>
      </c>
      <c r="E426" s="7">
        <f>VLOOKUP(A426,data!I:S,5,FALSE)</f>
        <v>-4</v>
      </c>
      <c r="F426" s="7">
        <f>VLOOKUP(A426,data!I:S,6,FALSE)</f>
        <v>4</v>
      </c>
      <c r="G426" s="8">
        <f>C426-D426</f>
        <v>1.6999999999999886</v>
      </c>
      <c r="H426" s="8">
        <f>IF(OR(G426&lt;E426,G426&gt;F426),1,0)</f>
        <v>0</v>
      </c>
      <c r="I426" s="7" t="str">
        <f>IF(H426=1,IF(G426&lt;E426,G426-E426,G426-F426),"")</f>
        <v/>
      </c>
      <c r="J426" s="10" t="str">
        <f>VLOOKUP(A426,data!I:S,9,FALSE)</f>
        <v>Pipe # 8 (Outboard) - Pos Y</v>
      </c>
      <c r="K426" s="10"/>
      <c r="L426" s="10"/>
      <c r="M426" s="10"/>
      <c r="N426" s="4"/>
      <c r="X426" s="8" t="str">
        <f>IF(AND(H426=1,Y426="TRUE"),TRUE,"")</f>
        <v/>
      </c>
      <c r="Y426" s="8" t="str">
        <f>VLOOKUP(A426,data!I:S,10,FALSE)</f>
        <v>TRUE</v>
      </c>
      <c r="Z426" s="8">
        <f>VLOOKUP(A426,data!I:S,7,FALSE)</f>
        <v>-8</v>
      </c>
      <c r="AA426" s="8">
        <f>VLOOKUP(A426,data!I:S,8,FALSE)</f>
        <v>8</v>
      </c>
      <c r="AB426" s="8" t="b">
        <f>IF(OR(G426&lt;Z426,G426&gt;AA426),TRUE,FALSE)</f>
        <v>0</v>
      </c>
    </row>
    <row r="427" spans="1:28" s="8" customFormat="1" x14ac:dyDescent="0.25">
      <c r="A427" s="8" t="s">
        <v>792</v>
      </c>
      <c r="B427" s="8" t="str">
        <f>VLOOKUP(A427,data!I:S,2,FALSE)</f>
        <v>Pos Z</v>
      </c>
      <c r="C427" s="7">
        <f>TRUNC(VLOOKUP(A427,data!I:S,3,FALSE),1)</f>
        <v>1070.8</v>
      </c>
      <c r="D427" s="7">
        <f>TRUNC(VLOOKUP(A427,data!I:S,4,FALSE),1)</f>
        <v>1071.3</v>
      </c>
      <c r="E427" s="7">
        <f>VLOOKUP(A427,data!I:S,5,FALSE)</f>
        <v>-4</v>
      </c>
      <c r="F427" s="7">
        <f>VLOOKUP(A427,data!I:S,6,FALSE)</f>
        <v>4</v>
      </c>
      <c r="G427" s="8">
        <f>C427-D427</f>
        <v>-0.5</v>
      </c>
      <c r="H427" s="8">
        <f>IF(OR(G427&lt;E427,G427&gt;F427),1,0)</f>
        <v>0</v>
      </c>
      <c r="I427" s="7" t="str">
        <f>IF(H427=1,IF(G427&lt;E427,G427-E427,G427-F427),"")</f>
        <v/>
      </c>
      <c r="J427" s="10" t="str">
        <f>VLOOKUP(A427,data!I:S,9,FALSE)</f>
        <v>Pipe # 8 (Outboard) - Pos Z</v>
      </c>
      <c r="K427" s="10"/>
      <c r="L427" s="10"/>
      <c r="M427" s="10"/>
      <c r="N427" s="4"/>
      <c r="X427" s="8" t="str">
        <f>IF(AND(H427=1,Y427="TRUE"),TRUE,"")</f>
        <v/>
      </c>
      <c r="Y427" s="8" t="str">
        <f>VLOOKUP(A427,data!I:S,10,FALSE)</f>
        <v>TRUE</v>
      </c>
      <c r="Z427" s="8">
        <f>VLOOKUP(A427,data!I:S,7,FALSE)</f>
        <v>-8</v>
      </c>
      <c r="AA427" s="8">
        <f>VLOOKUP(A427,data!I:S,8,FALSE)</f>
        <v>8</v>
      </c>
      <c r="AB427" s="8" t="b">
        <f>IF(OR(G427&lt;Z427,G427&gt;AA427),TRUE,FALSE)</f>
        <v>0</v>
      </c>
    </row>
    <row r="428" spans="1:28" s="8" customFormat="1" ht="30" customHeight="1" x14ac:dyDescent="0.25">
      <c r="A428" s="9" t="str">
        <f ca="1">INDEX(data!D:D,MATCH(OFFSET(INDIRECT("RC",FALSE),3,0),data!I:I,0))</f>
        <v>Fuel Tank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4"/>
    </row>
    <row r="429" spans="1:28" s="8" customFormat="1" ht="200.1" customHeight="1" x14ac:dyDescent="0.25">
      <c r="A429" s="10" t="s">
        <v>32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4"/>
    </row>
    <row r="430" spans="1:28" s="8" customFormat="1" x14ac:dyDescent="0.25">
      <c r="A430" s="8" t="s">
        <v>0</v>
      </c>
      <c r="B430" s="8" t="s">
        <v>18</v>
      </c>
      <c r="C430" s="8" t="s">
        <v>19</v>
      </c>
      <c r="D430" s="8" t="s">
        <v>20</v>
      </c>
      <c r="E430" s="8" t="s">
        <v>34</v>
      </c>
      <c r="F430" s="8" t="s">
        <v>35</v>
      </c>
      <c r="G430" s="8" t="s">
        <v>36</v>
      </c>
      <c r="H430" s="8" t="s">
        <v>16</v>
      </c>
      <c r="I430" s="8" t="s">
        <v>17</v>
      </c>
      <c r="J430" s="10" t="s">
        <v>37</v>
      </c>
      <c r="K430" s="10"/>
      <c r="L430" s="10"/>
      <c r="M430" s="10"/>
      <c r="N430" s="4"/>
      <c r="X430" s="8" t="s">
        <v>27</v>
      </c>
      <c r="Y430" s="8" t="s">
        <v>23</v>
      </c>
      <c r="Z430" s="8" t="s">
        <v>24</v>
      </c>
      <c r="AA430" s="8" t="s">
        <v>25</v>
      </c>
      <c r="AB430" s="8" t="s">
        <v>26</v>
      </c>
    </row>
    <row r="431" spans="1:28" s="8" customFormat="1" x14ac:dyDescent="0.25">
      <c r="A431" s="8" t="s">
        <v>796</v>
      </c>
      <c r="B431" s="8" t="str">
        <f>VLOOKUP(A431,data!I:S,2,FALSE)</f>
        <v>Pos X</v>
      </c>
      <c r="C431" s="7">
        <f>TRUNC(VLOOKUP(A431,data!I:S,3,FALSE),1)</f>
        <v>3089.2</v>
      </c>
      <c r="D431" s="7">
        <f>TRUNC(VLOOKUP(A431,data!I:S,4,FALSE),1)</f>
        <v>3090</v>
      </c>
      <c r="E431" s="7">
        <f>VLOOKUP(A431,data!I:S,5,FALSE)</f>
        <v>-3</v>
      </c>
      <c r="F431" s="7">
        <f>VLOOKUP(A431,data!I:S,6,FALSE)</f>
        <v>3</v>
      </c>
      <c r="G431" s="8">
        <f>C431-D431</f>
        <v>-0.8000000000001819</v>
      </c>
      <c r="H431" s="8">
        <f>IF(OR(G431&lt;E431,G431&gt;F431),1,0)</f>
        <v>0</v>
      </c>
      <c r="I431" s="7" t="str">
        <f>IF(H431=1,IF(G431&lt;E431,G431-E431,G431-F431),"")</f>
        <v/>
      </c>
      <c r="J431" s="10" t="str">
        <f>VLOOKUP(A431,data!I:S,9,FALSE)</f>
        <v>Front Band Hole Front - Pos X</v>
      </c>
      <c r="K431" s="10"/>
      <c r="L431" s="10"/>
      <c r="M431" s="10"/>
      <c r="N431" s="4"/>
      <c r="X431" s="8" t="str">
        <f>IF(AND(H431=1,Y431="TRUE"),TRUE,"")</f>
        <v/>
      </c>
      <c r="Y431" s="8" t="str">
        <f>VLOOKUP(A431,data!I:S,10,FALSE)</f>
        <v>TRUE</v>
      </c>
      <c r="Z431" s="8">
        <f>VLOOKUP(A431,data!I:S,7,FALSE)</f>
        <v>-6</v>
      </c>
      <c r="AA431" s="8">
        <f>VLOOKUP(A431,data!I:S,8,FALSE)</f>
        <v>6</v>
      </c>
      <c r="AB431" s="8" t="b">
        <f>IF(OR(G431&lt;Z431,G431&gt;AA431),TRUE,FALSE)</f>
        <v>0</v>
      </c>
    </row>
    <row r="432" spans="1:28" s="8" customFormat="1" x14ac:dyDescent="0.25">
      <c r="A432" s="8" t="s">
        <v>798</v>
      </c>
      <c r="B432" s="8" t="str">
        <f>VLOOKUP(A432,data!I:S,2,FALSE)</f>
        <v>Pos Y</v>
      </c>
      <c r="C432" s="7">
        <f>TRUNC(VLOOKUP(A432,data!I:S,3,FALSE),1)</f>
        <v>-67.099999999999994</v>
      </c>
      <c r="D432" s="7">
        <f>TRUNC(VLOOKUP(A432,data!I:S,4,FALSE),1)</f>
        <v>-64.5</v>
      </c>
      <c r="E432" s="7">
        <f>VLOOKUP(A432,data!I:S,5,FALSE)</f>
        <v>-3</v>
      </c>
      <c r="F432" s="7">
        <f>VLOOKUP(A432,data!I:S,6,FALSE)</f>
        <v>3</v>
      </c>
      <c r="G432" s="8">
        <f>C432-D432</f>
        <v>-2.5999999999999943</v>
      </c>
      <c r="H432" s="8">
        <f>IF(OR(G432&lt;E432,G432&gt;F432),1,0)</f>
        <v>0</v>
      </c>
      <c r="I432" s="7" t="str">
        <f>IF(H432=1,IF(G432&lt;E432,G432-E432,G432-F432),"")</f>
        <v/>
      </c>
      <c r="J432" s="10" t="str">
        <f>VLOOKUP(A432,data!I:S,9,FALSE)</f>
        <v>Front Band Hole Front - Pos Y</v>
      </c>
      <c r="K432" s="10"/>
      <c r="L432" s="10"/>
      <c r="M432" s="10"/>
      <c r="N432" s="4"/>
      <c r="X432" s="8" t="str">
        <f>IF(AND(H432=1,Y432="TRUE"),TRUE,"")</f>
        <v/>
      </c>
      <c r="Y432" s="8" t="str">
        <f>VLOOKUP(A432,data!I:S,10,FALSE)</f>
        <v>TRUE</v>
      </c>
      <c r="Z432" s="8">
        <f>VLOOKUP(A432,data!I:S,7,FALSE)</f>
        <v>-6</v>
      </c>
      <c r="AA432" s="8">
        <f>VLOOKUP(A432,data!I:S,8,FALSE)</f>
        <v>6</v>
      </c>
      <c r="AB432" s="8" t="b">
        <f>IF(OR(G432&lt;Z432,G432&gt;AA432),TRUE,FALSE)</f>
        <v>0</v>
      </c>
    </row>
    <row r="433" spans="1:28" s="8" customFormat="1" x14ac:dyDescent="0.25">
      <c r="A433" s="8" t="s">
        <v>800</v>
      </c>
      <c r="B433" s="8" t="str">
        <f>VLOOKUP(A433,data!I:S,2,FALSE)</f>
        <v>Pos Z</v>
      </c>
      <c r="C433" s="7">
        <f>TRUNC(VLOOKUP(A433,data!I:S,3,FALSE),1)</f>
        <v>1037.7</v>
      </c>
      <c r="D433" s="7">
        <f>TRUNC(VLOOKUP(A433,data!I:S,4,FALSE),1)</f>
        <v>1040</v>
      </c>
      <c r="E433" s="7">
        <f>VLOOKUP(A433,data!I:S,5,FALSE)</f>
        <v>-3</v>
      </c>
      <c r="F433" s="7">
        <f>VLOOKUP(A433,data!I:S,6,FALSE)</f>
        <v>3</v>
      </c>
      <c r="G433" s="8">
        <f>C433-D433</f>
        <v>-2.2999999999999545</v>
      </c>
      <c r="H433" s="8">
        <f>IF(OR(G433&lt;E433,G433&gt;F433),1,0)</f>
        <v>0</v>
      </c>
      <c r="I433" s="7" t="str">
        <f>IF(H433=1,IF(G433&lt;E433,G433-E433,G433-F433),"")</f>
        <v/>
      </c>
      <c r="J433" s="10" t="str">
        <f>VLOOKUP(A433,data!I:S,9,FALSE)</f>
        <v>Front Band Hole Front - Pos Z</v>
      </c>
      <c r="K433" s="10"/>
      <c r="L433" s="10"/>
      <c r="M433" s="10"/>
      <c r="N433" s="4"/>
      <c r="X433" s="8" t="str">
        <f>IF(AND(H433=1,Y433="TRUE"),TRUE,"")</f>
        <v/>
      </c>
      <c r="Y433" s="8" t="str">
        <f>VLOOKUP(A433,data!I:S,10,FALSE)</f>
        <v>TRUE</v>
      </c>
      <c r="Z433" s="8">
        <f>VLOOKUP(A433,data!I:S,7,FALSE)</f>
        <v>-6</v>
      </c>
      <c r="AA433" s="8">
        <f>VLOOKUP(A433,data!I:S,8,FALSE)</f>
        <v>6</v>
      </c>
      <c r="AB433" s="8" t="b">
        <f>IF(OR(G433&lt;Z433,G433&gt;AA433),TRUE,FALSE)</f>
        <v>0</v>
      </c>
    </row>
    <row r="434" spans="1:28" s="8" customFormat="1" x14ac:dyDescent="0.25">
      <c r="A434" s="8" t="s">
        <v>802</v>
      </c>
      <c r="B434" s="8" t="str">
        <f>VLOOKUP(A434,data!I:S,2,FALSE)</f>
        <v>Pos X</v>
      </c>
      <c r="C434" s="7">
        <f>TRUNC(VLOOKUP(A434,data!I:S,3,FALSE),1)</f>
        <v>3139.2</v>
      </c>
      <c r="D434" s="7">
        <f>TRUNC(VLOOKUP(A434,data!I:S,4,FALSE),1)</f>
        <v>3140</v>
      </c>
      <c r="E434" s="7">
        <f>VLOOKUP(A434,data!I:S,5,FALSE)</f>
        <v>-3</v>
      </c>
      <c r="F434" s="7">
        <f>VLOOKUP(A434,data!I:S,6,FALSE)</f>
        <v>3</v>
      </c>
      <c r="G434" s="8">
        <f>C434-D434</f>
        <v>-0.8000000000001819</v>
      </c>
      <c r="H434" s="8">
        <f>IF(OR(G434&lt;E434,G434&gt;F434),1,0)</f>
        <v>0</v>
      </c>
      <c r="I434" s="7" t="str">
        <f>IF(H434=1,IF(G434&lt;E434,G434-E434,G434-F434),"")</f>
        <v/>
      </c>
      <c r="J434" s="10" t="str">
        <f>VLOOKUP(A434,data!I:S,9,FALSE)</f>
        <v>Front Band Hole Rear - Pos X</v>
      </c>
      <c r="K434" s="10"/>
      <c r="L434" s="10"/>
      <c r="M434" s="10"/>
      <c r="N434" s="4"/>
      <c r="X434" s="8" t="str">
        <f>IF(AND(H434=1,Y434="TRUE"),TRUE,"")</f>
        <v/>
      </c>
      <c r="Y434" s="8" t="str">
        <f>VLOOKUP(A434,data!I:S,10,FALSE)</f>
        <v>TRUE</v>
      </c>
      <c r="Z434" s="8">
        <f>VLOOKUP(A434,data!I:S,7,FALSE)</f>
        <v>-6</v>
      </c>
      <c r="AA434" s="8">
        <f>VLOOKUP(A434,data!I:S,8,FALSE)</f>
        <v>6</v>
      </c>
      <c r="AB434" s="8" t="b">
        <f>IF(OR(G434&lt;Z434,G434&gt;AA434),TRUE,FALSE)</f>
        <v>0</v>
      </c>
    </row>
    <row r="435" spans="1:28" s="8" customFormat="1" x14ac:dyDescent="0.25">
      <c r="A435" s="8" t="s">
        <v>804</v>
      </c>
      <c r="B435" s="8" t="str">
        <f>VLOOKUP(A435,data!I:S,2,FALSE)</f>
        <v>Pos Y</v>
      </c>
      <c r="C435" s="7">
        <f>TRUNC(VLOOKUP(A435,data!I:S,3,FALSE),1)</f>
        <v>-66.7</v>
      </c>
      <c r="D435" s="7">
        <f>TRUNC(VLOOKUP(A435,data!I:S,4,FALSE),1)</f>
        <v>-64.5</v>
      </c>
      <c r="E435" s="7">
        <f>VLOOKUP(A435,data!I:S,5,FALSE)</f>
        <v>-3</v>
      </c>
      <c r="F435" s="7">
        <f>VLOOKUP(A435,data!I:S,6,FALSE)</f>
        <v>3</v>
      </c>
      <c r="G435" s="8">
        <f>C435-D435</f>
        <v>-2.2000000000000028</v>
      </c>
      <c r="H435" s="8">
        <f>IF(OR(G435&lt;E435,G435&gt;F435),1,0)</f>
        <v>0</v>
      </c>
      <c r="I435" s="7" t="str">
        <f>IF(H435=1,IF(G435&lt;E435,G435-E435,G435-F435),"")</f>
        <v/>
      </c>
      <c r="J435" s="10" t="str">
        <f>VLOOKUP(A435,data!I:S,9,FALSE)</f>
        <v>Front Band Hole Rear - Pos Y</v>
      </c>
      <c r="K435" s="10"/>
      <c r="L435" s="10"/>
      <c r="M435" s="10"/>
      <c r="N435" s="4"/>
      <c r="X435" s="8" t="str">
        <f>IF(AND(H435=1,Y435="TRUE"),TRUE,"")</f>
        <v/>
      </c>
      <c r="Y435" s="8" t="str">
        <f>VLOOKUP(A435,data!I:S,10,FALSE)</f>
        <v>TRUE</v>
      </c>
      <c r="Z435" s="8">
        <f>VLOOKUP(A435,data!I:S,7,FALSE)</f>
        <v>-6</v>
      </c>
      <c r="AA435" s="8">
        <f>VLOOKUP(A435,data!I:S,8,FALSE)</f>
        <v>6</v>
      </c>
      <c r="AB435" s="8" t="b">
        <f>IF(OR(G435&lt;Z435,G435&gt;AA435),TRUE,FALSE)</f>
        <v>0</v>
      </c>
    </row>
    <row r="436" spans="1:28" s="8" customFormat="1" x14ac:dyDescent="0.25">
      <c r="A436" s="8" t="s">
        <v>806</v>
      </c>
      <c r="B436" s="8" t="str">
        <f>VLOOKUP(A436,data!I:S,2,FALSE)</f>
        <v>Pos Z</v>
      </c>
      <c r="C436" s="7">
        <f>TRUNC(VLOOKUP(A436,data!I:S,3,FALSE),1)</f>
        <v>1038.9000000000001</v>
      </c>
      <c r="D436" s="7">
        <f>TRUNC(VLOOKUP(A436,data!I:S,4,FALSE),1)</f>
        <v>1040</v>
      </c>
      <c r="E436" s="7">
        <f>VLOOKUP(A436,data!I:S,5,FALSE)</f>
        <v>-3</v>
      </c>
      <c r="F436" s="7">
        <f>VLOOKUP(A436,data!I:S,6,FALSE)</f>
        <v>3</v>
      </c>
      <c r="G436" s="8">
        <f>C436-D436</f>
        <v>-1.0999999999999091</v>
      </c>
      <c r="H436" s="8">
        <f>IF(OR(G436&lt;E436,G436&gt;F436),1,0)</f>
        <v>0</v>
      </c>
      <c r="I436" s="7" t="str">
        <f>IF(H436=1,IF(G436&lt;E436,G436-E436,G436-F436),"")</f>
        <v/>
      </c>
      <c r="J436" s="10" t="str">
        <f>VLOOKUP(A436,data!I:S,9,FALSE)</f>
        <v>Front Band Hole Rear - Pos Z</v>
      </c>
      <c r="K436" s="10"/>
      <c r="L436" s="10"/>
      <c r="M436" s="10"/>
      <c r="N436" s="4"/>
      <c r="X436" s="8" t="str">
        <f>IF(AND(H436=1,Y436="TRUE"),TRUE,"")</f>
        <v/>
      </c>
      <c r="Y436" s="8" t="str">
        <f>VLOOKUP(A436,data!I:S,10,FALSE)</f>
        <v>TRUE</v>
      </c>
      <c r="Z436" s="8">
        <f>VLOOKUP(A436,data!I:S,7,FALSE)</f>
        <v>-6</v>
      </c>
      <c r="AA436" s="8">
        <f>VLOOKUP(A436,data!I:S,8,FALSE)</f>
        <v>6</v>
      </c>
      <c r="AB436" s="8" t="b">
        <f>IF(OR(G436&lt;Z436,G436&gt;AA436),TRUE,FALSE)</f>
        <v>0</v>
      </c>
    </row>
    <row r="437" spans="1:28" s="8" customFormat="1" x14ac:dyDescent="0.25">
      <c r="A437" s="8" t="s">
        <v>808</v>
      </c>
      <c r="B437" s="8" t="str">
        <f>VLOOKUP(A437,data!I:S,2,FALSE)</f>
        <v>Pos X</v>
      </c>
      <c r="C437" s="7">
        <f>TRUNC(VLOOKUP(A437,data!I:S,3,FALSE),1)</f>
        <v>3117.4</v>
      </c>
      <c r="D437" s="7">
        <f>TRUNC(VLOOKUP(A437,data!I:S,4,FALSE),1)</f>
        <v>3115</v>
      </c>
      <c r="E437" s="7">
        <f>VLOOKUP(A437,data!I:S,5,FALSE)</f>
        <v>-3</v>
      </c>
      <c r="F437" s="7">
        <f>VLOOKUP(A437,data!I:S,6,FALSE)</f>
        <v>3</v>
      </c>
      <c r="G437" s="8">
        <f>C437-D437</f>
        <v>2.4000000000000909</v>
      </c>
      <c r="H437" s="8">
        <f>IF(OR(G437&lt;E437,G437&gt;F437),1,0)</f>
        <v>0</v>
      </c>
      <c r="I437" s="7" t="str">
        <f>IF(H437=1,IF(G437&lt;E437,G437-E437,G437-F437),"")</f>
        <v/>
      </c>
      <c r="J437" s="10" t="str">
        <f>VLOOKUP(A437,data!I:S,9,FALSE)</f>
        <v>Front Band Nut - Pos X</v>
      </c>
      <c r="K437" s="10"/>
      <c r="L437" s="10"/>
      <c r="M437" s="10"/>
      <c r="N437" s="4"/>
      <c r="X437" s="8" t="str">
        <f>IF(AND(H437=1,Y437="TRUE"),TRUE,"")</f>
        <v/>
      </c>
      <c r="Y437" s="8" t="str">
        <f>VLOOKUP(A437,data!I:S,10,FALSE)</f>
        <v>TRUE</v>
      </c>
      <c r="Z437" s="8">
        <f>VLOOKUP(A437,data!I:S,7,FALSE)</f>
        <v>-6</v>
      </c>
      <c r="AA437" s="8">
        <f>VLOOKUP(A437,data!I:S,8,FALSE)</f>
        <v>6</v>
      </c>
      <c r="AB437" s="8" t="b">
        <f>IF(OR(G437&lt;Z437,G437&gt;AA437),TRUE,FALSE)</f>
        <v>0</v>
      </c>
    </row>
    <row r="438" spans="1:28" s="8" customFormat="1" x14ac:dyDescent="0.25">
      <c r="A438" s="8" t="s">
        <v>810</v>
      </c>
      <c r="B438" s="8" t="str">
        <f>VLOOKUP(A438,data!I:S,2,FALSE)</f>
        <v>Pos Y</v>
      </c>
      <c r="C438" s="7">
        <f>TRUNC(VLOOKUP(A438,data!I:S,3,FALSE),1)</f>
        <v>-468.6</v>
      </c>
      <c r="D438" s="7">
        <f>TRUNC(VLOOKUP(A438,data!I:S,4,FALSE),1)</f>
        <v>-465.4</v>
      </c>
      <c r="E438" s="7">
        <f>VLOOKUP(A438,data!I:S,5,FALSE)</f>
        <v>-3</v>
      </c>
      <c r="F438" s="7">
        <f>VLOOKUP(A438,data!I:S,6,FALSE)</f>
        <v>3</v>
      </c>
      <c r="G438" s="8">
        <f>C438-D438</f>
        <v>-3.2000000000000455</v>
      </c>
      <c r="H438" s="8">
        <f>IF(OR(G438&lt;E438,G438&gt;F438),1,0)</f>
        <v>1</v>
      </c>
      <c r="I438" s="7">
        <f>IF(H438=1,IF(G438&lt;E438,G438-E438,G438-F438),"")</f>
        <v>-0.20000000000004547</v>
      </c>
      <c r="J438" s="10" t="str">
        <f>VLOOKUP(A438,data!I:S,9,FALSE)</f>
        <v>Front Band Nut - Pos Y</v>
      </c>
      <c r="K438" s="10"/>
      <c r="L438" s="10"/>
      <c r="M438" s="10"/>
      <c r="N438" s="4"/>
      <c r="X438" s="8" t="b">
        <f>IF(AND(H438=1,Y438="TRUE"),TRUE,"")</f>
        <v>1</v>
      </c>
      <c r="Y438" s="8" t="str">
        <f>VLOOKUP(A438,data!I:S,10,FALSE)</f>
        <v>TRUE</v>
      </c>
      <c r="Z438" s="8">
        <f>VLOOKUP(A438,data!I:S,7,FALSE)</f>
        <v>-6</v>
      </c>
      <c r="AA438" s="8">
        <f>VLOOKUP(A438,data!I:S,8,FALSE)</f>
        <v>6</v>
      </c>
      <c r="AB438" s="8" t="b">
        <f>IF(OR(G438&lt;Z438,G438&gt;AA438),TRUE,FALSE)</f>
        <v>0</v>
      </c>
    </row>
    <row r="439" spans="1:28" s="8" customFormat="1" x14ac:dyDescent="0.25">
      <c r="A439" s="8" t="s">
        <v>812</v>
      </c>
      <c r="B439" s="8" t="str">
        <f>VLOOKUP(A439,data!I:S,2,FALSE)</f>
        <v>Pos Z</v>
      </c>
      <c r="C439" s="7">
        <f>TRUNC(VLOOKUP(A439,data!I:S,3,FALSE),1)</f>
        <v>888</v>
      </c>
      <c r="D439" s="7">
        <f>TRUNC(VLOOKUP(A439,data!I:S,4,FALSE),1)</f>
        <v>887.5</v>
      </c>
      <c r="E439" s="7">
        <f>VLOOKUP(A439,data!I:S,5,FALSE)</f>
        <v>-3</v>
      </c>
      <c r="F439" s="7">
        <f>VLOOKUP(A439,data!I:S,6,FALSE)</f>
        <v>3</v>
      </c>
      <c r="G439" s="8">
        <f>C439-D439</f>
        <v>0.5</v>
      </c>
      <c r="H439" s="8">
        <f>IF(OR(G439&lt;E439,G439&gt;F439),1,0)</f>
        <v>0</v>
      </c>
      <c r="I439" s="7" t="str">
        <f>IF(H439=1,IF(G439&lt;E439,G439-E439,G439-F439),"")</f>
        <v/>
      </c>
      <c r="J439" s="10" t="str">
        <f>VLOOKUP(A439,data!I:S,9,FALSE)</f>
        <v>Front Band Nut - Pos Z</v>
      </c>
      <c r="K439" s="10"/>
      <c r="L439" s="10"/>
      <c r="M439" s="10"/>
      <c r="N439" s="4"/>
      <c r="X439" s="8" t="str">
        <f>IF(AND(H439=1,Y439="TRUE"),TRUE,"")</f>
        <v/>
      </c>
      <c r="Y439" s="8" t="str">
        <f>VLOOKUP(A439,data!I:S,10,FALSE)</f>
        <v>TRUE</v>
      </c>
      <c r="Z439" s="8">
        <f>VLOOKUP(A439,data!I:S,7,FALSE)</f>
        <v>-6</v>
      </c>
      <c r="AA439" s="8">
        <f>VLOOKUP(A439,data!I:S,8,FALSE)</f>
        <v>6</v>
      </c>
      <c r="AB439" s="8" t="b">
        <f>IF(OR(G439&lt;Z439,G439&gt;AA439),TRUE,FALSE)</f>
        <v>0</v>
      </c>
    </row>
    <row r="440" spans="1:28" s="8" customFormat="1" x14ac:dyDescent="0.25">
      <c r="A440" s="8" t="s">
        <v>814</v>
      </c>
      <c r="B440" s="8" t="str">
        <f>VLOOKUP(A440,data!I:S,2,FALSE)</f>
        <v>Pos X</v>
      </c>
      <c r="C440" s="7">
        <f>TRUNC(VLOOKUP(A440,data!I:S,3,FALSE),1)</f>
        <v>3754.2</v>
      </c>
      <c r="D440" s="7">
        <f>TRUNC(VLOOKUP(A440,data!I:S,4,FALSE),1)</f>
        <v>3755.4</v>
      </c>
      <c r="E440" s="7">
        <f>VLOOKUP(A440,data!I:S,5,FALSE)</f>
        <v>-3</v>
      </c>
      <c r="F440" s="7">
        <f>VLOOKUP(A440,data!I:S,6,FALSE)</f>
        <v>3</v>
      </c>
      <c r="G440" s="8">
        <f>C440-D440</f>
        <v>-1.2000000000002728</v>
      </c>
      <c r="H440" s="8">
        <f>IF(OR(G440&lt;E440,G440&gt;F440),1,0)</f>
        <v>0</v>
      </c>
      <c r="I440" s="7" t="str">
        <f>IF(H440=1,IF(G440&lt;E440,G440-E440,G440-F440),"")</f>
        <v/>
      </c>
      <c r="J440" s="10" t="str">
        <f>VLOOKUP(A440,data!I:S,9,FALSE)</f>
        <v>Rear Band Hole Front - Pos X</v>
      </c>
      <c r="K440" s="10"/>
      <c r="L440" s="10"/>
      <c r="M440" s="10"/>
      <c r="N440" s="4"/>
      <c r="X440" s="8" t="str">
        <f>IF(AND(H440=1,Y440="TRUE"),TRUE,"")</f>
        <v/>
      </c>
      <c r="Y440" s="8" t="str">
        <f>VLOOKUP(A440,data!I:S,10,FALSE)</f>
        <v>TRUE</v>
      </c>
      <c r="Z440" s="8">
        <f>VLOOKUP(A440,data!I:S,7,FALSE)</f>
        <v>-6</v>
      </c>
      <c r="AA440" s="8">
        <f>VLOOKUP(A440,data!I:S,8,FALSE)</f>
        <v>6</v>
      </c>
      <c r="AB440" s="8" t="b">
        <f>IF(OR(G440&lt;Z440,G440&gt;AA440),TRUE,FALSE)</f>
        <v>0</v>
      </c>
    </row>
    <row r="441" spans="1:28" s="8" customFormat="1" x14ac:dyDescent="0.25">
      <c r="A441" s="8" t="s">
        <v>816</v>
      </c>
      <c r="B441" s="8" t="str">
        <f>VLOOKUP(A441,data!I:S,2,FALSE)</f>
        <v>Pos Y</v>
      </c>
      <c r="C441" s="7">
        <f>TRUNC(VLOOKUP(A441,data!I:S,3,FALSE),1)</f>
        <v>-75.900000000000006</v>
      </c>
      <c r="D441" s="7">
        <f>TRUNC(VLOOKUP(A441,data!I:S,4,FALSE),1)</f>
        <v>-74.3</v>
      </c>
      <c r="E441" s="7">
        <f>VLOOKUP(A441,data!I:S,5,FALSE)</f>
        <v>-3</v>
      </c>
      <c r="F441" s="7">
        <f>VLOOKUP(A441,data!I:S,6,FALSE)</f>
        <v>3</v>
      </c>
      <c r="G441" s="8">
        <f>C441-D441</f>
        <v>-1.6000000000000085</v>
      </c>
      <c r="H441" s="8">
        <f>IF(OR(G441&lt;E441,G441&gt;F441),1,0)</f>
        <v>0</v>
      </c>
      <c r="I441" s="7" t="str">
        <f>IF(H441=1,IF(G441&lt;E441,G441-E441,G441-F441),"")</f>
        <v/>
      </c>
      <c r="J441" s="10" t="str">
        <f>VLOOKUP(A441,data!I:S,9,FALSE)</f>
        <v>Rear Band Hole Front - Pos Y</v>
      </c>
      <c r="K441" s="10"/>
      <c r="L441" s="10"/>
      <c r="M441" s="10"/>
      <c r="N441" s="4"/>
      <c r="X441" s="8" t="str">
        <f>IF(AND(H441=1,Y441="TRUE"),TRUE,"")</f>
        <v/>
      </c>
      <c r="Y441" s="8" t="str">
        <f>VLOOKUP(A441,data!I:S,10,FALSE)</f>
        <v>FALSE</v>
      </c>
      <c r="Z441" s="8">
        <f>VLOOKUP(A441,data!I:S,7,FALSE)</f>
        <v>-6</v>
      </c>
      <c r="AA441" s="8">
        <f>VLOOKUP(A441,data!I:S,8,FALSE)</f>
        <v>6</v>
      </c>
      <c r="AB441" s="8" t="b">
        <f>IF(OR(G441&lt;Z441,G441&gt;AA441),TRUE,FALSE)</f>
        <v>0</v>
      </c>
    </row>
    <row r="442" spans="1:28" s="8" customFormat="1" x14ac:dyDescent="0.25">
      <c r="A442" s="8" t="s">
        <v>818</v>
      </c>
      <c r="B442" s="8" t="str">
        <f>VLOOKUP(A442,data!I:S,2,FALSE)</f>
        <v>Pos Z</v>
      </c>
      <c r="C442" s="7">
        <f>TRUNC(VLOOKUP(A442,data!I:S,3,FALSE),1)</f>
        <v>1059.7</v>
      </c>
      <c r="D442" s="7">
        <f>TRUNC(VLOOKUP(A442,data!I:S,4,FALSE),1)</f>
        <v>1061.8</v>
      </c>
      <c r="E442" s="7">
        <f>VLOOKUP(A442,data!I:S,5,FALSE)</f>
        <v>-3</v>
      </c>
      <c r="F442" s="7">
        <f>VLOOKUP(A442,data!I:S,6,FALSE)</f>
        <v>3</v>
      </c>
      <c r="G442" s="8">
        <f>C442-D442</f>
        <v>-2.0999999999999091</v>
      </c>
      <c r="H442" s="8">
        <f>IF(OR(G442&lt;E442,G442&gt;F442),1,0)</f>
        <v>0</v>
      </c>
      <c r="I442" s="7" t="str">
        <f>IF(H442=1,IF(G442&lt;E442,G442-E442,G442-F442),"")</f>
        <v/>
      </c>
      <c r="J442" s="10" t="str">
        <f>VLOOKUP(A442,data!I:S,9,FALSE)</f>
        <v>Rear Band Hole Front - Pos Z</v>
      </c>
      <c r="K442" s="10"/>
      <c r="L442" s="10"/>
      <c r="M442" s="10"/>
      <c r="N442" s="4"/>
      <c r="X442" s="8" t="str">
        <f>IF(AND(H442=1,Y442="TRUE"),TRUE,"")</f>
        <v/>
      </c>
      <c r="Y442" s="8" t="str">
        <f>VLOOKUP(A442,data!I:S,10,FALSE)</f>
        <v>TRUE</v>
      </c>
      <c r="Z442" s="8">
        <f>VLOOKUP(A442,data!I:S,7,FALSE)</f>
        <v>-6</v>
      </c>
      <c r="AA442" s="8">
        <f>VLOOKUP(A442,data!I:S,8,FALSE)</f>
        <v>6</v>
      </c>
      <c r="AB442" s="8" t="b">
        <f>IF(OR(G442&lt;Z442,G442&gt;AA442),TRUE,FALSE)</f>
        <v>0</v>
      </c>
    </row>
    <row r="443" spans="1:28" s="8" customFormat="1" x14ac:dyDescent="0.25">
      <c r="A443" s="8" t="s">
        <v>820</v>
      </c>
      <c r="B443" s="8" t="str">
        <f>VLOOKUP(A443,data!I:S,2,FALSE)</f>
        <v>Pos X</v>
      </c>
      <c r="C443" s="7">
        <f>TRUNC(VLOOKUP(A443,data!I:S,3,FALSE),1)</f>
        <v>3804.8</v>
      </c>
      <c r="D443" s="7">
        <f>TRUNC(VLOOKUP(A443,data!I:S,4,FALSE),1)</f>
        <v>3805</v>
      </c>
      <c r="E443" s="7">
        <f>VLOOKUP(A443,data!I:S,5,FALSE)</f>
        <v>-3</v>
      </c>
      <c r="F443" s="7">
        <f>VLOOKUP(A443,data!I:S,6,FALSE)</f>
        <v>3</v>
      </c>
      <c r="G443" s="8">
        <f>C443-D443</f>
        <v>-0.1999999999998181</v>
      </c>
      <c r="H443" s="8">
        <f>IF(OR(G443&lt;E443,G443&gt;F443),1,0)</f>
        <v>0</v>
      </c>
      <c r="I443" s="7" t="str">
        <f>IF(H443=1,IF(G443&lt;E443,G443-E443,G443-F443),"")</f>
        <v/>
      </c>
      <c r="J443" s="10" t="str">
        <f>VLOOKUP(A443,data!I:S,9,FALSE)</f>
        <v>Rear Band Hole Rear - Pos X</v>
      </c>
      <c r="K443" s="10"/>
      <c r="L443" s="10"/>
      <c r="M443" s="10"/>
      <c r="N443" s="4"/>
      <c r="X443" s="8" t="str">
        <f>IF(AND(H443=1,Y443="TRUE"),TRUE,"")</f>
        <v/>
      </c>
      <c r="Y443" s="8" t="str">
        <f>VLOOKUP(A443,data!I:S,10,FALSE)</f>
        <v>TRUE</v>
      </c>
      <c r="Z443" s="8">
        <f>VLOOKUP(A443,data!I:S,7,FALSE)</f>
        <v>-6</v>
      </c>
      <c r="AA443" s="8">
        <f>VLOOKUP(A443,data!I:S,8,FALSE)</f>
        <v>6</v>
      </c>
      <c r="AB443" s="8" t="b">
        <f>IF(OR(G443&lt;Z443,G443&gt;AA443),TRUE,FALSE)</f>
        <v>0</v>
      </c>
    </row>
    <row r="444" spans="1:28" s="8" customFormat="1" x14ac:dyDescent="0.25">
      <c r="A444" s="8" t="s">
        <v>822</v>
      </c>
      <c r="B444" s="8" t="str">
        <f>VLOOKUP(A444,data!I:S,2,FALSE)</f>
        <v>Pos Y</v>
      </c>
      <c r="C444" s="7">
        <f>TRUNC(VLOOKUP(A444,data!I:S,3,FALSE),1)</f>
        <v>-72.2</v>
      </c>
      <c r="D444" s="7">
        <f>TRUNC(VLOOKUP(A444,data!I:S,4,FALSE),1)</f>
        <v>-71.2</v>
      </c>
      <c r="E444" s="7">
        <f>VLOOKUP(A444,data!I:S,5,FALSE)</f>
        <v>-3</v>
      </c>
      <c r="F444" s="7">
        <f>VLOOKUP(A444,data!I:S,6,FALSE)</f>
        <v>3</v>
      </c>
      <c r="G444" s="8">
        <f>C444-D444</f>
        <v>-1</v>
      </c>
      <c r="H444" s="8">
        <f>IF(OR(G444&lt;E444,G444&gt;F444),1,0)</f>
        <v>0</v>
      </c>
      <c r="I444" s="7" t="str">
        <f>IF(H444=1,IF(G444&lt;E444,G444-E444,G444-F444),"")</f>
        <v/>
      </c>
      <c r="J444" s="10" t="str">
        <f>VLOOKUP(A444,data!I:S,9,FALSE)</f>
        <v>Rear Band Hole Rear - Pos Y</v>
      </c>
      <c r="K444" s="10"/>
      <c r="L444" s="10"/>
      <c r="M444" s="10"/>
      <c r="N444" s="4"/>
      <c r="X444" s="8" t="str">
        <f>IF(AND(H444=1,Y444="TRUE"),TRUE,"")</f>
        <v/>
      </c>
      <c r="Y444" s="8" t="str">
        <f>VLOOKUP(A444,data!I:S,10,FALSE)</f>
        <v>TRUE</v>
      </c>
      <c r="Z444" s="8">
        <f>VLOOKUP(A444,data!I:S,7,FALSE)</f>
        <v>-6</v>
      </c>
      <c r="AA444" s="8">
        <f>VLOOKUP(A444,data!I:S,8,FALSE)</f>
        <v>6</v>
      </c>
      <c r="AB444" s="8" t="b">
        <f>IF(OR(G444&lt;Z444,G444&gt;AA444),TRUE,FALSE)</f>
        <v>0</v>
      </c>
    </row>
    <row r="445" spans="1:28" s="8" customFormat="1" x14ac:dyDescent="0.25">
      <c r="A445" s="8" t="s">
        <v>824</v>
      </c>
      <c r="B445" s="8" t="str">
        <f>VLOOKUP(A445,data!I:S,2,FALSE)</f>
        <v>Pos Z</v>
      </c>
      <c r="C445" s="7">
        <f>TRUNC(VLOOKUP(A445,data!I:S,3,FALSE),1)</f>
        <v>1057.2</v>
      </c>
      <c r="D445" s="7">
        <f>TRUNC(VLOOKUP(A445,data!I:S,4,FALSE),1)</f>
        <v>1059.5999999999999</v>
      </c>
      <c r="E445" s="7">
        <f>VLOOKUP(A445,data!I:S,5,FALSE)</f>
        <v>-3</v>
      </c>
      <c r="F445" s="7">
        <f>VLOOKUP(A445,data!I:S,6,FALSE)</f>
        <v>3</v>
      </c>
      <c r="G445" s="8">
        <f>C445-D445</f>
        <v>-2.3999999999998636</v>
      </c>
      <c r="H445" s="8">
        <f>IF(OR(G445&lt;E445,G445&gt;F445),1,0)</f>
        <v>0</v>
      </c>
      <c r="I445" s="7" t="str">
        <f>IF(H445=1,IF(G445&lt;E445,G445-E445,G445-F445),"")</f>
        <v/>
      </c>
      <c r="J445" s="10" t="str">
        <f>VLOOKUP(A445,data!I:S,9,FALSE)</f>
        <v>Rear Band Hole Rear - Pos Z</v>
      </c>
      <c r="K445" s="10"/>
      <c r="L445" s="10"/>
      <c r="M445" s="10"/>
      <c r="N445" s="4"/>
      <c r="X445" s="8" t="str">
        <f>IF(AND(H445=1,Y445="TRUE"),TRUE,"")</f>
        <v/>
      </c>
      <c r="Y445" s="8" t="str">
        <f>VLOOKUP(A445,data!I:S,10,FALSE)</f>
        <v>TRUE</v>
      </c>
      <c r="Z445" s="8">
        <f>VLOOKUP(A445,data!I:S,7,FALSE)</f>
        <v>-6</v>
      </c>
      <c r="AA445" s="8">
        <f>VLOOKUP(A445,data!I:S,8,FALSE)</f>
        <v>6</v>
      </c>
      <c r="AB445" s="8" t="b">
        <f>IF(OR(G445&lt;Z445,G445&gt;AA445),TRUE,FALSE)</f>
        <v>0</v>
      </c>
    </row>
    <row r="446" spans="1:28" s="8" customFormat="1" x14ac:dyDescent="0.25">
      <c r="A446" s="8" t="s">
        <v>826</v>
      </c>
      <c r="B446" s="8" t="str">
        <f>VLOOKUP(A446,data!I:S,2,FALSE)</f>
        <v>Pos X</v>
      </c>
      <c r="C446" s="7">
        <f>TRUNC(VLOOKUP(A446,data!I:S,3,FALSE),1)</f>
        <v>3808.1</v>
      </c>
      <c r="D446" s="7">
        <f>TRUNC(VLOOKUP(A446,data!I:S,4,FALSE),1)</f>
        <v>3806.5</v>
      </c>
      <c r="E446" s="7">
        <f>VLOOKUP(A446,data!I:S,5,FALSE)</f>
        <v>-3</v>
      </c>
      <c r="F446" s="7">
        <f>VLOOKUP(A446,data!I:S,6,FALSE)</f>
        <v>3</v>
      </c>
      <c r="G446" s="8">
        <f>C446-D446</f>
        <v>1.5999999999999091</v>
      </c>
      <c r="H446" s="8">
        <f>IF(OR(G446&lt;E446,G446&gt;F446),1,0)</f>
        <v>0</v>
      </c>
      <c r="I446" s="7" t="str">
        <f>IF(H446=1,IF(G446&lt;E446,G446-E446,G446-F446),"")</f>
        <v/>
      </c>
      <c r="J446" s="10" t="str">
        <f>VLOOKUP(A446,data!I:S,9,FALSE)</f>
        <v>Rear Band Nut - Pos X</v>
      </c>
      <c r="K446" s="10"/>
      <c r="L446" s="10"/>
      <c r="M446" s="10"/>
      <c r="N446" s="4"/>
      <c r="X446" s="8" t="str">
        <f>IF(AND(H446=1,Y446="TRUE"),TRUE,"")</f>
        <v/>
      </c>
      <c r="Y446" s="8" t="str">
        <f>VLOOKUP(A446,data!I:S,10,FALSE)</f>
        <v>TRUE</v>
      </c>
      <c r="Z446" s="8">
        <f>VLOOKUP(A446,data!I:S,7,FALSE)</f>
        <v>-6</v>
      </c>
      <c r="AA446" s="8">
        <f>VLOOKUP(A446,data!I:S,8,FALSE)</f>
        <v>6</v>
      </c>
      <c r="AB446" s="8" t="b">
        <f>IF(OR(G446&lt;Z446,G446&gt;AA446),TRUE,FALSE)</f>
        <v>0</v>
      </c>
    </row>
    <row r="447" spans="1:28" s="8" customFormat="1" x14ac:dyDescent="0.25">
      <c r="A447" s="8" t="s">
        <v>828</v>
      </c>
      <c r="B447" s="8" t="str">
        <f>VLOOKUP(A447,data!I:S,2,FALSE)</f>
        <v>Pos Y</v>
      </c>
      <c r="C447" s="7">
        <f>TRUNC(VLOOKUP(A447,data!I:S,3,FALSE),1)</f>
        <v>-493</v>
      </c>
      <c r="D447" s="7">
        <f>TRUNC(VLOOKUP(A447,data!I:S,4,FALSE),1)</f>
        <v>-490</v>
      </c>
      <c r="E447" s="7">
        <f>VLOOKUP(A447,data!I:S,5,FALSE)</f>
        <v>-3</v>
      </c>
      <c r="F447" s="7">
        <f>VLOOKUP(A447,data!I:S,6,FALSE)</f>
        <v>3</v>
      </c>
      <c r="G447" s="8">
        <f>C447-D447</f>
        <v>-3</v>
      </c>
      <c r="H447" s="8">
        <f>IF(OR(G447&lt;E447,G447&gt;F447),1,0)</f>
        <v>0</v>
      </c>
      <c r="I447" s="7" t="str">
        <f>IF(H447=1,IF(G447&lt;E447,G447-E447,G447-F447),"")</f>
        <v/>
      </c>
      <c r="J447" s="10" t="str">
        <f>VLOOKUP(A447,data!I:S,9,FALSE)</f>
        <v>Rear Band Nut - Pos Y</v>
      </c>
      <c r="K447" s="10"/>
      <c r="L447" s="10"/>
      <c r="M447" s="10"/>
      <c r="N447" s="4"/>
      <c r="X447" s="8" t="str">
        <f>IF(AND(H447=1,Y447="TRUE"),TRUE,"")</f>
        <v/>
      </c>
      <c r="Y447" s="8" t="str">
        <f>VLOOKUP(A447,data!I:S,10,FALSE)</f>
        <v>TRUE</v>
      </c>
      <c r="Z447" s="8">
        <f>VLOOKUP(A447,data!I:S,7,FALSE)</f>
        <v>-6</v>
      </c>
      <c r="AA447" s="8">
        <f>VLOOKUP(A447,data!I:S,8,FALSE)</f>
        <v>6</v>
      </c>
      <c r="AB447" s="8" t="b">
        <f>IF(OR(G447&lt;Z447,G447&gt;AA447),TRUE,FALSE)</f>
        <v>0</v>
      </c>
    </row>
    <row r="448" spans="1:28" s="8" customFormat="1" x14ac:dyDescent="0.25">
      <c r="A448" s="8" t="s">
        <v>830</v>
      </c>
      <c r="B448" s="8" t="str">
        <f>VLOOKUP(A448,data!I:S,2,FALSE)</f>
        <v>Pos Z</v>
      </c>
      <c r="C448" s="7">
        <f>TRUNC(VLOOKUP(A448,data!I:S,3,FALSE),1)</f>
        <v>1031.2</v>
      </c>
      <c r="D448" s="7">
        <f>TRUNC(VLOOKUP(A448,data!I:S,4,FALSE),1)</f>
        <v>1031.4000000000001</v>
      </c>
      <c r="E448" s="7">
        <f>VLOOKUP(A448,data!I:S,5,FALSE)</f>
        <v>-3</v>
      </c>
      <c r="F448" s="7">
        <f>VLOOKUP(A448,data!I:S,6,FALSE)</f>
        <v>3</v>
      </c>
      <c r="G448" s="8">
        <f>C448-D448</f>
        <v>-0.20000000000004547</v>
      </c>
      <c r="H448" s="8">
        <f>IF(OR(G448&lt;E448,G448&gt;F448),1,0)</f>
        <v>0</v>
      </c>
      <c r="I448" s="7" t="str">
        <f>IF(H448=1,IF(G448&lt;E448,G448-E448,G448-F448),"")</f>
        <v/>
      </c>
      <c r="J448" s="10" t="str">
        <f>VLOOKUP(A448,data!I:S,9,FALSE)</f>
        <v>Rear Band Nut - Pos Z</v>
      </c>
      <c r="K448" s="10"/>
      <c r="L448" s="10"/>
      <c r="M448" s="10"/>
      <c r="N448" s="4"/>
      <c r="X448" s="8" t="str">
        <f>IF(AND(H448=1,Y448="TRUE"),TRUE,"")</f>
        <v/>
      </c>
      <c r="Y448" s="8" t="str">
        <f>VLOOKUP(A448,data!I:S,10,FALSE)</f>
        <v>TRUE</v>
      </c>
      <c r="Z448" s="8">
        <f>VLOOKUP(A448,data!I:S,7,FALSE)</f>
        <v>-6</v>
      </c>
      <c r="AA448" s="8">
        <f>VLOOKUP(A448,data!I:S,8,FALSE)</f>
        <v>6</v>
      </c>
      <c r="AB448" s="8" t="b">
        <f>IF(OR(G448&lt;Z448,G448&gt;AA448),TRUE,FALSE)</f>
        <v>0</v>
      </c>
    </row>
    <row r="449" spans="1:28" s="8" customFormat="1" x14ac:dyDescent="0.25">
      <c r="A449" s="8" t="s">
        <v>832</v>
      </c>
      <c r="B449" s="8" t="str">
        <f>VLOOKUP(A449,data!I:S,2,FALSE)</f>
        <v>Dist X</v>
      </c>
      <c r="C449" s="7">
        <f>TRUNC(VLOOKUP(A449,data!I:S,3,FALSE),1)</f>
        <v>665.6</v>
      </c>
      <c r="D449" s="7">
        <f>TRUNC(VLOOKUP(A449,data!I:S,4,FALSE),1)</f>
        <v>665.2</v>
      </c>
      <c r="E449" s="7">
        <f>VLOOKUP(A449,data!I:S,5,FALSE)</f>
        <v>-4</v>
      </c>
      <c r="F449" s="7">
        <f>VLOOKUP(A449,data!I:S,6,FALSE)</f>
        <v>4</v>
      </c>
      <c r="G449" s="8">
        <f>C449-D449</f>
        <v>0.39999999999997726</v>
      </c>
      <c r="H449" s="8">
        <f>IF(OR(G449&lt;E449,G449&gt;F449),1,0)</f>
        <v>0</v>
      </c>
      <c r="I449" s="7" t="str">
        <f>IF(H449=1,IF(G449&lt;E449,G449-E449,G449-F449),"")</f>
        <v/>
      </c>
      <c r="J449" s="10" t="str">
        <f>VLOOKUP(A449,data!I:S,9,FALSE)</f>
        <v>Front Band Hole Rear vs Rear Band Hole Rear - L-Pitch</v>
      </c>
      <c r="K449" s="10"/>
      <c r="L449" s="10"/>
      <c r="M449" s="10"/>
      <c r="N449" s="4"/>
      <c r="X449" s="8" t="str">
        <f>IF(AND(H449=1,Y449="TRUE"),TRUE,"")</f>
        <v/>
      </c>
      <c r="Y449" s="8" t="str">
        <f>VLOOKUP(A449,data!I:S,10,FALSE)</f>
        <v>TRUE</v>
      </c>
      <c r="Z449" s="8">
        <f>VLOOKUP(A449,data!I:S,7,FALSE)</f>
        <v>-6</v>
      </c>
      <c r="AA449" s="8">
        <f>VLOOKUP(A449,data!I:S,8,FALSE)</f>
        <v>6</v>
      </c>
      <c r="AB449" s="8" t="b">
        <f>IF(OR(G449&lt;Z449,G449&gt;AA449),TRUE,FALSE)</f>
        <v>0</v>
      </c>
    </row>
    <row r="450" spans="1:28" s="8" customFormat="1" x14ac:dyDescent="0.25">
      <c r="A450" s="8" t="s">
        <v>834</v>
      </c>
      <c r="B450" s="8" t="str">
        <f>VLOOKUP(A450,data!I:S,2,FALSE)</f>
        <v>Dist Y</v>
      </c>
      <c r="C450" s="7">
        <f>TRUNC(VLOOKUP(A450,data!I:S,3,FALSE),1)</f>
        <v>5.4</v>
      </c>
      <c r="D450" s="7">
        <f>TRUNC(VLOOKUP(A450,data!I:S,4,FALSE),1)</f>
        <v>8.3000000000000007</v>
      </c>
      <c r="E450" s="7">
        <f>VLOOKUP(A450,data!I:S,5,FALSE)</f>
        <v>-3</v>
      </c>
      <c r="F450" s="7">
        <f>VLOOKUP(A450,data!I:S,6,FALSE)</f>
        <v>3</v>
      </c>
      <c r="G450" s="8">
        <f>C450-D450</f>
        <v>-2.9000000000000004</v>
      </c>
      <c r="H450" s="8">
        <f>IF(OR(G450&lt;E450,G450&gt;F450),1,0)</f>
        <v>0</v>
      </c>
      <c r="I450" s="7" t="str">
        <f>IF(H450=1,IF(G450&lt;E450,G450-E450,G450-F450),"")</f>
        <v/>
      </c>
      <c r="J450" s="10" t="str">
        <f>VLOOKUP(A450,data!I:S,9,FALSE)</f>
        <v>Front Band Hole Rear vs Rear Band Hole Rear - W-Pitch</v>
      </c>
      <c r="K450" s="10"/>
      <c r="L450" s="10"/>
      <c r="M450" s="10"/>
      <c r="N450" s="4"/>
      <c r="X450" s="8" t="str">
        <f>IF(AND(H450=1,Y450="TRUE"),TRUE,"")</f>
        <v/>
      </c>
      <c r="Y450" s="8" t="str">
        <f>VLOOKUP(A450,data!I:S,10,FALSE)</f>
        <v>TRUE</v>
      </c>
      <c r="Z450" s="8">
        <f>VLOOKUP(A450,data!I:S,7,FALSE)</f>
        <v>-4.5</v>
      </c>
      <c r="AA450" s="8">
        <f>VLOOKUP(A450,data!I:S,8,FALSE)</f>
        <v>4.5</v>
      </c>
      <c r="AB450" s="8" t="b">
        <f>IF(OR(G450&lt;Z450,G450&gt;AA450),TRUE,FALSE)</f>
        <v>0</v>
      </c>
    </row>
    <row r="451" spans="1:28" s="8" customFormat="1" x14ac:dyDescent="0.25">
      <c r="A451" s="8" t="s">
        <v>836</v>
      </c>
      <c r="B451" s="8" t="str">
        <f>VLOOKUP(A451,data!I:S,2,FALSE)</f>
        <v>Dist Z</v>
      </c>
      <c r="C451" s="7">
        <f>TRUNC(VLOOKUP(A451,data!I:S,3,FALSE),1)</f>
        <v>18.3</v>
      </c>
      <c r="D451" s="7">
        <f>TRUNC(VLOOKUP(A451,data!I:S,4,FALSE),1)</f>
        <v>19.600000000000001</v>
      </c>
      <c r="E451" s="7">
        <f>VLOOKUP(A451,data!I:S,5,FALSE)</f>
        <v>-3</v>
      </c>
      <c r="F451" s="7">
        <f>VLOOKUP(A451,data!I:S,6,FALSE)</f>
        <v>3</v>
      </c>
      <c r="G451" s="8">
        <f>C451-D451</f>
        <v>-1.3000000000000007</v>
      </c>
      <c r="H451" s="8">
        <f>IF(OR(G451&lt;E451,G451&gt;F451),1,0)</f>
        <v>0</v>
      </c>
      <c r="I451" s="7" t="str">
        <f>IF(H451=1,IF(G451&lt;E451,G451-E451,G451-F451),"")</f>
        <v/>
      </c>
      <c r="J451" s="10" t="str">
        <f>VLOOKUP(A451,data!I:S,9,FALSE)</f>
        <v>Front Band Hole Rear vs Rear Band Hole Rear - Z-Pitch</v>
      </c>
      <c r="K451" s="10"/>
      <c r="L451" s="10"/>
      <c r="M451" s="10"/>
      <c r="N451" s="4"/>
      <c r="X451" s="8" t="str">
        <f>IF(AND(H451=1,Y451="TRUE"),TRUE,"")</f>
        <v/>
      </c>
      <c r="Y451" s="8" t="str">
        <f>VLOOKUP(A451,data!I:S,10,FALSE)</f>
        <v>TRUE</v>
      </c>
      <c r="Z451" s="8">
        <f>VLOOKUP(A451,data!I:S,7,FALSE)</f>
        <v>-4.5</v>
      </c>
      <c r="AA451" s="8">
        <f>VLOOKUP(A451,data!I:S,8,FALSE)</f>
        <v>4.5</v>
      </c>
      <c r="AB451" s="8" t="b">
        <f>IF(OR(G451&lt;Z451,G451&gt;AA451),TRUE,FALSE)</f>
        <v>0</v>
      </c>
    </row>
    <row r="452" spans="1:28" s="8" customFormat="1" x14ac:dyDescent="0.25">
      <c r="A452" s="8" t="s">
        <v>838</v>
      </c>
      <c r="B452" s="8" t="str">
        <f>VLOOKUP(A452,data!I:S,2,FALSE)</f>
        <v>Dist X</v>
      </c>
      <c r="C452" s="7">
        <f>TRUNC(VLOOKUP(A452,data!I:S,3,FALSE),1)</f>
        <v>3.2</v>
      </c>
      <c r="D452" s="7">
        <f>TRUNC(VLOOKUP(A452,data!I:S,4,FALSE),1)</f>
        <v>0</v>
      </c>
      <c r="E452" s="7">
        <f>VLOOKUP(A452,data!I:S,5,FALSE)</f>
        <v>-3</v>
      </c>
      <c r="F452" s="7">
        <f>VLOOKUP(A452,data!I:S,6,FALSE)</f>
        <v>3</v>
      </c>
      <c r="G452" s="8">
        <f>C452-D452</f>
        <v>3.2</v>
      </c>
      <c r="H452" s="8">
        <f>IF(OR(G452&lt;E452,G452&gt;F452),1,0)</f>
        <v>1</v>
      </c>
      <c r="I452" s="7">
        <f>IF(H452=1,IF(G452&lt;E452,G452-E452,G452-F452),"")</f>
        <v>0.20000000000000018</v>
      </c>
      <c r="J452" s="10" t="str">
        <f>VLOOKUP(A452,data!I:S,9,FALSE)</f>
        <v>Front Band Holes Pt-Sim vs Front Band Nut - L-Pitch</v>
      </c>
      <c r="K452" s="10"/>
      <c r="L452" s="10"/>
      <c r="M452" s="10"/>
      <c r="N452" s="4"/>
      <c r="X452" s="8" t="str">
        <f>IF(AND(H452=1,Y452="TRUE"),TRUE,"")</f>
        <v/>
      </c>
      <c r="Y452" s="8" t="str">
        <f>VLOOKUP(A452,data!I:S,10,FALSE)</f>
        <v>FALSE</v>
      </c>
      <c r="Z452" s="8">
        <f>VLOOKUP(A452,data!I:S,7,FALSE)</f>
        <v>-4.5</v>
      </c>
      <c r="AA452" s="8">
        <f>VLOOKUP(A452,data!I:S,8,FALSE)</f>
        <v>4.5</v>
      </c>
      <c r="AB452" s="8" t="b">
        <f>IF(OR(G452&lt;Z452,G452&gt;AA452),TRUE,FALSE)</f>
        <v>0</v>
      </c>
    </row>
    <row r="453" spans="1:28" s="8" customFormat="1" x14ac:dyDescent="0.25">
      <c r="A453" s="8" t="s">
        <v>840</v>
      </c>
      <c r="B453" s="8" t="str">
        <f>VLOOKUP(A453,data!I:S,2,FALSE)</f>
        <v>Dist Y</v>
      </c>
      <c r="C453" s="7">
        <f>TRUNC(VLOOKUP(A453,data!I:S,3,FALSE),1)</f>
        <v>402.1</v>
      </c>
      <c r="D453" s="7">
        <f>TRUNC(VLOOKUP(A453,data!I:S,4,FALSE),1)</f>
        <v>400.9</v>
      </c>
      <c r="E453" s="7">
        <f>VLOOKUP(A453,data!I:S,5,FALSE)</f>
        <v>-3</v>
      </c>
      <c r="F453" s="7">
        <f>VLOOKUP(A453,data!I:S,6,FALSE)</f>
        <v>3</v>
      </c>
      <c r="G453" s="8">
        <f>C453-D453</f>
        <v>1.2000000000000455</v>
      </c>
      <c r="H453" s="8">
        <f>IF(OR(G453&lt;E453,G453&gt;F453),1,0)</f>
        <v>0</v>
      </c>
      <c r="I453" s="7" t="str">
        <f>IF(H453=1,IF(G453&lt;E453,G453-E453,G453-F453),"")</f>
        <v/>
      </c>
      <c r="J453" s="10" t="str">
        <f>VLOOKUP(A453,data!I:S,9,FALSE)</f>
        <v>Front Band Holes Pt-Sim vs Front Band Nut - W-Pitch</v>
      </c>
      <c r="K453" s="10"/>
      <c r="L453" s="10"/>
      <c r="M453" s="10"/>
      <c r="N453" s="4"/>
      <c r="X453" s="8" t="str">
        <f>IF(AND(H453=1,Y453="TRUE"),TRUE,"")</f>
        <v/>
      </c>
      <c r="Y453" s="8" t="str">
        <f>VLOOKUP(A453,data!I:S,10,FALSE)</f>
        <v>FALSE</v>
      </c>
      <c r="Z453" s="8">
        <f>VLOOKUP(A453,data!I:S,7,FALSE)</f>
        <v>-4.5</v>
      </c>
      <c r="AA453" s="8">
        <f>VLOOKUP(A453,data!I:S,8,FALSE)</f>
        <v>4.5</v>
      </c>
      <c r="AB453" s="8" t="b">
        <f>IF(OR(G453&lt;Z453,G453&gt;AA453),TRUE,FALSE)</f>
        <v>0</v>
      </c>
    </row>
    <row r="454" spans="1:28" s="8" customFormat="1" x14ac:dyDescent="0.25">
      <c r="A454" s="8" t="s">
        <v>842</v>
      </c>
      <c r="B454" s="8" t="str">
        <f>VLOOKUP(A454,data!I:S,2,FALSE)</f>
        <v>Dist Z</v>
      </c>
      <c r="C454" s="7">
        <f>TRUNC(VLOOKUP(A454,data!I:S,3,FALSE),1)</f>
        <v>150.4</v>
      </c>
      <c r="D454" s="7">
        <f>TRUNC(VLOOKUP(A454,data!I:S,4,FALSE),1)</f>
        <v>152.5</v>
      </c>
      <c r="E454" s="7">
        <f>VLOOKUP(A454,data!I:S,5,FALSE)</f>
        <v>-3</v>
      </c>
      <c r="F454" s="7">
        <f>VLOOKUP(A454,data!I:S,6,FALSE)</f>
        <v>3</v>
      </c>
      <c r="G454" s="8">
        <f>C454-D454</f>
        <v>-2.0999999999999943</v>
      </c>
      <c r="H454" s="8">
        <f>IF(OR(G454&lt;E454,G454&gt;F454),1,0)</f>
        <v>0</v>
      </c>
      <c r="I454" s="7" t="str">
        <f>IF(H454=1,IF(G454&lt;E454,G454-E454,G454-F454),"")</f>
        <v/>
      </c>
      <c r="J454" s="10" t="str">
        <f>VLOOKUP(A454,data!I:S,9,FALSE)</f>
        <v>Front Band Holes Pt-Sim vs Front Band Nut - H-Pitch</v>
      </c>
      <c r="K454" s="10"/>
      <c r="L454" s="10"/>
      <c r="M454" s="10"/>
      <c r="N454" s="4"/>
      <c r="X454" s="8" t="str">
        <f>IF(AND(H454=1,Y454="TRUE"),TRUE,"")</f>
        <v/>
      </c>
      <c r="Y454" s="8" t="str">
        <f>VLOOKUP(A454,data!I:S,10,FALSE)</f>
        <v>FALSE</v>
      </c>
      <c r="Z454" s="8">
        <f>VLOOKUP(A454,data!I:S,7,FALSE)</f>
        <v>-4.5</v>
      </c>
      <c r="AA454" s="8">
        <f>VLOOKUP(A454,data!I:S,8,FALSE)</f>
        <v>4.5</v>
      </c>
      <c r="AB454" s="8" t="b">
        <f>IF(OR(G454&lt;Z454,G454&gt;AA454),TRUE,FALSE)</f>
        <v>0</v>
      </c>
    </row>
    <row r="455" spans="1:28" s="8" customFormat="1" x14ac:dyDescent="0.25">
      <c r="A455" s="8" t="s">
        <v>844</v>
      </c>
      <c r="B455" s="8" t="str">
        <f>VLOOKUP(A455,data!I:S,2,FALSE)</f>
        <v>Dist X</v>
      </c>
      <c r="C455" s="7">
        <f>TRUNC(VLOOKUP(A455,data!I:S,3,FALSE),1)</f>
        <v>28.7</v>
      </c>
      <c r="D455" s="7">
        <f>TRUNC(VLOOKUP(A455,data!I:S,4,FALSE),1)</f>
        <v>26.2</v>
      </c>
      <c r="E455" s="7">
        <f>VLOOKUP(A455,data!I:S,5,FALSE)</f>
        <v>-3</v>
      </c>
      <c r="F455" s="7">
        <f>VLOOKUP(A455,data!I:S,6,FALSE)</f>
        <v>3</v>
      </c>
      <c r="G455" s="8">
        <f>C455-D455</f>
        <v>2.5</v>
      </c>
      <c r="H455" s="8">
        <f>IF(OR(G455&lt;E455,G455&gt;F455),1,0)</f>
        <v>0</v>
      </c>
      <c r="I455" s="7" t="str">
        <f>IF(H455=1,IF(G455&lt;E455,G455-E455,G455-F455),"")</f>
        <v/>
      </c>
      <c r="J455" s="10" t="str">
        <f>VLOOKUP(A455,data!I:S,9,FALSE)</f>
        <v>Rear Band Holes Pt-Sim vs Rear Band Nut - L-Pitch</v>
      </c>
      <c r="K455" s="10"/>
      <c r="L455" s="10"/>
      <c r="M455" s="10"/>
      <c r="N455" s="4"/>
      <c r="X455" s="8" t="str">
        <f>IF(AND(H455=1,Y455="TRUE"),TRUE,"")</f>
        <v/>
      </c>
      <c r="Y455" s="8" t="str">
        <f>VLOOKUP(A455,data!I:S,10,FALSE)</f>
        <v>FALSE</v>
      </c>
      <c r="Z455" s="8">
        <f>VLOOKUP(A455,data!I:S,7,FALSE)</f>
        <v>-4.5</v>
      </c>
      <c r="AA455" s="8">
        <f>VLOOKUP(A455,data!I:S,8,FALSE)</f>
        <v>4.5</v>
      </c>
      <c r="AB455" s="8" t="b">
        <f>IF(OR(G455&lt;Z455,G455&gt;AA455),TRUE,FALSE)</f>
        <v>0</v>
      </c>
    </row>
    <row r="456" spans="1:28" s="8" customFormat="1" x14ac:dyDescent="0.25">
      <c r="A456" s="8" t="s">
        <v>846</v>
      </c>
      <c r="B456" s="8" t="str">
        <f>VLOOKUP(A456,data!I:S,2,FALSE)</f>
        <v>Dist Y</v>
      </c>
      <c r="C456" s="7">
        <f>TRUNC(VLOOKUP(A456,data!I:S,3,FALSE),1)</f>
        <v>418.9</v>
      </c>
      <c r="D456" s="7">
        <f>TRUNC(VLOOKUP(A456,data!I:S,4,FALSE),1)</f>
        <v>417.2</v>
      </c>
      <c r="E456" s="7">
        <f>VLOOKUP(A456,data!I:S,5,FALSE)</f>
        <v>-3</v>
      </c>
      <c r="F456" s="7">
        <f>VLOOKUP(A456,data!I:S,6,FALSE)</f>
        <v>3</v>
      </c>
      <c r="G456" s="8">
        <f>C456-D456</f>
        <v>1.6999999999999886</v>
      </c>
      <c r="H456" s="8">
        <f>IF(OR(G456&lt;E456,G456&gt;F456),1,0)</f>
        <v>0</v>
      </c>
      <c r="I456" s="7" t="str">
        <f>IF(H456=1,IF(G456&lt;E456,G456-E456,G456-F456),"")</f>
        <v/>
      </c>
      <c r="J456" s="10" t="str">
        <f>VLOOKUP(A456,data!I:S,9,FALSE)</f>
        <v>Rear Band Holes Pt-Sim vs Rear Band Nut - W-Pitch</v>
      </c>
      <c r="K456" s="10"/>
      <c r="L456" s="10"/>
      <c r="M456" s="10"/>
      <c r="N456" s="4"/>
      <c r="X456" s="8" t="str">
        <f>IF(AND(H456=1,Y456="TRUE"),TRUE,"")</f>
        <v/>
      </c>
      <c r="Y456" s="8" t="str">
        <f>VLOOKUP(A456,data!I:S,10,FALSE)</f>
        <v>FALSE</v>
      </c>
      <c r="Z456" s="8">
        <f>VLOOKUP(A456,data!I:S,7,FALSE)</f>
        <v>-4.5</v>
      </c>
      <c r="AA456" s="8">
        <f>VLOOKUP(A456,data!I:S,8,FALSE)</f>
        <v>4.5</v>
      </c>
      <c r="AB456" s="8" t="b">
        <f>IF(OR(G456&lt;Z456,G456&gt;AA456),TRUE,FALSE)</f>
        <v>0</v>
      </c>
    </row>
    <row r="457" spans="1:28" s="8" customFormat="1" x14ac:dyDescent="0.25">
      <c r="A457" s="8" t="s">
        <v>848</v>
      </c>
      <c r="B457" s="8" t="str">
        <f>VLOOKUP(A457,data!I:S,2,FALSE)</f>
        <v>Dist Z</v>
      </c>
      <c r="C457" s="7">
        <f>TRUNC(VLOOKUP(A457,data!I:S,3,FALSE),1)</f>
        <v>27.3</v>
      </c>
      <c r="D457" s="7">
        <f>TRUNC(VLOOKUP(A457,data!I:S,4,FALSE),1)</f>
        <v>29.3</v>
      </c>
      <c r="E457" s="7">
        <f>VLOOKUP(A457,data!I:S,5,FALSE)</f>
        <v>-3</v>
      </c>
      <c r="F457" s="7">
        <f>VLOOKUP(A457,data!I:S,6,FALSE)</f>
        <v>3</v>
      </c>
      <c r="G457" s="8">
        <f>C457-D457</f>
        <v>-2</v>
      </c>
      <c r="H457" s="8">
        <f>IF(OR(G457&lt;E457,G457&gt;F457),1,0)</f>
        <v>0</v>
      </c>
      <c r="I457" s="7" t="str">
        <f>IF(H457=1,IF(G457&lt;E457,G457-E457,G457-F457),"")</f>
        <v/>
      </c>
      <c r="J457" s="10" t="str">
        <f>VLOOKUP(A457,data!I:S,9,FALSE)</f>
        <v>Rear Band Holes Pt-Sim vs Rear Band Nut - H-Pitch</v>
      </c>
      <c r="K457" s="10"/>
      <c r="L457" s="10"/>
      <c r="M457" s="10"/>
      <c r="N457" s="4"/>
      <c r="X457" s="8" t="str">
        <f>IF(AND(H457=1,Y457="TRUE"),TRUE,"")</f>
        <v/>
      </c>
      <c r="Y457" s="8" t="str">
        <f>VLOOKUP(A457,data!I:S,10,FALSE)</f>
        <v>FALSE</v>
      </c>
      <c r="Z457" s="8">
        <f>VLOOKUP(A457,data!I:S,7,FALSE)</f>
        <v>-4.5</v>
      </c>
      <c r="AA457" s="8">
        <f>VLOOKUP(A457,data!I:S,8,FALSE)</f>
        <v>4.5</v>
      </c>
      <c r="AB457" s="8" t="b">
        <f>IF(OR(G457&lt;Z457,G457&gt;AA457),TRUE,FALSE)</f>
        <v>0</v>
      </c>
    </row>
    <row r="458" spans="1:28" s="8" customFormat="1" ht="30" customHeight="1" x14ac:dyDescent="0.25">
      <c r="A458" s="9" t="str">
        <f ca="1">INDEX(data!D:D,MATCH(OFFSET(INDIRECT("RC",FALSE),3,0),data!I:I,0))</f>
        <v>Rear Shock Absorber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4"/>
    </row>
    <row r="459" spans="1:28" s="8" customFormat="1" ht="200.1" customHeight="1" x14ac:dyDescent="0.25">
      <c r="A459" s="10" t="s">
        <v>32</v>
      </c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4"/>
    </row>
    <row r="460" spans="1:28" s="8" customFormat="1" x14ac:dyDescent="0.25">
      <c r="A460" s="8" t="s">
        <v>0</v>
      </c>
      <c r="B460" s="8" t="s">
        <v>18</v>
      </c>
      <c r="C460" s="8" t="s">
        <v>19</v>
      </c>
      <c r="D460" s="8" t="s">
        <v>20</v>
      </c>
      <c r="E460" s="8" t="s">
        <v>34</v>
      </c>
      <c r="F460" s="8" t="s">
        <v>35</v>
      </c>
      <c r="G460" s="8" t="s">
        <v>36</v>
      </c>
      <c r="H460" s="8" t="s">
        <v>16</v>
      </c>
      <c r="I460" s="8" t="s">
        <v>17</v>
      </c>
      <c r="J460" s="10" t="s">
        <v>37</v>
      </c>
      <c r="K460" s="10"/>
      <c r="L460" s="10"/>
      <c r="M460" s="10"/>
      <c r="N460" s="4"/>
      <c r="X460" s="8" t="s">
        <v>27</v>
      </c>
      <c r="Y460" s="8" t="s">
        <v>23</v>
      </c>
      <c r="Z460" s="8" t="s">
        <v>24</v>
      </c>
      <c r="AA460" s="8" t="s">
        <v>25</v>
      </c>
      <c r="AB460" s="8" t="s">
        <v>26</v>
      </c>
    </row>
    <row r="461" spans="1:28" s="8" customFormat="1" x14ac:dyDescent="0.25">
      <c r="A461" s="8" t="s">
        <v>852</v>
      </c>
      <c r="B461" s="8" t="str">
        <f>VLOOKUP(A461,data!I:S,2,FALSE)</f>
        <v>Pos X</v>
      </c>
      <c r="C461" s="7">
        <f>TRUNC(VLOOKUP(A461,data!I:S,3,FALSE),1)</f>
        <v>3900.8</v>
      </c>
      <c r="D461" s="7">
        <f>TRUNC(VLOOKUP(A461,data!I:S,4,FALSE),1)</f>
        <v>3902.3</v>
      </c>
      <c r="E461" s="7">
        <f>VLOOKUP(A461,data!I:S,5,FALSE)</f>
        <v>-3</v>
      </c>
      <c r="F461" s="7">
        <f>VLOOKUP(A461,data!I:S,6,FALSE)</f>
        <v>3</v>
      </c>
      <c r="G461" s="8">
        <f>C461-D461</f>
        <v>-1.5</v>
      </c>
      <c r="H461" s="8">
        <f>IF(OR(G461&lt;E461,G461&gt;F461),1,0)</f>
        <v>0</v>
      </c>
      <c r="I461" s="7" t="str">
        <f>IF(H461=1,IF(G461&lt;E461,G461-E461,G461-F461),"")</f>
        <v/>
      </c>
      <c r="J461" s="10" t="str">
        <f>VLOOKUP(A461,data!I:S,9,FALSE)</f>
        <v>Hole RH - Pos X</v>
      </c>
      <c r="K461" s="10"/>
      <c r="L461" s="10"/>
      <c r="M461" s="10"/>
      <c r="N461" s="4"/>
      <c r="X461" s="8" t="str">
        <f>IF(AND(H461=1,Y461="TRUE"),TRUE,"")</f>
        <v/>
      </c>
      <c r="Y461" s="8" t="str">
        <f>VLOOKUP(A461,data!I:S,10,FALSE)</f>
        <v>TRUE</v>
      </c>
      <c r="Z461" s="8">
        <f>VLOOKUP(A461,data!I:S,7,FALSE)</f>
        <v>-4.5</v>
      </c>
      <c r="AA461" s="8">
        <f>VLOOKUP(A461,data!I:S,8,FALSE)</f>
        <v>4.5</v>
      </c>
      <c r="AB461" s="8" t="b">
        <f>IF(OR(G461&lt;Z461,G461&gt;AA461),TRUE,FALSE)</f>
        <v>0</v>
      </c>
    </row>
    <row r="462" spans="1:28" s="8" customFormat="1" x14ac:dyDescent="0.25">
      <c r="A462" s="8" t="s">
        <v>853</v>
      </c>
      <c r="B462" s="8" t="str">
        <f>VLOOKUP(A462,data!I:S,2,FALSE)</f>
        <v>Pos Y</v>
      </c>
      <c r="C462" s="7">
        <f>TRUNC(VLOOKUP(A462,data!I:S,3,FALSE),1)</f>
        <v>430.6</v>
      </c>
      <c r="D462" s="7">
        <f>TRUNC(VLOOKUP(A462,data!I:S,4,FALSE),1)</f>
        <v>432.5</v>
      </c>
      <c r="E462" s="7">
        <f>VLOOKUP(A462,data!I:S,5,FALSE)</f>
        <v>-3</v>
      </c>
      <c r="F462" s="7">
        <f>VLOOKUP(A462,data!I:S,6,FALSE)</f>
        <v>3</v>
      </c>
      <c r="G462" s="8">
        <f>C462-D462</f>
        <v>-1.8999999999999773</v>
      </c>
      <c r="H462" s="8">
        <f>IF(OR(G462&lt;E462,G462&gt;F462),1,0)</f>
        <v>0</v>
      </c>
      <c r="I462" s="7" t="str">
        <f>IF(H462=1,IF(G462&lt;E462,G462-E462,G462-F462),"")</f>
        <v/>
      </c>
      <c r="J462" s="10" t="str">
        <f>VLOOKUP(A462,data!I:S,9,FALSE)</f>
        <v>Hole RH - Pos Y</v>
      </c>
      <c r="K462" s="10"/>
      <c r="L462" s="10"/>
      <c r="M462" s="10"/>
      <c r="N462" s="4"/>
      <c r="X462" s="8" t="str">
        <f>IF(AND(H462=1,Y462="TRUE"),TRUE,"")</f>
        <v/>
      </c>
      <c r="Y462" s="8" t="str">
        <f>VLOOKUP(A462,data!I:S,10,FALSE)</f>
        <v>TRUE</v>
      </c>
      <c r="Z462" s="8">
        <f>VLOOKUP(A462,data!I:S,7,FALSE)</f>
        <v>-4.5</v>
      </c>
      <c r="AA462" s="8">
        <f>VLOOKUP(A462,data!I:S,8,FALSE)</f>
        <v>4.5</v>
      </c>
      <c r="AB462" s="8" t="b">
        <f>IF(OR(G462&lt;Z462,G462&gt;AA462),TRUE,FALSE)</f>
        <v>0</v>
      </c>
    </row>
    <row r="463" spans="1:28" s="8" customFormat="1" x14ac:dyDescent="0.25">
      <c r="A463" s="8" t="s">
        <v>854</v>
      </c>
      <c r="B463" s="8" t="str">
        <f>VLOOKUP(A463,data!I:S,2,FALSE)</f>
        <v>Pos Z</v>
      </c>
      <c r="C463" s="7">
        <f>TRUNC(VLOOKUP(A463,data!I:S,3,FALSE),1)</f>
        <v>1219.2</v>
      </c>
      <c r="D463" s="7">
        <f>TRUNC(VLOOKUP(A463,data!I:S,4,FALSE),1)</f>
        <v>1218.4000000000001</v>
      </c>
      <c r="E463" s="7">
        <f>VLOOKUP(A463,data!I:S,5,FALSE)</f>
        <v>-3</v>
      </c>
      <c r="F463" s="7">
        <f>VLOOKUP(A463,data!I:S,6,FALSE)</f>
        <v>3</v>
      </c>
      <c r="G463" s="8">
        <f>C463-D463</f>
        <v>0.79999999999995453</v>
      </c>
      <c r="H463" s="8">
        <f>IF(OR(G463&lt;E463,G463&gt;F463),1,0)</f>
        <v>0</v>
      </c>
      <c r="I463" s="7" t="str">
        <f>IF(H463=1,IF(G463&lt;E463,G463-E463,G463-F463),"")</f>
        <v/>
      </c>
      <c r="J463" s="10" t="str">
        <f>VLOOKUP(A463,data!I:S,9,FALSE)</f>
        <v>Hole RH - Pos Z</v>
      </c>
      <c r="K463" s="10"/>
      <c r="L463" s="10"/>
      <c r="M463" s="10"/>
      <c r="N463" s="4"/>
      <c r="X463" s="8" t="str">
        <f>IF(AND(H463=1,Y463="TRUE"),TRUE,"")</f>
        <v/>
      </c>
      <c r="Y463" s="8" t="str">
        <f>VLOOKUP(A463,data!I:S,10,FALSE)</f>
        <v>TRUE</v>
      </c>
      <c r="Z463" s="8">
        <f>VLOOKUP(A463,data!I:S,7,FALSE)</f>
        <v>-4.5</v>
      </c>
      <c r="AA463" s="8">
        <f>VLOOKUP(A463,data!I:S,8,FALSE)</f>
        <v>4.5</v>
      </c>
      <c r="AB463" s="8" t="b">
        <f>IF(OR(G463&lt;Z463,G463&gt;AA463),TRUE,FALSE)</f>
        <v>0</v>
      </c>
    </row>
    <row r="464" spans="1:28" s="8" customFormat="1" x14ac:dyDescent="0.25">
      <c r="A464" s="8" t="s">
        <v>855</v>
      </c>
      <c r="B464" s="8" t="str">
        <f>VLOOKUP(A464,data!I:S,2,FALSE)</f>
        <v>Pos X</v>
      </c>
      <c r="C464" s="7">
        <f>TRUNC(VLOOKUP(A464,data!I:S,3,FALSE),1)</f>
        <v>4292.8999999999996</v>
      </c>
      <c r="D464" s="7">
        <f>TRUNC(VLOOKUP(A464,data!I:S,4,FALSE),1)</f>
        <v>4295</v>
      </c>
      <c r="E464" s="7">
        <f>VLOOKUP(A464,data!I:S,5,FALSE)</f>
        <v>-3</v>
      </c>
      <c r="F464" s="7">
        <f>VLOOKUP(A464,data!I:S,6,FALSE)</f>
        <v>3</v>
      </c>
      <c r="G464" s="8">
        <f>C464-D464</f>
        <v>-2.1000000000003638</v>
      </c>
      <c r="H464" s="8">
        <f>IF(OR(G464&lt;E464,G464&gt;F464),1,0)</f>
        <v>0</v>
      </c>
      <c r="I464" s="7" t="str">
        <f>IF(H464=1,IF(G464&lt;E464,G464-E464,G464-F464),"")</f>
        <v/>
      </c>
      <c r="J464" s="10" t="str">
        <f>VLOOKUP(A464,data!I:S,9,FALSE)</f>
        <v>Hole LH - Pos X</v>
      </c>
      <c r="K464" s="10"/>
      <c r="L464" s="10"/>
      <c r="M464" s="10"/>
      <c r="N464" s="4"/>
      <c r="X464" s="8" t="str">
        <f>IF(AND(H464=1,Y464="TRUE"),TRUE,"")</f>
        <v/>
      </c>
      <c r="Y464" s="8" t="str">
        <f>VLOOKUP(A464,data!I:S,10,FALSE)</f>
        <v>TRUE</v>
      </c>
      <c r="Z464" s="8">
        <f>VLOOKUP(A464,data!I:S,7,FALSE)</f>
        <v>-4.5</v>
      </c>
      <c r="AA464" s="8">
        <f>VLOOKUP(A464,data!I:S,8,FALSE)</f>
        <v>4.5</v>
      </c>
      <c r="AB464" s="8" t="b">
        <f>IF(OR(G464&lt;Z464,G464&gt;AA464),TRUE,FALSE)</f>
        <v>0</v>
      </c>
    </row>
    <row r="465" spans="1:28" s="8" customFormat="1" x14ac:dyDescent="0.25">
      <c r="A465" s="8" t="s">
        <v>856</v>
      </c>
      <c r="B465" s="8" t="str">
        <f>VLOOKUP(A465,data!I:S,2,FALSE)</f>
        <v>Pos Y</v>
      </c>
      <c r="C465" s="7">
        <f>TRUNC(VLOOKUP(A465,data!I:S,3,FALSE),1)</f>
        <v>-432.9</v>
      </c>
      <c r="D465" s="7">
        <f>TRUNC(VLOOKUP(A465,data!I:S,4,FALSE),1)</f>
        <v>-432.5</v>
      </c>
      <c r="E465" s="7">
        <f>VLOOKUP(A465,data!I:S,5,FALSE)</f>
        <v>-3</v>
      </c>
      <c r="F465" s="7">
        <f>VLOOKUP(A465,data!I:S,6,FALSE)</f>
        <v>3</v>
      </c>
      <c r="G465" s="8">
        <f>C465-D465</f>
        <v>-0.39999999999997726</v>
      </c>
      <c r="H465" s="8">
        <f>IF(OR(G465&lt;E465,G465&gt;F465),1,0)</f>
        <v>0</v>
      </c>
      <c r="I465" s="7" t="str">
        <f>IF(H465=1,IF(G465&lt;E465,G465-E465,G465-F465),"")</f>
        <v/>
      </c>
      <c r="J465" s="10" t="str">
        <f>VLOOKUP(A465,data!I:S,9,FALSE)</f>
        <v>Hole LH - Pos Y</v>
      </c>
      <c r="K465" s="10"/>
      <c r="L465" s="10"/>
      <c r="M465" s="10"/>
      <c r="N465" s="4"/>
      <c r="X465" s="8" t="str">
        <f>IF(AND(H465=1,Y465="TRUE"),TRUE,"")</f>
        <v/>
      </c>
      <c r="Y465" s="8" t="str">
        <f>VLOOKUP(A465,data!I:S,10,FALSE)</f>
        <v>TRUE</v>
      </c>
      <c r="Z465" s="8">
        <f>VLOOKUP(A465,data!I:S,7,FALSE)</f>
        <v>-4.5</v>
      </c>
      <c r="AA465" s="8">
        <f>VLOOKUP(A465,data!I:S,8,FALSE)</f>
        <v>4.5</v>
      </c>
      <c r="AB465" s="8" t="b">
        <f>IF(OR(G465&lt;Z465,G465&gt;AA465),TRUE,FALSE)</f>
        <v>0</v>
      </c>
    </row>
    <row r="466" spans="1:28" s="8" customFormat="1" x14ac:dyDescent="0.25">
      <c r="A466" s="8" t="s">
        <v>857</v>
      </c>
      <c r="B466" s="8" t="str">
        <f>VLOOKUP(A466,data!I:S,2,FALSE)</f>
        <v>Pos Z</v>
      </c>
      <c r="C466" s="7">
        <f>TRUNC(VLOOKUP(A466,data!I:S,3,FALSE),1)</f>
        <v>1210.7</v>
      </c>
      <c r="D466" s="7">
        <f>TRUNC(VLOOKUP(A466,data!I:S,4,FALSE),1)</f>
        <v>1211.3</v>
      </c>
      <c r="E466" s="7">
        <f>VLOOKUP(A466,data!I:S,5,FALSE)</f>
        <v>-3</v>
      </c>
      <c r="F466" s="7">
        <f>VLOOKUP(A466,data!I:S,6,FALSE)</f>
        <v>3</v>
      </c>
      <c r="G466" s="8">
        <f>C466-D466</f>
        <v>-0.59999999999990905</v>
      </c>
      <c r="H466" s="8">
        <f>IF(OR(G466&lt;E466,G466&gt;F466),1,0)</f>
        <v>0</v>
      </c>
      <c r="I466" s="7" t="str">
        <f>IF(H466=1,IF(G466&lt;E466,G466-E466,G466-F466),"")</f>
        <v/>
      </c>
      <c r="J466" s="10" t="str">
        <f>VLOOKUP(A466,data!I:S,9,FALSE)</f>
        <v>Hole LH - Pos Z</v>
      </c>
      <c r="K466" s="10"/>
      <c r="L466" s="10"/>
      <c r="M466" s="10"/>
      <c r="N466" s="4"/>
      <c r="X466" s="8" t="str">
        <f>IF(AND(H466=1,Y466="TRUE"),TRUE,"")</f>
        <v/>
      </c>
      <c r="Y466" s="8" t="str">
        <f>VLOOKUP(A466,data!I:S,10,FALSE)</f>
        <v>TRUE</v>
      </c>
      <c r="Z466" s="8">
        <f>VLOOKUP(A466,data!I:S,7,FALSE)</f>
        <v>-4.5</v>
      </c>
      <c r="AA466" s="8">
        <f>VLOOKUP(A466,data!I:S,8,FALSE)</f>
        <v>4.5</v>
      </c>
      <c r="AB466" s="8" t="b">
        <f>IF(OR(G466&lt;Z466,G466&gt;AA466),TRUE,FALSE)</f>
        <v>0</v>
      </c>
    </row>
    <row r="467" spans="1:28" s="8" customFormat="1" ht="30" customHeight="1" x14ac:dyDescent="0.25">
      <c r="A467" s="9" t="str">
        <f ca="1">INDEX(data!D:D,MATCH(OFFSET(INDIRECT("RC",FALSE),3,0),data!I:I,0))</f>
        <v>Rear Bound Stopper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4"/>
    </row>
    <row r="468" spans="1:28" s="8" customFormat="1" ht="200.1" customHeight="1" x14ac:dyDescent="0.25">
      <c r="A468" s="10" t="s">
        <v>32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4"/>
    </row>
    <row r="469" spans="1:28" s="8" customFormat="1" x14ac:dyDescent="0.25">
      <c r="A469" s="8" t="s">
        <v>0</v>
      </c>
      <c r="B469" s="8" t="s">
        <v>18</v>
      </c>
      <c r="C469" s="8" t="s">
        <v>19</v>
      </c>
      <c r="D469" s="8" t="s">
        <v>20</v>
      </c>
      <c r="E469" s="8" t="s">
        <v>34</v>
      </c>
      <c r="F469" s="8" t="s">
        <v>35</v>
      </c>
      <c r="G469" s="8" t="s">
        <v>36</v>
      </c>
      <c r="H469" s="8" t="s">
        <v>16</v>
      </c>
      <c r="I469" s="8" t="s">
        <v>17</v>
      </c>
      <c r="J469" s="10" t="s">
        <v>37</v>
      </c>
      <c r="K469" s="10"/>
      <c r="L469" s="10"/>
      <c r="M469" s="10"/>
      <c r="N469" s="4"/>
      <c r="X469" s="8" t="s">
        <v>27</v>
      </c>
      <c r="Y469" s="8" t="s">
        <v>23</v>
      </c>
      <c r="Z469" s="8" t="s">
        <v>24</v>
      </c>
      <c r="AA469" s="8" t="s">
        <v>25</v>
      </c>
      <c r="AB469" s="8" t="s">
        <v>26</v>
      </c>
    </row>
    <row r="470" spans="1:28" s="8" customFormat="1" x14ac:dyDescent="0.25">
      <c r="A470" s="8" t="s">
        <v>860</v>
      </c>
      <c r="B470" s="8" t="str">
        <f>VLOOKUP(A470,data!I:S,2,FALSE)</f>
        <v>Pos X</v>
      </c>
      <c r="C470" s="7">
        <f>TRUNC(VLOOKUP(A470,data!I:S,3,FALSE),1)</f>
        <v>4010.5</v>
      </c>
      <c r="D470" s="7">
        <f>TRUNC(VLOOKUP(A470,data!I:S,4,FALSE),1)</f>
        <v>4012.1</v>
      </c>
      <c r="E470" s="7">
        <f>VLOOKUP(A470,data!I:S,5,FALSE)</f>
        <v>-3</v>
      </c>
      <c r="F470" s="7">
        <f>VLOOKUP(A470,data!I:S,6,FALSE)</f>
        <v>3</v>
      </c>
      <c r="G470" s="8">
        <f>C470-D470</f>
        <v>-1.5999999999999091</v>
      </c>
      <c r="H470" s="8">
        <f>IF(OR(G470&lt;E470,G470&gt;F470),1,0)</f>
        <v>0</v>
      </c>
      <c r="I470" s="7" t="str">
        <f>IF(H470=1,IF(G470&lt;E470,G470-E470,G470-F470),"")</f>
        <v/>
      </c>
      <c r="J470" s="10" t="str">
        <f>VLOOKUP(A470,data!I:S,9,FALSE)</f>
        <v>Front Nut RH - Pos X</v>
      </c>
      <c r="K470" s="10"/>
      <c r="L470" s="10"/>
      <c r="M470" s="10"/>
      <c r="N470" s="4"/>
      <c r="X470" s="8" t="str">
        <f>IF(AND(H470=1,Y470="TRUE"),TRUE,"")</f>
        <v/>
      </c>
      <c r="Y470" s="8" t="str">
        <f>VLOOKUP(A470,data!I:S,10,FALSE)</f>
        <v>TRUE</v>
      </c>
      <c r="Z470" s="8">
        <f>VLOOKUP(A470,data!I:S,7,FALSE)</f>
        <v>-6</v>
      </c>
      <c r="AA470" s="8">
        <f>VLOOKUP(A470,data!I:S,8,FALSE)</f>
        <v>6</v>
      </c>
      <c r="AB470" s="8" t="b">
        <f>IF(OR(G470&lt;Z470,G470&gt;AA470),TRUE,FALSE)</f>
        <v>0</v>
      </c>
    </row>
    <row r="471" spans="1:28" s="8" customFormat="1" x14ac:dyDescent="0.25">
      <c r="A471" s="8" t="s">
        <v>862</v>
      </c>
      <c r="B471" s="8" t="str">
        <f>VLOOKUP(A471,data!I:S,2,FALSE)</f>
        <v>Pos Y</v>
      </c>
      <c r="C471" s="7">
        <f>TRUNC(VLOOKUP(A471,data!I:S,3,FALSE),1)</f>
        <v>534.79999999999995</v>
      </c>
      <c r="D471" s="7">
        <f>TRUNC(VLOOKUP(A471,data!I:S,4,FALSE),1)</f>
        <v>535</v>
      </c>
      <c r="E471" s="7">
        <f>VLOOKUP(A471,data!I:S,5,FALSE)</f>
        <v>-3</v>
      </c>
      <c r="F471" s="7">
        <f>VLOOKUP(A471,data!I:S,6,FALSE)</f>
        <v>3</v>
      </c>
      <c r="G471" s="8">
        <f>C471-D471</f>
        <v>-0.20000000000004547</v>
      </c>
      <c r="H471" s="8">
        <f>IF(OR(G471&lt;E471,G471&gt;F471),1,0)</f>
        <v>0</v>
      </c>
      <c r="I471" s="7" t="str">
        <f>IF(H471=1,IF(G471&lt;E471,G471-E471,G471-F471),"")</f>
        <v/>
      </c>
      <c r="J471" s="10" t="str">
        <f>VLOOKUP(A471,data!I:S,9,FALSE)</f>
        <v>Front Nut RH - Pos Y</v>
      </c>
      <c r="K471" s="10"/>
      <c r="L471" s="10"/>
      <c r="M471" s="10"/>
      <c r="N471" s="4"/>
      <c r="X471" s="8" t="str">
        <f>IF(AND(H471=1,Y471="TRUE"),TRUE,"")</f>
        <v/>
      </c>
      <c r="Y471" s="8" t="str">
        <f>VLOOKUP(A471,data!I:S,10,FALSE)</f>
        <v>TRUE</v>
      </c>
      <c r="Z471" s="8">
        <f>VLOOKUP(A471,data!I:S,7,FALSE)</f>
        <v>-6</v>
      </c>
      <c r="AA471" s="8">
        <f>VLOOKUP(A471,data!I:S,8,FALSE)</f>
        <v>6</v>
      </c>
      <c r="AB471" s="8" t="b">
        <f>IF(OR(G471&lt;Z471,G471&gt;AA471),TRUE,FALSE)</f>
        <v>0</v>
      </c>
    </row>
    <row r="472" spans="1:28" s="8" customFormat="1" x14ac:dyDescent="0.25">
      <c r="A472" s="8" t="s">
        <v>864</v>
      </c>
      <c r="B472" s="8" t="str">
        <f>VLOOKUP(A472,data!I:S,2,FALSE)</f>
        <v>Pos Z</v>
      </c>
      <c r="C472" s="7">
        <f>TRUNC(VLOOKUP(A472,data!I:S,3,FALSE),1)</f>
        <v>1052.7</v>
      </c>
      <c r="D472" s="7">
        <f>TRUNC(VLOOKUP(A472,data!I:S,4,FALSE),1)</f>
        <v>1054.8</v>
      </c>
      <c r="E472" s="7">
        <f>VLOOKUP(A472,data!I:S,5,FALSE)</f>
        <v>-3</v>
      </c>
      <c r="F472" s="7">
        <f>VLOOKUP(A472,data!I:S,6,FALSE)</f>
        <v>3</v>
      </c>
      <c r="G472" s="8">
        <f>C472-D472</f>
        <v>-2.0999999999999091</v>
      </c>
      <c r="H472" s="8">
        <f>IF(OR(G472&lt;E472,G472&gt;F472),1,0)</f>
        <v>0</v>
      </c>
      <c r="I472" s="7" t="str">
        <f>IF(H472=1,IF(G472&lt;E472,G472-E472,G472-F472),"")</f>
        <v/>
      </c>
      <c r="J472" s="10" t="str">
        <f>VLOOKUP(A472,data!I:S,9,FALSE)</f>
        <v>Front Nut RH - Pos Z</v>
      </c>
      <c r="K472" s="10"/>
      <c r="L472" s="10"/>
      <c r="M472" s="10"/>
      <c r="N472" s="4"/>
      <c r="X472" s="8" t="str">
        <f>IF(AND(H472=1,Y472="TRUE"),TRUE,"")</f>
        <v/>
      </c>
      <c r="Y472" s="8" t="str">
        <f>VLOOKUP(A472,data!I:S,10,FALSE)</f>
        <v>TRUE</v>
      </c>
      <c r="Z472" s="8">
        <f>VLOOKUP(A472,data!I:S,7,FALSE)</f>
        <v>-6</v>
      </c>
      <c r="AA472" s="8">
        <f>VLOOKUP(A472,data!I:S,8,FALSE)</f>
        <v>6</v>
      </c>
      <c r="AB472" s="8" t="b">
        <f>IF(OR(G472&lt;Z472,G472&gt;AA472),TRUE,FALSE)</f>
        <v>0</v>
      </c>
    </row>
    <row r="473" spans="1:28" s="8" customFormat="1" x14ac:dyDescent="0.25">
      <c r="A473" s="8" t="s">
        <v>866</v>
      </c>
      <c r="B473" s="8" t="str">
        <f>VLOOKUP(A473,data!I:S,2,FALSE)</f>
        <v>Pos X</v>
      </c>
      <c r="C473" s="7">
        <f>TRUNC(VLOOKUP(A473,data!I:S,3,FALSE),1)</f>
        <v>4090.6</v>
      </c>
      <c r="D473" s="7">
        <f>TRUNC(VLOOKUP(A473,data!I:S,4,FALSE),1)</f>
        <v>4092.7</v>
      </c>
      <c r="E473" s="7">
        <f>VLOOKUP(A473,data!I:S,5,FALSE)</f>
        <v>-3</v>
      </c>
      <c r="F473" s="7">
        <f>VLOOKUP(A473,data!I:S,6,FALSE)</f>
        <v>3</v>
      </c>
      <c r="G473" s="8">
        <f>C473-D473</f>
        <v>-2.0999999999999091</v>
      </c>
      <c r="H473" s="8">
        <f>IF(OR(G473&lt;E473,G473&gt;F473),1,0)</f>
        <v>0</v>
      </c>
      <c r="I473" s="7" t="str">
        <f>IF(H473=1,IF(G473&lt;E473,G473-E473,G473-F473),"")</f>
        <v/>
      </c>
      <c r="J473" s="10" t="str">
        <f>VLOOKUP(A473,data!I:S,9,FALSE)</f>
        <v>Rear Nut RH - Pos X</v>
      </c>
      <c r="K473" s="10"/>
      <c r="L473" s="10"/>
      <c r="M473" s="10"/>
      <c r="N473" s="4"/>
      <c r="X473" s="8" t="str">
        <f>IF(AND(H473=1,Y473="TRUE"),TRUE,"")</f>
        <v/>
      </c>
      <c r="Y473" s="8" t="str">
        <f>VLOOKUP(A473,data!I:S,10,FALSE)</f>
        <v>TRUE</v>
      </c>
      <c r="Z473" s="8">
        <f>VLOOKUP(A473,data!I:S,7,FALSE)</f>
        <v>-6</v>
      </c>
      <c r="AA473" s="8">
        <f>VLOOKUP(A473,data!I:S,8,FALSE)</f>
        <v>6</v>
      </c>
      <c r="AB473" s="8" t="b">
        <f>IF(OR(G473&lt;Z473,G473&gt;AA473),TRUE,FALSE)</f>
        <v>0</v>
      </c>
    </row>
    <row r="474" spans="1:28" s="8" customFormat="1" x14ac:dyDescent="0.25">
      <c r="A474" s="8" t="s">
        <v>868</v>
      </c>
      <c r="B474" s="8" t="str">
        <f>VLOOKUP(A474,data!I:S,2,FALSE)</f>
        <v>Pos Y</v>
      </c>
      <c r="C474" s="7">
        <f>TRUNC(VLOOKUP(A474,data!I:S,3,FALSE),1)</f>
        <v>526.70000000000005</v>
      </c>
      <c r="D474" s="7">
        <f>TRUNC(VLOOKUP(A474,data!I:S,4,FALSE),1)</f>
        <v>527</v>
      </c>
      <c r="E474" s="7">
        <f>VLOOKUP(A474,data!I:S,5,FALSE)</f>
        <v>-3</v>
      </c>
      <c r="F474" s="7">
        <f>VLOOKUP(A474,data!I:S,6,FALSE)</f>
        <v>3</v>
      </c>
      <c r="G474" s="8">
        <f>C474-D474</f>
        <v>-0.29999999999995453</v>
      </c>
      <c r="H474" s="8">
        <f>IF(OR(G474&lt;E474,G474&gt;F474),1,0)</f>
        <v>0</v>
      </c>
      <c r="I474" s="7" t="str">
        <f>IF(H474=1,IF(G474&lt;E474,G474-E474,G474-F474),"")</f>
        <v/>
      </c>
      <c r="J474" s="10" t="str">
        <f>VLOOKUP(A474,data!I:S,9,FALSE)</f>
        <v>Rear Nut RH - Pos Y</v>
      </c>
      <c r="K474" s="10"/>
      <c r="L474" s="10"/>
      <c r="M474" s="10"/>
      <c r="N474" s="4"/>
      <c r="X474" s="8" t="str">
        <f>IF(AND(H474=1,Y474="TRUE"),TRUE,"")</f>
        <v/>
      </c>
      <c r="Y474" s="8" t="str">
        <f>VLOOKUP(A474,data!I:S,10,FALSE)</f>
        <v>TRUE</v>
      </c>
      <c r="Z474" s="8">
        <f>VLOOKUP(A474,data!I:S,7,FALSE)</f>
        <v>-6</v>
      </c>
      <c r="AA474" s="8">
        <f>VLOOKUP(A474,data!I:S,8,FALSE)</f>
        <v>6</v>
      </c>
      <c r="AB474" s="8" t="b">
        <f>IF(OR(G474&lt;Z474,G474&gt;AA474),TRUE,FALSE)</f>
        <v>0</v>
      </c>
    </row>
    <row r="475" spans="1:28" s="8" customFormat="1" x14ac:dyDescent="0.25">
      <c r="A475" s="8" t="s">
        <v>870</v>
      </c>
      <c r="B475" s="8" t="str">
        <f>VLOOKUP(A475,data!I:S,2,FALSE)</f>
        <v>Pos Z</v>
      </c>
      <c r="C475" s="7">
        <f>TRUNC(VLOOKUP(A475,data!I:S,3,FALSE),1)</f>
        <v>1060.5999999999999</v>
      </c>
      <c r="D475" s="7">
        <f>TRUNC(VLOOKUP(A475,data!I:S,4,FALSE),1)</f>
        <v>1061.8</v>
      </c>
      <c r="E475" s="7">
        <f>VLOOKUP(A475,data!I:S,5,FALSE)</f>
        <v>-3</v>
      </c>
      <c r="F475" s="7">
        <f>VLOOKUP(A475,data!I:S,6,FALSE)</f>
        <v>3</v>
      </c>
      <c r="G475" s="8">
        <f>C475-D475</f>
        <v>-1.2000000000000455</v>
      </c>
      <c r="H475" s="8">
        <f>IF(OR(G475&lt;E475,G475&gt;F475),1,0)</f>
        <v>0</v>
      </c>
      <c r="I475" s="7" t="str">
        <f>IF(H475=1,IF(G475&lt;E475,G475-E475,G475-F475),"")</f>
        <v/>
      </c>
      <c r="J475" s="10" t="str">
        <f>VLOOKUP(A475,data!I:S,9,FALSE)</f>
        <v>Rear Nut RH - Pos Z</v>
      </c>
      <c r="K475" s="10"/>
      <c r="L475" s="10"/>
      <c r="M475" s="10"/>
      <c r="N475" s="4"/>
      <c r="X475" s="8" t="str">
        <f>IF(AND(H475=1,Y475="TRUE"),TRUE,"")</f>
        <v/>
      </c>
      <c r="Y475" s="8" t="str">
        <f>VLOOKUP(A475,data!I:S,10,FALSE)</f>
        <v>TRUE</v>
      </c>
      <c r="Z475" s="8">
        <f>VLOOKUP(A475,data!I:S,7,FALSE)</f>
        <v>-6</v>
      </c>
      <c r="AA475" s="8">
        <f>VLOOKUP(A475,data!I:S,8,FALSE)</f>
        <v>6</v>
      </c>
      <c r="AB475" s="8" t="b">
        <f>IF(OR(G475&lt;Z475,G475&gt;AA475),TRUE,FALSE)</f>
        <v>0</v>
      </c>
    </row>
    <row r="476" spans="1:28" s="8" customFormat="1" x14ac:dyDescent="0.25">
      <c r="A476" s="8" t="s">
        <v>872</v>
      </c>
      <c r="B476" s="8" t="str">
        <f>VLOOKUP(A476,data!I:S,2,FALSE)</f>
        <v>Pos X</v>
      </c>
      <c r="C476" s="7">
        <f>TRUNC(VLOOKUP(A476,data!I:S,3,FALSE),1)</f>
        <v>4011.6</v>
      </c>
      <c r="D476" s="7">
        <f>TRUNC(VLOOKUP(A476,data!I:S,4,FALSE),1)</f>
        <v>4012.1</v>
      </c>
      <c r="E476" s="7">
        <f>VLOOKUP(A476,data!I:S,5,FALSE)</f>
        <v>-3</v>
      </c>
      <c r="F476" s="7">
        <f>VLOOKUP(A476,data!I:S,6,FALSE)</f>
        <v>3</v>
      </c>
      <c r="G476" s="8">
        <f>C476-D476</f>
        <v>-0.5</v>
      </c>
      <c r="H476" s="8">
        <f>IF(OR(G476&lt;E476,G476&gt;F476),1,0)</f>
        <v>0</v>
      </c>
      <c r="I476" s="7" t="str">
        <f>IF(H476=1,IF(G476&lt;E476,G476-E476,G476-F476),"")</f>
        <v/>
      </c>
      <c r="J476" s="10" t="str">
        <f>VLOOKUP(A476,data!I:S,9,FALSE)</f>
        <v>Front Nut LH - Pos X</v>
      </c>
      <c r="K476" s="10"/>
      <c r="L476" s="10"/>
      <c r="M476" s="10"/>
      <c r="N476" s="4"/>
      <c r="X476" s="8" t="str">
        <f>IF(AND(H476=1,Y476="TRUE"),TRUE,"")</f>
        <v/>
      </c>
      <c r="Y476" s="8" t="str">
        <f>VLOOKUP(A476,data!I:S,10,FALSE)</f>
        <v>TRUE</v>
      </c>
      <c r="Z476" s="8">
        <f>VLOOKUP(A476,data!I:S,7,FALSE)</f>
        <v>-6</v>
      </c>
      <c r="AA476" s="8">
        <f>VLOOKUP(A476,data!I:S,8,FALSE)</f>
        <v>6</v>
      </c>
      <c r="AB476" s="8" t="b">
        <f>IF(OR(G476&lt;Z476,G476&gt;AA476),TRUE,FALSE)</f>
        <v>0</v>
      </c>
    </row>
    <row r="477" spans="1:28" s="8" customFormat="1" x14ac:dyDescent="0.25">
      <c r="A477" s="8" t="s">
        <v>874</v>
      </c>
      <c r="B477" s="8" t="str">
        <f>VLOOKUP(A477,data!I:S,2,FALSE)</f>
        <v>Pos Y</v>
      </c>
      <c r="C477" s="7">
        <f>TRUNC(VLOOKUP(A477,data!I:S,3,FALSE),1)</f>
        <v>-538.20000000000005</v>
      </c>
      <c r="D477" s="7">
        <f>TRUNC(VLOOKUP(A477,data!I:S,4,FALSE),1)</f>
        <v>-535</v>
      </c>
      <c r="E477" s="7">
        <f>VLOOKUP(A477,data!I:S,5,FALSE)</f>
        <v>-3</v>
      </c>
      <c r="F477" s="7">
        <f>VLOOKUP(A477,data!I:S,6,FALSE)</f>
        <v>3</v>
      </c>
      <c r="G477" s="8">
        <f>C477-D477</f>
        <v>-3.2000000000000455</v>
      </c>
      <c r="H477" s="8">
        <f>IF(OR(G477&lt;E477,G477&gt;F477),1,0)</f>
        <v>1</v>
      </c>
      <c r="I477" s="7">
        <f>IF(H477=1,IF(G477&lt;E477,G477-E477,G477-F477),"")</f>
        <v>-0.20000000000004547</v>
      </c>
      <c r="J477" s="10" t="str">
        <f>VLOOKUP(A477,data!I:S,9,FALSE)</f>
        <v>Front Nut LH - Pos Y</v>
      </c>
      <c r="K477" s="10"/>
      <c r="L477" s="10"/>
      <c r="M477" s="10"/>
      <c r="N477" s="4"/>
      <c r="X477" s="8" t="b">
        <f>IF(AND(H477=1,Y477="TRUE"),TRUE,"")</f>
        <v>1</v>
      </c>
      <c r="Y477" s="8" t="str">
        <f>VLOOKUP(A477,data!I:S,10,FALSE)</f>
        <v>TRUE</v>
      </c>
      <c r="Z477" s="8">
        <f>VLOOKUP(A477,data!I:S,7,FALSE)</f>
        <v>-6</v>
      </c>
      <c r="AA477" s="8">
        <f>VLOOKUP(A477,data!I:S,8,FALSE)</f>
        <v>6</v>
      </c>
      <c r="AB477" s="8" t="b">
        <f>IF(OR(G477&lt;Z477,G477&gt;AA477),TRUE,FALSE)</f>
        <v>0</v>
      </c>
    </row>
    <row r="478" spans="1:28" s="8" customFormat="1" x14ac:dyDescent="0.25">
      <c r="A478" s="8" t="s">
        <v>876</v>
      </c>
      <c r="B478" s="8" t="str">
        <f>VLOOKUP(A478,data!I:S,2,FALSE)</f>
        <v>Pos Z</v>
      </c>
      <c r="C478" s="7">
        <f>TRUNC(VLOOKUP(A478,data!I:S,3,FALSE),1)</f>
        <v>1052.3</v>
      </c>
      <c r="D478" s="7">
        <f>TRUNC(VLOOKUP(A478,data!I:S,4,FALSE),1)</f>
        <v>1054.8</v>
      </c>
      <c r="E478" s="7">
        <f>VLOOKUP(A478,data!I:S,5,FALSE)</f>
        <v>-3</v>
      </c>
      <c r="F478" s="7">
        <f>VLOOKUP(A478,data!I:S,6,FALSE)</f>
        <v>3</v>
      </c>
      <c r="G478" s="8">
        <f>C478-D478</f>
        <v>-2.5</v>
      </c>
      <c r="H478" s="8">
        <f>IF(OR(G478&lt;E478,G478&gt;F478),1,0)</f>
        <v>0</v>
      </c>
      <c r="I478" s="7" t="str">
        <f>IF(H478=1,IF(G478&lt;E478,G478-E478,G478-F478),"")</f>
        <v/>
      </c>
      <c r="J478" s="10" t="str">
        <f>VLOOKUP(A478,data!I:S,9,FALSE)</f>
        <v>Front Nut LH - Pos Z</v>
      </c>
      <c r="K478" s="10"/>
      <c r="L478" s="10"/>
      <c r="M478" s="10"/>
      <c r="N478" s="4"/>
      <c r="X478" s="8" t="str">
        <f>IF(AND(H478=1,Y478="TRUE"),TRUE,"")</f>
        <v/>
      </c>
      <c r="Y478" s="8" t="str">
        <f>VLOOKUP(A478,data!I:S,10,FALSE)</f>
        <v>TRUE</v>
      </c>
      <c r="Z478" s="8">
        <f>VLOOKUP(A478,data!I:S,7,FALSE)</f>
        <v>-6</v>
      </c>
      <c r="AA478" s="8">
        <f>VLOOKUP(A478,data!I:S,8,FALSE)</f>
        <v>6</v>
      </c>
      <c r="AB478" s="8" t="b">
        <f>IF(OR(G478&lt;Z478,G478&gt;AA478),TRUE,FALSE)</f>
        <v>0</v>
      </c>
    </row>
    <row r="479" spans="1:28" s="8" customFormat="1" x14ac:dyDescent="0.25">
      <c r="A479" s="8" t="s">
        <v>878</v>
      </c>
      <c r="B479" s="8" t="str">
        <f>VLOOKUP(A479,data!I:S,2,FALSE)</f>
        <v>Pos X</v>
      </c>
      <c r="C479" s="7">
        <f>TRUNC(VLOOKUP(A479,data!I:S,3,FALSE),1)</f>
        <v>4092.1</v>
      </c>
      <c r="D479" s="7">
        <f>TRUNC(VLOOKUP(A479,data!I:S,4,FALSE),1)</f>
        <v>4092.7</v>
      </c>
      <c r="E479" s="7">
        <f>VLOOKUP(A479,data!I:S,5,FALSE)</f>
        <v>-3</v>
      </c>
      <c r="F479" s="7">
        <f>VLOOKUP(A479,data!I:S,6,FALSE)</f>
        <v>3</v>
      </c>
      <c r="G479" s="8">
        <f>C479-D479</f>
        <v>-0.59999999999990905</v>
      </c>
      <c r="H479" s="8">
        <f>IF(OR(G479&lt;E479,G479&gt;F479),1,0)</f>
        <v>0</v>
      </c>
      <c r="I479" s="7" t="str">
        <f>IF(H479=1,IF(G479&lt;E479,G479-E479,G479-F479),"")</f>
        <v/>
      </c>
      <c r="J479" s="10" t="str">
        <f>VLOOKUP(A479,data!I:S,9,FALSE)</f>
        <v>Rear Nut LH - Pos X</v>
      </c>
      <c r="K479" s="10"/>
      <c r="L479" s="10"/>
      <c r="M479" s="10"/>
      <c r="N479" s="4"/>
      <c r="X479" s="8" t="str">
        <f>IF(AND(H479=1,Y479="TRUE"),TRUE,"")</f>
        <v/>
      </c>
      <c r="Y479" s="8" t="str">
        <f>VLOOKUP(A479,data!I:S,10,FALSE)</f>
        <v>TRUE</v>
      </c>
      <c r="Z479" s="8">
        <f>VLOOKUP(A479,data!I:S,7,FALSE)</f>
        <v>-6</v>
      </c>
      <c r="AA479" s="8">
        <f>VLOOKUP(A479,data!I:S,8,FALSE)</f>
        <v>6</v>
      </c>
      <c r="AB479" s="8" t="b">
        <f>IF(OR(G479&lt;Z479,G479&gt;AA479),TRUE,FALSE)</f>
        <v>0</v>
      </c>
    </row>
    <row r="480" spans="1:28" s="8" customFormat="1" x14ac:dyDescent="0.25">
      <c r="A480" s="8" t="s">
        <v>880</v>
      </c>
      <c r="B480" s="8" t="str">
        <f>VLOOKUP(A480,data!I:S,2,FALSE)</f>
        <v>Pos Y</v>
      </c>
      <c r="C480" s="7">
        <f>TRUNC(VLOOKUP(A480,data!I:S,3,FALSE),1)</f>
        <v>-531.20000000000005</v>
      </c>
      <c r="D480" s="7">
        <f>TRUNC(VLOOKUP(A480,data!I:S,4,FALSE),1)</f>
        <v>-527</v>
      </c>
      <c r="E480" s="7">
        <f>VLOOKUP(A480,data!I:S,5,FALSE)</f>
        <v>-3</v>
      </c>
      <c r="F480" s="7">
        <f>VLOOKUP(A480,data!I:S,6,FALSE)</f>
        <v>3</v>
      </c>
      <c r="G480" s="8">
        <f>C480-D480</f>
        <v>-4.2000000000000455</v>
      </c>
      <c r="H480" s="8">
        <f>IF(OR(G480&lt;E480,G480&gt;F480),1,0)</f>
        <v>1</v>
      </c>
      <c r="I480" s="7">
        <f>IF(H480=1,IF(G480&lt;E480,G480-E480,G480-F480),"")</f>
        <v>-1.2000000000000455</v>
      </c>
      <c r="J480" s="10" t="str">
        <f>VLOOKUP(A480,data!I:S,9,FALSE)</f>
        <v>Rear Nut LH - Pos Y</v>
      </c>
      <c r="K480" s="10"/>
      <c r="L480" s="10"/>
      <c r="M480" s="10"/>
      <c r="N480" s="4"/>
      <c r="X480" s="8" t="b">
        <f>IF(AND(H480=1,Y480="TRUE"),TRUE,"")</f>
        <v>1</v>
      </c>
      <c r="Y480" s="8" t="str">
        <f>VLOOKUP(A480,data!I:S,10,FALSE)</f>
        <v>TRUE</v>
      </c>
      <c r="Z480" s="8">
        <f>VLOOKUP(A480,data!I:S,7,FALSE)</f>
        <v>-6</v>
      </c>
      <c r="AA480" s="8">
        <f>VLOOKUP(A480,data!I:S,8,FALSE)</f>
        <v>6</v>
      </c>
      <c r="AB480" s="8" t="b">
        <f>IF(OR(G480&lt;Z480,G480&gt;AA480),TRUE,FALSE)</f>
        <v>0</v>
      </c>
    </row>
    <row r="481" spans="1:28" s="8" customFormat="1" x14ac:dyDescent="0.25">
      <c r="A481" s="8" t="s">
        <v>882</v>
      </c>
      <c r="B481" s="8" t="str">
        <f>VLOOKUP(A481,data!I:S,2,FALSE)</f>
        <v>Pos Z</v>
      </c>
      <c r="C481" s="7">
        <f>TRUNC(VLOOKUP(A481,data!I:S,3,FALSE),1)</f>
        <v>1059.3</v>
      </c>
      <c r="D481" s="7">
        <f>TRUNC(VLOOKUP(A481,data!I:S,4,FALSE),1)</f>
        <v>1061.8</v>
      </c>
      <c r="E481" s="7">
        <f>VLOOKUP(A481,data!I:S,5,FALSE)</f>
        <v>-3</v>
      </c>
      <c r="F481" s="7">
        <f>VLOOKUP(A481,data!I:S,6,FALSE)</f>
        <v>3</v>
      </c>
      <c r="G481" s="8">
        <f>C481-D481</f>
        <v>-2.5</v>
      </c>
      <c r="H481" s="8">
        <f>IF(OR(G481&lt;E481,G481&gt;F481),1,0)</f>
        <v>0</v>
      </c>
      <c r="I481" s="7" t="str">
        <f>IF(H481=1,IF(G481&lt;E481,G481-E481,G481-F481),"")</f>
        <v/>
      </c>
      <c r="J481" s="10" t="str">
        <f>VLOOKUP(A481,data!I:S,9,FALSE)</f>
        <v>Rear Nut LH - Pos Z</v>
      </c>
      <c r="K481" s="10"/>
      <c r="L481" s="10"/>
      <c r="M481" s="10"/>
      <c r="N481" s="4"/>
      <c r="X481" s="8" t="str">
        <f>IF(AND(H481=1,Y481="TRUE"),TRUE,"")</f>
        <v/>
      </c>
      <c r="Y481" s="8" t="str">
        <f>VLOOKUP(A481,data!I:S,10,FALSE)</f>
        <v>TRUE</v>
      </c>
      <c r="Z481" s="8">
        <f>VLOOKUP(A481,data!I:S,7,FALSE)</f>
        <v>-6</v>
      </c>
      <c r="AA481" s="8">
        <f>VLOOKUP(A481,data!I:S,8,FALSE)</f>
        <v>6</v>
      </c>
      <c r="AB481" s="8" t="b">
        <f>IF(OR(G481&lt;Z481,G481&gt;AA481),TRUE,FALSE)</f>
        <v>0</v>
      </c>
    </row>
    <row r="482" spans="1:28" s="8" customFormat="1" x14ac:dyDescent="0.25">
      <c r="A482" s="8" t="s">
        <v>884</v>
      </c>
      <c r="B482" s="8" t="str">
        <f>VLOOKUP(A482,data!I:S,2,FALSE)</f>
        <v>Dist X</v>
      </c>
      <c r="C482" s="7">
        <f>TRUNC(VLOOKUP(A482,data!I:S,3,FALSE),1)</f>
        <v>80.099999999999994</v>
      </c>
      <c r="D482" s="7">
        <f>TRUNC(VLOOKUP(A482,data!I:S,4,FALSE),1)</f>
        <v>80.599999999999994</v>
      </c>
      <c r="E482" s="7">
        <f>VLOOKUP(A482,data!I:S,5,FALSE)</f>
        <v>-2</v>
      </c>
      <c r="F482" s="7">
        <f>VLOOKUP(A482,data!I:S,6,FALSE)</f>
        <v>2</v>
      </c>
      <c r="G482" s="8">
        <f>C482-D482</f>
        <v>-0.5</v>
      </c>
      <c r="H482" s="8">
        <f>IF(OR(G482&lt;E482,G482&gt;F482),1,0)</f>
        <v>0</v>
      </c>
      <c r="I482" s="7" t="str">
        <f>IF(H482=1,IF(G482&lt;E482,G482-E482,G482-F482),"")</f>
        <v/>
      </c>
      <c r="J482" s="10" t="str">
        <f>VLOOKUP(A482,data!I:S,9,FALSE)</f>
        <v>Front Nut vs Rear Nut RH - L-Pitch</v>
      </c>
      <c r="K482" s="10"/>
      <c r="L482" s="10"/>
      <c r="M482" s="10"/>
      <c r="N482" s="4"/>
      <c r="X482" s="8" t="str">
        <f>IF(AND(H482=1,Y482="TRUE"),TRUE,"")</f>
        <v/>
      </c>
      <c r="Y482" s="8" t="str">
        <f>VLOOKUP(A482,data!I:S,10,FALSE)</f>
        <v>TRUE</v>
      </c>
      <c r="Z482" s="8">
        <f>VLOOKUP(A482,data!I:S,7,FALSE)</f>
        <v>-4</v>
      </c>
      <c r="AA482" s="8">
        <f>VLOOKUP(A482,data!I:S,8,FALSE)</f>
        <v>4</v>
      </c>
      <c r="AB482" s="8" t="b">
        <f>IF(OR(G482&lt;Z482,G482&gt;AA482),TRUE,FALSE)</f>
        <v>0</v>
      </c>
    </row>
    <row r="483" spans="1:28" s="8" customFormat="1" x14ac:dyDescent="0.25">
      <c r="A483" s="8" t="s">
        <v>886</v>
      </c>
      <c r="B483" s="8" t="str">
        <f>VLOOKUP(A483,data!I:S,2,FALSE)</f>
        <v>Dist Y</v>
      </c>
      <c r="C483" s="7">
        <f>TRUNC(VLOOKUP(A483,data!I:S,3,FALSE),1)</f>
        <v>8.1</v>
      </c>
      <c r="D483" s="7">
        <f>TRUNC(VLOOKUP(A483,data!I:S,4,FALSE),1)</f>
        <v>8</v>
      </c>
      <c r="E483" s="7">
        <f>VLOOKUP(A483,data!I:S,5,FALSE)</f>
        <v>-2</v>
      </c>
      <c r="F483" s="7">
        <f>VLOOKUP(A483,data!I:S,6,FALSE)</f>
        <v>2</v>
      </c>
      <c r="G483" s="8">
        <f>C483-D483</f>
        <v>9.9999999999999645E-2</v>
      </c>
      <c r="H483" s="8">
        <f>IF(OR(G483&lt;E483,G483&gt;F483),1,0)</f>
        <v>0</v>
      </c>
      <c r="I483" s="7" t="str">
        <f>IF(H483=1,IF(G483&lt;E483,G483-E483,G483-F483),"")</f>
        <v/>
      </c>
      <c r="J483" s="10" t="str">
        <f>VLOOKUP(A483,data!I:S,9,FALSE)</f>
        <v>Front Nut vs Rear Nut RH - W-Pitch</v>
      </c>
      <c r="K483" s="10"/>
      <c r="L483" s="10"/>
      <c r="M483" s="10"/>
      <c r="N483" s="4"/>
      <c r="X483" s="8" t="str">
        <f>IF(AND(H483=1,Y483="TRUE"),TRUE,"")</f>
        <v/>
      </c>
      <c r="Y483" s="8" t="str">
        <f>VLOOKUP(A483,data!I:S,10,FALSE)</f>
        <v>TRUE</v>
      </c>
      <c r="Z483" s="8">
        <f>VLOOKUP(A483,data!I:S,7,FALSE)</f>
        <v>-4</v>
      </c>
      <c r="AA483" s="8">
        <f>VLOOKUP(A483,data!I:S,8,FALSE)</f>
        <v>4</v>
      </c>
      <c r="AB483" s="8" t="b">
        <f>IF(OR(G483&lt;Z483,G483&gt;AA483),TRUE,FALSE)</f>
        <v>0</v>
      </c>
    </row>
    <row r="484" spans="1:28" s="8" customFormat="1" x14ac:dyDescent="0.25">
      <c r="A484" s="8" t="s">
        <v>888</v>
      </c>
      <c r="B484" s="8" t="str">
        <f>VLOOKUP(A484,data!I:S,2,FALSE)</f>
        <v>Dist X</v>
      </c>
      <c r="C484" s="7">
        <f>TRUNC(VLOOKUP(A484,data!I:S,3,FALSE),1)</f>
        <v>80.5</v>
      </c>
      <c r="D484" s="7">
        <f>TRUNC(VLOOKUP(A484,data!I:S,4,FALSE),1)</f>
        <v>80.599999999999994</v>
      </c>
      <c r="E484" s="7">
        <f>VLOOKUP(A484,data!I:S,5,FALSE)</f>
        <v>-2</v>
      </c>
      <c r="F484" s="7">
        <f>VLOOKUP(A484,data!I:S,6,FALSE)</f>
        <v>2</v>
      </c>
      <c r="G484" s="8">
        <f>C484-D484</f>
        <v>-9.9999999999994316E-2</v>
      </c>
      <c r="H484" s="8">
        <f>IF(OR(G484&lt;E484,G484&gt;F484),1,0)</f>
        <v>0</v>
      </c>
      <c r="I484" s="7" t="str">
        <f>IF(H484=1,IF(G484&lt;E484,G484-E484,G484-F484),"")</f>
        <v/>
      </c>
      <c r="J484" s="10" t="str">
        <f>VLOOKUP(A484,data!I:S,9,FALSE)</f>
        <v>Front Nut vs Rear Nut LH - L-Pitch</v>
      </c>
      <c r="K484" s="10"/>
      <c r="L484" s="10"/>
      <c r="M484" s="10"/>
      <c r="N484" s="4"/>
      <c r="X484" s="8" t="str">
        <f>IF(AND(H484=1,Y484="TRUE"),TRUE,"")</f>
        <v/>
      </c>
      <c r="Y484" s="8" t="str">
        <f>VLOOKUP(A484,data!I:S,10,FALSE)</f>
        <v>TRUE</v>
      </c>
      <c r="Z484" s="8">
        <f>VLOOKUP(A484,data!I:S,7,FALSE)</f>
        <v>-4</v>
      </c>
      <c r="AA484" s="8">
        <f>VLOOKUP(A484,data!I:S,8,FALSE)</f>
        <v>4</v>
      </c>
      <c r="AB484" s="8" t="b">
        <f>IF(OR(G484&lt;Z484,G484&gt;AA484),TRUE,FALSE)</f>
        <v>0</v>
      </c>
    </row>
    <row r="485" spans="1:28" s="8" customFormat="1" x14ac:dyDescent="0.25">
      <c r="A485" s="8" t="s">
        <v>890</v>
      </c>
      <c r="B485" s="8" t="str">
        <f>VLOOKUP(A485,data!I:S,2,FALSE)</f>
        <v>Dist Y</v>
      </c>
      <c r="C485" s="7">
        <f>TRUNC(VLOOKUP(A485,data!I:S,3,FALSE),1)</f>
        <v>7</v>
      </c>
      <c r="D485" s="7">
        <f>TRUNC(VLOOKUP(A485,data!I:S,4,FALSE),1)</f>
        <v>8</v>
      </c>
      <c r="E485" s="7">
        <f>VLOOKUP(A485,data!I:S,5,FALSE)</f>
        <v>-2</v>
      </c>
      <c r="F485" s="7">
        <f>VLOOKUP(A485,data!I:S,6,FALSE)</f>
        <v>2</v>
      </c>
      <c r="G485" s="8">
        <f>C485-D485</f>
        <v>-1</v>
      </c>
      <c r="H485" s="8">
        <f>IF(OR(G485&lt;E485,G485&gt;F485),1,0)</f>
        <v>0</v>
      </c>
      <c r="I485" s="7" t="str">
        <f>IF(H485=1,IF(G485&lt;E485,G485-E485,G485-F485),"")</f>
        <v/>
      </c>
      <c r="J485" s="10" t="str">
        <f>VLOOKUP(A485,data!I:S,9,FALSE)</f>
        <v>Front Nut vs Rear Nut LH - W-Pitch</v>
      </c>
      <c r="K485" s="10"/>
      <c r="L485" s="10"/>
      <c r="M485" s="10"/>
      <c r="N485" s="4"/>
      <c r="X485" s="8" t="str">
        <f>IF(AND(H485=1,Y485="TRUE"),TRUE,"")</f>
        <v/>
      </c>
      <c r="Y485" s="8" t="str">
        <f>VLOOKUP(A485,data!I:S,10,FALSE)</f>
        <v>TRUE</v>
      </c>
      <c r="Z485" s="8">
        <f>VLOOKUP(A485,data!I:S,7,FALSE)</f>
        <v>-4</v>
      </c>
      <c r="AA485" s="8">
        <f>VLOOKUP(A485,data!I:S,8,FALSE)</f>
        <v>4</v>
      </c>
      <c r="AB485" s="8" t="b">
        <f>IF(OR(G485&lt;Z485,G485&gt;AA485),TRUE,FALSE)</f>
        <v>0</v>
      </c>
    </row>
    <row r="486" spans="1:28" s="8" customFormat="1" ht="30" customHeight="1" x14ac:dyDescent="0.25">
      <c r="A486" s="9" t="str">
        <f ca="1">INDEX(data!D:D,MATCH(OFFSET(INDIRECT("RC",FALSE),3,0),data!I:I,0))</f>
        <v>Rear Bumper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4"/>
    </row>
    <row r="487" spans="1:28" s="8" customFormat="1" ht="200.1" customHeight="1" x14ac:dyDescent="0.25">
      <c r="A487" s="10" t="s">
        <v>32</v>
      </c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4"/>
    </row>
    <row r="488" spans="1:28" s="8" customFormat="1" x14ac:dyDescent="0.25">
      <c r="A488" s="8" t="s">
        <v>0</v>
      </c>
      <c r="B488" s="8" t="s">
        <v>18</v>
      </c>
      <c r="C488" s="8" t="s">
        <v>19</v>
      </c>
      <c r="D488" s="8" t="s">
        <v>20</v>
      </c>
      <c r="E488" s="8" t="s">
        <v>34</v>
      </c>
      <c r="F488" s="8" t="s">
        <v>35</v>
      </c>
      <c r="G488" s="8" t="s">
        <v>36</v>
      </c>
      <c r="H488" s="8" t="s">
        <v>16</v>
      </c>
      <c r="I488" s="8" t="s">
        <v>17</v>
      </c>
      <c r="J488" s="10" t="s">
        <v>37</v>
      </c>
      <c r="K488" s="10"/>
      <c r="L488" s="10"/>
      <c r="M488" s="10"/>
      <c r="N488" s="4"/>
      <c r="X488" s="8" t="s">
        <v>27</v>
      </c>
      <c r="Y488" s="8" t="s">
        <v>23</v>
      </c>
      <c r="Z488" s="8" t="s">
        <v>24</v>
      </c>
      <c r="AA488" s="8" t="s">
        <v>25</v>
      </c>
      <c r="AB488" s="8" t="s">
        <v>26</v>
      </c>
    </row>
    <row r="489" spans="1:28" s="8" customFormat="1" x14ac:dyDescent="0.25">
      <c r="A489" s="8" t="s">
        <v>894</v>
      </c>
      <c r="B489" s="8" t="str">
        <f>VLOOKUP(A489,data!I:S,2,FALSE)</f>
        <v>Pos X</v>
      </c>
      <c r="C489" s="7">
        <f>TRUNC(VLOOKUP(A489,data!I:S,3,FALSE),1)</f>
        <v>4999.6000000000004</v>
      </c>
      <c r="D489" s="7">
        <f>TRUNC(VLOOKUP(A489,data!I:S,4,FALSE),1)</f>
        <v>5000.7</v>
      </c>
      <c r="E489" s="7">
        <f>VLOOKUP(A489,data!I:S,5,FALSE)</f>
        <v>-3</v>
      </c>
      <c r="F489" s="7">
        <f>VLOOKUP(A489,data!I:S,6,FALSE)</f>
        <v>3</v>
      </c>
      <c r="G489" s="8">
        <f>C489-D489</f>
        <v>-1.0999999999994543</v>
      </c>
      <c r="H489" s="8">
        <f>IF(OR(G489&lt;E489,G489&gt;F489),1,0)</f>
        <v>0</v>
      </c>
      <c r="I489" s="7" t="str">
        <f>IF(H489=1,IF(G489&lt;E489,G489-E489,G489-F489),"")</f>
        <v/>
      </c>
      <c r="J489" s="10" t="str">
        <f>VLOOKUP(A489,data!I:S,9,FALSE)</f>
        <v>Front Nut RH - Pos X</v>
      </c>
      <c r="K489" s="10"/>
      <c r="L489" s="10"/>
      <c r="M489" s="10"/>
      <c r="N489" s="4"/>
      <c r="X489" s="8" t="str">
        <f>IF(AND(H489=1,Y489="TRUE"),TRUE,"")</f>
        <v/>
      </c>
      <c r="Y489" s="8" t="str">
        <f>VLOOKUP(A489,data!I:S,10,FALSE)</f>
        <v>TRUE</v>
      </c>
      <c r="Z489" s="8">
        <f>VLOOKUP(A489,data!I:S,7,FALSE)</f>
        <v>-6</v>
      </c>
      <c r="AA489" s="8">
        <f>VLOOKUP(A489,data!I:S,8,FALSE)</f>
        <v>6</v>
      </c>
      <c r="AB489" s="8" t="b">
        <f>IF(OR(G489&lt;Z489,G489&gt;AA489),TRUE,FALSE)</f>
        <v>0</v>
      </c>
    </row>
    <row r="490" spans="1:28" s="8" customFormat="1" x14ac:dyDescent="0.25">
      <c r="A490" s="8" t="s">
        <v>895</v>
      </c>
      <c r="B490" s="8" t="str">
        <f>VLOOKUP(A490,data!I:S,2,FALSE)</f>
        <v>Pos Y</v>
      </c>
      <c r="C490" s="7">
        <f>TRUNC(VLOOKUP(A490,data!I:S,3,FALSE),1)</f>
        <v>571.9</v>
      </c>
      <c r="D490" s="7">
        <f>TRUNC(VLOOKUP(A490,data!I:S,4,FALSE),1)</f>
        <v>570</v>
      </c>
      <c r="E490" s="7">
        <f>VLOOKUP(A490,data!I:S,5,FALSE)</f>
        <v>-3</v>
      </c>
      <c r="F490" s="7">
        <f>VLOOKUP(A490,data!I:S,6,FALSE)</f>
        <v>3</v>
      </c>
      <c r="G490" s="8">
        <f>C490-D490</f>
        <v>1.8999999999999773</v>
      </c>
      <c r="H490" s="8">
        <f>IF(OR(G490&lt;E490,G490&gt;F490),1,0)</f>
        <v>0</v>
      </c>
      <c r="I490" s="7" t="str">
        <f>IF(H490=1,IF(G490&lt;E490,G490-E490,G490-F490),"")</f>
        <v/>
      </c>
      <c r="J490" s="10" t="str">
        <f>VLOOKUP(A490,data!I:S,9,FALSE)</f>
        <v>Front Nut RH - Pos Y</v>
      </c>
      <c r="K490" s="10"/>
      <c r="L490" s="10"/>
      <c r="M490" s="10"/>
      <c r="N490" s="4"/>
      <c r="X490" s="8" t="str">
        <f>IF(AND(H490=1,Y490="TRUE"),TRUE,"")</f>
        <v/>
      </c>
      <c r="Y490" s="8" t="str">
        <f>VLOOKUP(A490,data!I:S,10,FALSE)</f>
        <v>TRUE</v>
      </c>
      <c r="Z490" s="8">
        <f>VLOOKUP(A490,data!I:S,7,FALSE)</f>
        <v>-6</v>
      </c>
      <c r="AA490" s="8">
        <f>VLOOKUP(A490,data!I:S,8,FALSE)</f>
        <v>6</v>
      </c>
      <c r="AB490" s="8" t="b">
        <f>IF(OR(G490&lt;Z490,G490&gt;AA490),TRUE,FALSE)</f>
        <v>0</v>
      </c>
    </row>
    <row r="491" spans="1:28" s="8" customFormat="1" x14ac:dyDescent="0.25">
      <c r="A491" s="8" t="s">
        <v>896</v>
      </c>
      <c r="B491" s="8" t="str">
        <f>VLOOKUP(A491,data!I:S,2,FALSE)</f>
        <v>Pos Z</v>
      </c>
      <c r="C491" s="7">
        <f>TRUNC(VLOOKUP(A491,data!I:S,3,FALSE),1)</f>
        <v>1074.3</v>
      </c>
      <c r="D491" s="7">
        <f>TRUNC(VLOOKUP(A491,data!I:S,4,FALSE),1)</f>
        <v>1072.9000000000001</v>
      </c>
      <c r="E491" s="7">
        <f>VLOOKUP(A491,data!I:S,5,FALSE)</f>
        <v>-3</v>
      </c>
      <c r="F491" s="7">
        <f>VLOOKUP(A491,data!I:S,6,FALSE)</f>
        <v>3</v>
      </c>
      <c r="G491" s="8">
        <f>C491-D491</f>
        <v>1.3999999999998636</v>
      </c>
      <c r="H491" s="8">
        <f>IF(OR(G491&lt;E491,G491&gt;F491),1,0)</f>
        <v>0</v>
      </c>
      <c r="I491" s="7" t="str">
        <f>IF(H491=1,IF(G491&lt;E491,G491-E491,G491-F491),"")</f>
        <v/>
      </c>
      <c r="J491" s="10" t="str">
        <f>VLOOKUP(A491,data!I:S,9,FALSE)</f>
        <v>Front Nut RH - Pos Z</v>
      </c>
      <c r="K491" s="10"/>
      <c r="L491" s="10"/>
      <c r="M491" s="10"/>
      <c r="N491" s="4"/>
      <c r="X491" s="8" t="str">
        <f>IF(AND(H491=1,Y491="TRUE"),TRUE,"")</f>
        <v/>
      </c>
      <c r="Y491" s="8" t="str">
        <f>VLOOKUP(A491,data!I:S,10,FALSE)</f>
        <v>TRUE</v>
      </c>
      <c r="Z491" s="8">
        <f>VLOOKUP(A491,data!I:S,7,FALSE)</f>
        <v>-6</v>
      </c>
      <c r="AA491" s="8">
        <f>VLOOKUP(A491,data!I:S,8,FALSE)</f>
        <v>6</v>
      </c>
      <c r="AB491" s="8" t="b">
        <f>IF(OR(G491&lt;Z491,G491&gt;AA491),TRUE,FALSE)</f>
        <v>0</v>
      </c>
    </row>
    <row r="492" spans="1:28" s="8" customFormat="1" x14ac:dyDescent="0.25">
      <c r="A492" s="8" t="s">
        <v>897</v>
      </c>
      <c r="B492" s="8" t="str">
        <f>VLOOKUP(A492,data!I:S,2,FALSE)</f>
        <v>Pos X</v>
      </c>
      <c r="C492" s="7">
        <f>TRUNC(VLOOKUP(A492,data!I:S,3,FALSE),1)</f>
        <v>5053.6000000000004</v>
      </c>
      <c r="D492" s="7">
        <f>TRUNC(VLOOKUP(A492,data!I:S,4,FALSE),1)</f>
        <v>5054.7</v>
      </c>
      <c r="E492" s="7">
        <f>VLOOKUP(A492,data!I:S,5,FALSE)</f>
        <v>-3</v>
      </c>
      <c r="F492" s="7">
        <f>VLOOKUP(A492,data!I:S,6,FALSE)</f>
        <v>3</v>
      </c>
      <c r="G492" s="8">
        <f>C492-D492</f>
        <v>-1.0999999999994543</v>
      </c>
      <c r="H492" s="8">
        <f>IF(OR(G492&lt;E492,G492&gt;F492),1,0)</f>
        <v>0</v>
      </c>
      <c r="I492" s="7" t="str">
        <f>IF(H492=1,IF(G492&lt;E492,G492-E492,G492-F492),"")</f>
        <v/>
      </c>
      <c r="J492" s="10" t="str">
        <f>VLOOKUP(A492,data!I:S,9,FALSE)</f>
        <v>Rear Nut RH - Pos X</v>
      </c>
      <c r="K492" s="10"/>
      <c r="L492" s="10"/>
      <c r="M492" s="10"/>
      <c r="N492" s="4"/>
      <c r="X492" s="8" t="str">
        <f>IF(AND(H492=1,Y492="TRUE"),TRUE,"")</f>
        <v/>
      </c>
      <c r="Y492" s="8" t="str">
        <f>VLOOKUP(A492,data!I:S,10,FALSE)</f>
        <v>TRUE</v>
      </c>
      <c r="Z492" s="8">
        <f>VLOOKUP(A492,data!I:S,7,FALSE)</f>
        <v>-6</v>
      </c>
      <c r="AA492" s="8">
        <f>VLOOKUP(A492,data!I:S,8,FALSE)</f>
        <v>6</v>
      </c>
      <c r="AB492" s="8" t="b">
        <f>IF(OR(G492&lt;Z492,G492&gt;AA492),TRUE,FALSE)</f>
        <v>0</v>
      </c>
    </row>
    <row r="493" spans="1:28" s="8" customFormat="1" x14ac:dyDescent="0.25">
      <c r="A493" s="8" t="s">
        <v>898</v>
      </c>
      <c r="B493" s="8" t="str">
        <f>VLOOKUP(A493,data!I:S,2,FALSE)</f>
        <v>Pos Y</v>
      </c>
      <c r="C493" s="7">
        <f>TRUNC(VLOOKUP(A493,data!I:S,3,FALSE),1)</f>
        <v>572</v>
      </c>
      <c r="D493" s="7">
        <f>TRUNC(VLOOKUP(A493,data!I:S,4,FALSE),1)</f>
        <v>570</v>
      </c>
      <c r="E493" s="7">
        <f>VLOOKUP(A493,data!I:S,5,FALSE)</f>
        <v>-3</v>
      </c>
      <c r="F493" s="7">
        <f>VLOOKUP(A493,data!I:S,6,FALSE)</f>
        <v>3</v>
      </c>
      <c r="G493" s="8">
        <f>C493-D493</f>
        <v>2</v>
      </c>
      <c r="H493" s="8">
        <f>IF(OR(G493&lt;E493,G493&gt;F493),1,0)</f>
        <v>0</v>
      </c>
      <c r="I493" s="7" t="str">
        <f>IF(H493=1,IF(G493&lt;E493,G493-E493,G493-F493),"")</f>
        <v/>
      </c>
      <c r="J493" s="10" t="str">
        <f>VLOOKUP(A493,data!I:S,9,FALSE)</f>
        <v>Rear Nut RH - Pos Y</v>
      </c>
      <c r="K493" s="10"/>
      <c r="L493" s="10"/>
      <c r="M493" s="10"/>
      <c r="N493" s="4"/>
      <c r="X493" s="8" t="str">
        <f>IF(AND(H493=1,Y493="TRUE"),TRUE,"")</f>
        <v/>
      </c>
      <c r="Y493" s="8" t="str">
        <f>VLOOKUP(A493,data!I:S,10,FALSE)</f>
        <v>TRUE</v>
      </c>
      <c r="Z493" s="8">
        <f>VLOOKUP(A493,data!I:S,7,FALSE)</f>
        <v>-6</v>
      </c>
      <c r="AA493" s="8">
        <f>VLOOKUP(A493,data!I:S,8,FALSE)</f>
        <v>6</v>
      </c>
      <c r="AB493" s="8" t="b">
        <f>IF(OR(G493&lt;Z493,G493&gt;AA493),TRUE,FALSE)</f>
        <v>0</v>
      </c>
    </row>
    <row r="494" spans="1:28" s="8" customFormat="1" x14ac:dyDescent="0.25">
      <c r="A494" s="8" t="s">
        <v>899</v>
      </c>
      <c r="B494" s="8" t="str">
        <f>VLOOKUP(A494,data!I:S,2,FALSE)</f>
        <v>Pos Z</v>
      </c>
      <c r="C494" s="7">
        <f>TRUNC(VLOOKUP(A494,data!I:S,3,FALSE),1)</f>
        <v>1069.7</v>
      </c>
      <c r="D494" s="7">
        <f>TRUNC(VLOOKUP(A494,data!I:S,4,FALSE),1)</f>
        <v>1068.2</v>
      </c>
      <c r="E494" s="7">
        <f>VLOOKUP(A494,data!I:S,5,FALSE)</f>
        <v>-3</v>
      </c>
      <c r="F494" s="7">
        <f>VLOOKUP(A494,data!I:S,6,FALSE)</f>
        <v>3</v>
      </c>
      <c r="G494" s="8">
        <f>C494-D494</f>
        <v>1.5</v>
      </c>
      <c r="H494" s="8">
        <f>IF(OR(G494&lt;E494,G494&gt;F494),1,0)</f>
        <v>0</v>
      </c>
      <c r="I494" s="7" t="str">
        <f>IF(H494=1,IF(G494&lt;E494,G494-E494,G494-F494),"")</f>
        <v/>
      </c>
      <c r="J494" s="10" t="str">
        <f>VLOOKUP(A494,data!I:S,9,FALSE)</f>
        <v>Rear Nut RH - Pos Z</v>
      </c>
      <c r="K494" s="10"/>
      <c r="L494" s="10"/>
      <c r="M494" s="10"/>
      <c r="N494" s="4"/>
      <c r="X494" s="8" t="str">
        <f>IF(AND(H494=1,Y494="TRUE"),TRUE,"")</f>
        <v/>
      </c>
      <c r="Y494" s="8" t="str">
        <f>VLOOKUP(A494,data!I:S,10,FALSE)</f>
        <v>TRUE</v>
      </c>
      <c r="Z494" s="8">
        <f>VLOOKUP(A494,data!I:S,7,FALSE)</f>
        <v>-6</v>
      </c>
      <c r="AA494" s="8">
        <f>VLOOKUP(A494,data!I:S,8,FALSE)</f>
        <v>6</v>
      </c>
      <c r="AB494" s="8" t="b">
        <f>IF(OR(G494&lt;Z494,G494&gt;AA494),TRUE,FALSE)</f>
        <v>0</v>
      </c>
    </row>
    <row r="495" spans="1:28" s="8" customFormat="1" x14ac:dyDescent="0.25">
      <c r="A495" s="8" t="s">
        <v>900</v>
      </c>
      <c r="B495" s="8" t="str">
        <f>VLOOKUP(A495,data!I:S,2,FALSE)</f>
        <v>Pos X</v>
      </c>
      <c r="C495" s="7">
        <f>TRUNC(VLOOKUP(A495,data!I:S,3,FALSE),1)</f>
        <v>4996.3999999999996</v>
      </c>
      <c r="D495" s="7">
        <f>TRUNC(VLOOKUP(A495,data!I:S,4,FALSE),1)</f>
        <v>5000.7</v>
      </c>
      <c r="E495" s="7">
        <f>VLOOKUP(A495,data!I:S,5,FALSE)</f>
        <v>-3</v>
      </c>
      <c r="F495" s="7">
        <f>VLOOKUP(A495,data!I:S,6,FALSE)</f>
        <v>3</v>
      </c>
      <c r="G495" s="8">
        <f>C495-D495</f>
        <v>-4.3000000000001819</v>
      </c>
      <c r="H495" s="8">
        <f>IF(OR(G495&lt;E495,G495&gt;F495),1,0)</f>
        <v>1</v>
      </c>
      <c r="I495" s="7">
        <f>IF(H495=1,IF(G495&lt;E495,G495-E495,G495-F495),"")</f>
        <v>-1.3000000000001819</v>
      </c>
      <c r="J495" s="10" t="str">
        <f>VLOOKUP(A495,data!I:S,9,FALSE)</f>
        <v>Front Nut LH - Pos X</v>
      </c>
      <c r="K495" s="10"/>
      <c r="L495" s="10"/>
      <c r="M495" s="10"/>
      <c r="N495" s="4"/>
      <c r="X495" s="8" t="b">
        <f>IF(AND(H495=1,Y495="TRUE"),TRUE,"")</f>
        <v>1</v>
      </c>
      <c r="Y495" s="8" t="str">
        <f>VLOOKUP(A495,data!I:S,10,FALSE)</f>
        <v>TRUE</v>
      </c>
      <c r="Z495" s="8">
        <f>VLOOKUP(A495,data!I:S,7,FALSE)</f>
        <v>-6</v>
      </c>
      <c r="AA495" s="8">
        <f>VLOOKUP(A495,data!I:S,8,FALSE)</f>
        <v>6</v>
      </c>
      <c r="AB495" s="8" t="b">
        <f>IF(OR(G495&lt;Z495,G495&gt;AA495),TRUE,FALSE)</f>
        <v>0</v>
      </c>
    </row>
    <row r="496" spans="1:28" s="8" customFormat="1" x14ac:dyDescent="0.25">
      <c r="A496" s="8" t="s">
        <v>901</v>
      </c>
      <c r="B496" s="8" t="str">
        <f>VLOOKUP(A496,data!I:S,2,FALSE)</f>
        <v>Pos Y</v>
      </c>
      <c r="C496" s="7">
        <f>TRUNC(VLOOKUP(A496,data!I:S,3,FALSE),1)</f>
        <v>-571.29999999999995</v>
      </c>
      <c r="D496" s="7">
        <f>TRUNC(VLOOKUP(A496,data!I:S,4,FALSE),1)</f>
        <v>-570</v>
      </c>
      <c r="E496" s="7">
        <f>VLOOKUP(A496,data!I:S,5,FALSE)</f>
        <v>-3</v>
      </c>
      <c r="F496" s="7">
        <f>VLOOKUP(A496,data!I:S,6,FALSE)</f>
        <v>3</v>
      </c>
      <c r="G496" s="8">
        <f>C496-D496</f>
        <v>-1.2999999999999545</v>
      </c>
      <c r="H496" s="8">
        <f>IF(OR(G496&lt;E496,G496&gt;F496),1,0)</f>
        <v>0</v>
      </c>
      <c r="I496" s="7" t="str">
        <f>IF(H496=1,IF(G496&lt;E496,G496-E496,G496-F496),"")</f>
        <v/>
      </c>
      <c r="J496" s="10" t="str">
        <f>VLOOKUP(A496,data!I:S,9,FALSE)</f>
        <v>Front Nut LH - Pos Y</v>
      </c>
      <c r="K496" s="10"/>
      <c r="L496" s="10"/>
      <c r="M496" s="10"/>
      <c r="N496" s="4"/>
      <c r="X496" s="8" t="str">
        <f>IF(AND(H496=1,Y496="TRUE"),TRUE,"")</f>
        <v/>
      </c>
      <c r="Y496" s="8" t="str">
        <f>VLOOKUP(A496,data!I:S,10,FALSE)</f>
        <v>TRUE</v>
      </c>
      <c r="Z496" s="8">
        <f>VLOOKUP(A496,data!I:S,7,FALSE)</f>
        <v>-6</v>
      </c>
      <c r="AA496" s="8">
        <f>VLOOKUP(A496,data!I:S,8,FALSE)</f>
        <v>6</v>
      </c>
      <c r="AB496" s="8" t="b">
        <f>IF(OR(G496&lt;Z496,G496&gt;AA496),TRUE,FALSE)</f>
        <v>0</v>
      </c>
    </row>
    <row r="497" spans="1:28" s="8" customFormat="1" x14ac:dyDescent="0.25">
      <c r="A497" s="8" t="s">
        <v>902</v>
      </c>
      <c r="B497" s="8" t="str">
        <f>VLOOKUP(A497,data!I:S,2,FALSE)</f>
        <v>Pos Z</v>
      </c>
      <c r="C497" s="7">
        <f>TRUNC(VLOOKUP(A497,data!I:S,3,FALSE),1)</f>
        <v>1075.9000000000001</v>
      </c>
      <c r="D497" s="7">
        <f>TRUNC(VLOOKUP(A497,data!I:S,4,FALSE),1)</f>
        <v>1072.9000000000001</v>
      </c>
      <c r="E497" s="7">
        <f>VLOOKUP(A497,data!I:S,5,FALSE)</f>
        <v>-3</v>
      </c>
      <c r="F497" s="7">
        <f>VLOOKUP(A497,data!I:S,6,FALSE)</f>
        <v>3</v>
      </c>
      <c r="G497" s="8">
        <f>C497-D497</f>
        <v>3</v>
      </c>
      <c r="H497" s="8">
        <f>IF(OR(G497&lt;E497,G497&gt;F497),1,0)</f>
        <v>0</v>
      </c>
      <c r="I497" s="7" t="str">
        <f>IF(H497=1,IF(G497&lt;E497,G497-E497,G497-F497),"")</f>
        <v/>
      </c>
      <c r="J497" s="10" t="str">
        <f>VLOOKUP(A497,data!I:S,9,FALSE)</f>
        <v>Front Nut LH - Pos Z</v>
      </c>
      <c r="K497" s="10"/>
      <c r="L497" s="10"/>
      <c r="M497" s="10"/>
      <c r="N497" s="4"/>
      <c r="X497" s="8" t="str">
        <f>IF(AND(H497=1,Y497="TRUE"),TRUE,"")</f>
        <v/>
      </c>
      <c r="Y497" s="8" t="str">
        <f>VLOOKUP(A497,data!I:S,10,FALSE)</f>
        <v>TRUE</v>
      </c>
      <c r="Z497" s="8">
        <f>VLOOKUP(A497,data!I:S,7,FALSE)</f>
        <v>-6</v>
      </c>
      <c r="AA497" s="8">
        <f>VLOOKUP(A497,data!I:S,8,FALSE)</f>
        <v>6</v>
      </c>
      <c r="AB497" s="8" t="b">
        <f>IF(OR(G497&lt;Z497,G497&gt;AA497),TRUE,FALSE)</f>
        <v>0</v>
      </c>
    </row>
    <row r="498" spans="1:28" s="8" customFormat="1" x14ac:dyDescent="0.25">
      <c r="A498" s="8" t="s">
        <v>903</v>
      </c>
      <c r="B498" s="8" t="str">
        <f>VLOOKUP(A498,data!I:S,2,FALSE)</f>
        <v>Pos X</v>
      </c>
      <c r="C498" s="7">
        <f>TRUNC(VLOOKUP(A498,data!I:S,3,FALSE),1)</f>
        <v>5050.3999999999996</v>
      </c>
      <c r="D498" s="7">
        <f>TRUNC(VLOOKUP(A498,data!I:S,4,FALSE),1)</f>
        <v>5054.7</v>
      </c>
      <c r="E498" s="7">
        <f>VLOOKUP(A498,data!I:S,5,FALSE)</f>
        <v>-3</v>
      </c>
      <c r="F498" s="7">
        <f>VLOOKUP(A498,data!I:S,6,FALSE)</f>
        <v>3</v>
      </c>
      <c r="G498" s="8">
        <f>C498-D498</f>
        <v>-4.3000000000001819</v>
      </c>
      <c r="H498" s="8">
        <f>IF(OR(G498&lt;E498,G498&gt;F498),1,0)</f>
        <v>1</v>
      </c>
      <c r="I498" s="7">
        <f>IF(H498=1,IF(G498&lt;E498,G498-E498,G498-F498),"")</f>
        <v>-1.3000000000001819</v>
      </c>
      <c r="J498" s="10" t="str">
        <f>VLOOKUP(A498,data!I:S,9,FALSE)</f>
        <v>Rear Nut LH - Pos X</v>
      </c>
      <c r="K498" s="10"/>
      <c r="L498" s="10"/>
      <c r="M498" s="10"/>
      <c r="N498" s="4"/>
      <c r="X498" s="8" t="b">
        <f>IF(AND(H498=1,Y498="TRUE"),TRUE,"")</f>
        <v>1</v>
      </c>
      <c r="Y498" s="8" t="str">
        <f>VLOOKUP(A498,data!I:S,10,FALSE)</f>
        <v>TRUE</v>
      </c>
      <c r="Z498" s="8">
        <f>VLOOKUP(A498,data!I:S,7,FALSE)</f>
        <v>-6</v>
      </c>
      <c r="AA498" s="8">
        <f>VLOOKUP(A498,data!I:S,8,FALSE)</f>
        <v>6</v>
      </c>
      <c r="AB498" s="8" t="b">
        <f>IF(OR(G498&lt;Z498,G498&gt;AA498),TRUE,FALSE)</f>
        <v>0</v>
      </c>
    </row>
    <row r="499" spans="1:28" s="8" customFormat="1" x14ac:dyDescent="0.25">
      <c r="A499" s="8" t="s">
        <v>904</v>
      </c>
      <c r="B499" s="8" t="str">
        <f>VLOOKUP(A499,data!I:S,2,FALSE)</f>
        <v>Pos Y</v>
      </c>
      <c r="C499" s="7">
        <f>TRUNC(VLOOKUP(A499,data!I:S,3,FALSE),1)</f>
        <v>-571.70000000000005</v>
      </c>
      <c r="D499" s="7">
        <f>TRUNC(VLOOKUP(A499,data!I:S,4,FALSE),1)</f>
        <v>-570</v>
      </c>
      <c r="E499" s="7">
        <f>VLOOKUP(A499,data!I:S,5,FALSE)</f>
        <v>-3</v>
      </c>
      <c r="F499" s="7">
        <f>VLOOKUP(A499,data!I:S,6,FALSE)</f>
        <v>3</v>
      </c>
      <c r="G499" s="8">
        <f>C499-D499</f>
        <v>-1.7000000000000455</v>
      </c>
      <c r="H499" s="8">
        <f>IF(OR(G499&lt;E499,G499&gt;F499),1,0)</f>
        <v>0</v>
      </c>
      <c r="I499" s="7" t="str">
        <f>IF(H499=1,IF(G499&lt;E499,G499-E499,G499-F499),"")</f>
        <v/>
      </c>
      <c r="J499" s="10" t="str">
        <f>VLOOKUP(A499,data!I:S,9,FALSE)</f>
        <v>Rear Nut LH - Pos Y</v>
      </c>
      <c r="K499" s="10"/>
      <c r="L499" s="10"/>
      <c r="M499" s="10"/>
      <c r="N499" s="4"/>
      <c r="X499" s="8" t="str">
        <f>IF(AND(H499=1,Y499="TRUE"),TRUE,"")</f>
        <v/>
      </c>
      <c r="Y499" s="8" t="str">
        <f>VLOOKUP(A499,data!I:S,10,FALSE)</f>
        <v>TRUE</v>
      </c>
      <c r="Z499" s="8">
        <f>VLOOKUP(A499,data!I:S,7,FALSE)</f>
        <v>-6</v>
      </c>
      <c r="AA499" s="8">
        <f>VLOOKUP(A499,data!I:S,8,FALSE)</f>
        <v>6</v>
      </c>
      <c r="AB499" s="8" t="b">
        <f>IF(OR(G499&lt;Z499,G499&gt;AA499),TRUE,FALSE)</f>
        <v>0</v>
      </c>
    </row>
    <row r="500" spans="1:28" s="8" customFormat="1" x14ac:dyDescent="0.25">
      <c r="A500" s="8" t="s">
        <v>905</v>
      </c>
      <c r="B500" s="8" t="str">
        <f>VLOOKUP(A500,data!I:S,2,FALSE)</f>
        <v>Pos Z</v>
      </c>
      <c r="C500" s="7">
        <f>TRUNC(VLOOKUP(A500,data!I:S,3,FALSE),1)</f>
        <v>1071.0999999999999</v>
      </c>
      <c r="D500" s="7">
        <f>TRUNC(VLOOKUP(A500,data!I:S,4,FALSE),1)</f>
        <v>1068.2</v>
      </c>
      <c r="E500" s="7">
        <f>VLOOKUP(A500,data!I:S,5,FALSE)</f>
        <v>-3</v>
      </c>
      <c r="F500" s="7">
        <f>VLOOKUP(A500,data!I:S,6,FALSE)</f>
        <v>3</v>
      </c>
      <c r="G500" s="8">
        <f>C500-D500</f>
        <v>2.8999999999998636</v>
      </c>
      <c r="H500" s="8">
        <f>IF(OR(G500&lt;E500,G500&gt;F500),1,0)</f>
        <v>0</v>
      </c>
      <c r="I500" s="7" t="str">
        <f>IF(H500=1,IF(G500&lt;E500,G500-E500,G500-F500),"")</f>
        <v/>
      </c>
      <c r="J500" s="10" t="str">
        <f>VLOOKUP(A500,data!I:S,9,FALSE)</f>
        <v>Rear Nut LH - Pos Z</v>
      </c>
      <c r="K500" s="10"/>
      <c r="L500" s="10"/>
      <c r="M500" s="10"/>
      <c r="N500" s="4"/>
      <c r="X500" s="8" t="str">
        <f>IF(AND(H500=1,Y500="TRUE"),TRUE,"")</f>
        <v/>
      </c>
      <c r="Y500" s="8" t="str">
        <f>VLOOKUP(A500,data!I:S,10,FALSE)</f>
        <v>TRUE</v>
      </c>
      <c r="Z500" s="8">
        <f>VLOOKUP(A500,data!I:S,7,FALSE)</f>
        <v>-6</v>
      </c>
      <c r="AA500" s="8">
        <f>VLOOKUP(A500,data!I:S,8,FALSE)</f>
        <v>6</v>
      </c>
      <c r="AB500" s="8" t="b">
        <f>IF(OR(G500&lt;Z500,G500&gt;AA500),TRUE,FALSE)</f>
        <v>0</v>
      </c>
    </row>
    <row r="501" spans="1:28" s="8" customFormat="1" x14ac:dyDescent="0.25">
      <c r="A501" s="8" t="s">
        <v>906</v>
      </c>
      <c r="B501" s="8" t="str">
        <f>VLOOKUP(A501,data!I:S,2,FALSE)</f>
        <v>Dist Y</v>
      </c>
      <c r="C501" s="7">
        <f>TRUNC(VLOOKUP(A501,data!I:S,3,FALSE),1)</f>
        <v>1143.2</v>
      </c>
      <c r="D501" s="7">
        <f>TRUNC(VLOOKUP(A501,data!I:S,4,FALSE),1)</f>
        <v>1140</v>
      </c>
      <c r="E501" s="7">
        <f>VLOOKUP(A501,data!I:S,5,FALSE)</f>
        <v>-4</v>
      </c>
      <c r="F501" s="7">
        <f>VLOOKUP(A501,data!I:S,6,FALSE)</f>
        <v>4</v>
      </c>
      <c r="G501" s="8">
        <f>C501-D501</f>
        <v>3.2000000000000455</v>
      </c>
      <c r="H501" s="8">
        <f>IF(OR(G501&lt;E501,G501&gt;F501),1,0)</f>
        <v>0</v>
      </c>
      <c r="I501" s="7" t="str">
        <f>IF(H501=1,IF(G501&lt;E501,G501-E501,G501-F501),"")</f>
        <v/>
      </c>
      <c r="J501" s="10" t="str">
        <f>VLOOKUP(A501,data!I:S,9,FALSE)</f>
        <v>Front Nut RH vs Front Nut LH - W-Pitch</v>
      </c>
      <c r="K501" s="10"/>
      <c r="L501" s="10"/>
      <c r="M501" s="10"/>
      <c r="N501" s="4"/>
      <c r="X501" s="8" t="str">
        <f>IF(AND(H501=1,Y501="TRUE"),TRUE,"")</f>
        <v/>
      </c>
      <c r="Y501" s="8" t="str">
        <f>VLOOKUP(A501,data!I:S,10,FALSE)</f>
        <v>TRUE</v>
      </c>
      <c r="Z501" s="8">
        <f>VLOOKUP(A501,data!I:S,7,FALSE)</f>
        <v>-8</v>
      </c>
      <c r="AA501" s="8">
        <f>VLOOKUP(A501,data!I:S,8,FALSE)</f>
        <v>8</v>
      </c>
      <c r="AB501" s="8" t="b">
        <f>IF(OR(G501&lt;Z501,G501&gt;AA501),TRUE,FALSE)</f>
        <v>0</v>
      </c>
    </row>
    <row r="502" spans="1:28" s="8" customFormat="1" x14ac:dyDescent="0.25">
      <c r="A502" s="8" t="s">
        <v>908</v>
      </c>
      <c r="B502" s="8" t="str">
        <f>VLOOKUP(A502,data!I:S,2,FALSE)</f>
        <v>Dist Y</v>
      </c>
      <c r="C502" s="7">
        <f>TRUNC(VLOOKUP(A502,data!I:S,3,FALSE),1)</f>
        <v>1143.7</v>
      </c>
      <c r="D502" s="7">
        <f>TRUNC(VLOOKUP(A502,data!I:S,4,FALSE),1)</f>
        <v>1140</v>
      </c>
      <c r="E502" s="7">
        <f>VLOOKUP(A502,data!I:S,5,FALSE)</f>
        <v>-4</v>
      </c>
      <c r="F502" s="7">
        <f>VLOOKUP(A502,data!I:S,6,FALSE)</f>
        <v>4</v>
      </c>
      <c r="G502" s="8">
        <f>C502-D502</f>
        <v>3.7000000000000455</v>
      </c>
      <c r="H502" s="8">
        <f>IF(OR(G502&lt;E502,G502&gt;F502),1,0)</f>
        <v>0</v>
      </c>
      <c r="I502" s="7" t="str">
        <f>IF(H502=1,IF(G502&lt;E502,G502-E502,G502-F502),"")</f>
        <v/>
      </c>
      <c r="J502" s="10" t="str">
        <f>VLOOKUP(A502,data!I:S,9,FALSE)</f>
        <v>Rear Nut RH vs Rear Nut LH - W-Pitch</v>
      </c>
      <c r="K502" s="10"/>
      <c r="L502" s="10"/>
      <c r="M502" s="10"/>
      <c r="N502" s="4"/>
      <c r="X502" s="8" t="str">
        <f>IF(AND(H502=1,Y502="TRUE"),TRUE,"")</f>
        <v/>
      </c>
      <c r="Y502" s="8" t="str">
        <f>VLOOKUP(A502,data!I:S,10,FALSE)</f>
        <v>TRUE</v>
      </c>
      <c r="Z502" s="8">
        <f>VLOOKUP(A502,data!I:S,7,FALSE)</f>
        <v>-8</v>
      </c>
      <c r="AA502" s="8">
        <f>VLOOKUP(A502,data!I:S,8,FALSE)</f>
        <v>8</v>
      </c>
      <c r="AB502" s="8" t="b">
        <f>IF(OR(G502&lt;Z502,G502&gt;AA502),TRUE,FALSE)</f>
        <v>0</v>
      </c>
    </row>
    <row r="503" spans="1:28" s="8" customFormat="1" ht="30" customHeight="1" x14ac:dyDescent="0.25">
      <c r="A503" s="9" t="str">
        <f ca="1">INDEX(data!D:D,MATCH(OFFSET(INDIRECT("RC",FALSE),3,0),data!I:I,0))</f>
        <v>Datums Crossmembers (EPS)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4"/>
    </row>
    <row r="504" spans="1:28" s="8" customFormat="1" ht="200.1" customHeight="1" x14ac:dyDescent="0.25">
      <c r="A504" s="10" t="s">
        <v>32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4"/>
    </row>
    <row r="505" spans="1:28" s="8" customFormat="1" x14ac:dyDescent="0.25">
      <c r="A505" s="8" t="s">
        <v>0</v>
      </c>
      <c r="B505" s="8" t="s">
        <v>18</v>
      </c>
      <c r="C505" s="8" t="s">
        <v>19</v>
      </c>
      <c r="D505" s="8" t="s">
        <v>20</v>
      </c>
      <c r="E505" s="8" t="s">
        <v>34</v>
      </c>
      <c r="F505" s="8" t="s">
        <v>35</v>
      </c>
      <c r="G505" s="8" t="s">
        <v>36</v>
      </c>
      <c r="H505" s="8" t="s">
        <v>16</v>
      </c>
      <c r="I505" s="8" t="s">
        <v>17</v>
      </c>
      <c r="J505" s="10" t="s">
        <v>37</v>
      </c>
      <c r="K505" s="10"/>
      <c r="L505" s="10"/>
      <c r="M505" s="10"/>
      <c r="N505" s="4"/>
      <c r="X505" s="8" t="s">
        <v>27</v>
      </c>
      <c r="Y505" s="8" t="s">
        <v>23</v>
      </c>
      <c r="Z505" s="8" t="s">
        <v>24</v>
      </c>
      <c r="AA505" s="8" t="s">
        <v>25</v>
      </c>
      <c r="AB505" s="8" t="s">
        <v>26</v>
      </c>
    </row>
    <row r="506" spans="1:28" s="8" customFormat="1" x14ac:dyDescent="0.25">
      <c r="A506" s="8" t="s">
        <v>912</v>
      </c>
      <c r="B506" s="8" t="str">
        <f>VLOOKUP(A506,data!I:S,2,FALSE)</f>
        <v>Pos X</v>
      </c>
      <c r="C506" s="7">
        <f>TRUNC(VLOOKUP(A506,data!I:S,3,FALSE),1)</f>
        <v>419.8</v>
      </c>
      <c r="D506" s="7">
        <f>TRUNC(VLOOKUP(A506,data!I:S,4,FALSE),1)</f>
        <v>420</v>
      </c>
      <c r="E506" s="7">
        <f>VLOOKUP(A506,data!I:S,5,FALSE)</f>
        <v>-3</v>
      </c>
      <c r="F506" s="7">
        <f>VLOOKUP(A506,data!I:S,6,FALSE)</f>
        <v>3</v>
      </c>
      <c r="G506" s="8">
        <f>C506-D506</f>
        <v>-0.19999999999998863</v>
      </c>
      <c r="H506" s="8">
        <f>IF(OR(G506&lt;E506,G506&gt;F506),1,0)</f>
        <v>0</v>
      </c>
      <c r="I506" s="7" t="str">
        <f>IF(H506=1,IF(G506&lt;E506,G506-E506,G506-F506),"")</f>
        <v/>
      </c>
      <c r="J506" s="10" t="str">
        <f>VLOOKUP(A506,data!I:S,9,FALSE)</f>
        <v>CM#0 Datum LH - Pos X</v>
      </c>
      <c r="K506" s="10"/>
      <c r="L506" s="10"/>
      <c r="M506" s="10"/>
      <c r="N506" s="4"/>
      <c r="X506" s="8" t="str">
        <f>IF(AND(H506=1,Y506="TRUE"),TRUE,"")</f>
        <v/>
      </c>
      <c r="Y506" s="8" t="str">
        <f>VLOOKUP(A506,data!I:S,10,FALSE)</f>
        <v>FALSE</v>
      </c>
      <c r="Z506" s="8">
        <f>VLOOKUP(A506,data!I:S,7,FALSE)</f>
        <v>-6</v>
      </c>
      <c r="AA506" s="8">
        <f>VLOOKUP(A506,data!I:S,8,FALSE)</f>
        <v>6</v>
      </c>
      <c r="AB506" s="8" t="b">
        <f>IF(OR(G506&lt;Z506,G506&gt;AA506),TRUE,FALSE)</f>
        <v>0</v>
      </c>
    </row>
    <row r="507" spans="1:28" s="8" customFormat="1" x14ac:dyDescent="0.25">
      <c r="A507" s="8" t="s">
        <v>914</v>
      </c>
      <c r="B507" s="8" t="str">
        <f>VLOOKUP(A507,data!I:S,2,FALSE)</f>
        <v>Pos Y</v>
      </c>
      <c r="C507" s="7">
        <f>TRUNC(VLOOKUP(A507,data!I:S,3,FALSE),1)</f>
        <v>-200.5</v>
      </c>
      <c r="D507" s="7">
        <f>TRUNC(VLOOKUP(A507,data!I:S,4,FALSE),1)</f>
        <v>-201</v>
      </c>
      <c r="E507" s="7">
        <f>VLOOKUP(A507,data!I:S,5,FALSE)</f>
        <v>-3</v>
      </c>
      <c r="F507" s="7">
        <f>VLOOKUP(A507,data!I:S,6,FALSE)</f>
        <v>3</v>
      </c>
      <c r="G507" s="8">
        <f>C507-D507</f>
        <v>0.5</v>
      </c>
      <c r="H507" s="8">
        <f>IF(OR(G507&lt;E507,G507&gt;F507),1,0)</f>
        <v>0</v>
      </c>
      <c r="I507" s="7" t="str">
        <f>IF(H507=1,IF(G507&lt;E507,G507-E507,G507-F507),"")</f>
        <v/>
      </c>
      <c r="J507" s="10" t="str">
        <f>VLOOKUP(A507,data!I:S,9,FALSE)</f>
        <v>CM#0 Datum LH - Pos Y</v>
      </c>
      <c r="K507" s="10"/>
      <c r="L507" s="10"/>
      <c r="M507" s="10"/>
      <c r="N507" s="4"/>
      <c r="X507" s="8" t="str">
        <f>IF(AND(H507=1,Y507="TRUE"),TRUE,"")</f>
        <v/>
      </c>
      <c r="Y507" s="8" t="str">
        <f>VLOOKUP(A507,data!I:S,10,FALSE)</f>
        <v>FALSE</v>
      </c>
      <c r="Z507" s="8">
        <f>VLOOKUP(A507,data!I:S,7,FALSE)</f>
        <v>-6</v>
      </c>
      <c r="AA507" s="8">
        <f>VLOOKUP(A507,data!I:S,8,FALSE)</f>
        <v>6</v>
      </c>
      <c r="AB507" s="8" t="b">
        <f>IF(OR(G507&lt;Z507,G507&gt;AA507),TRUE,FALSE)</f>
        <v>0</v>
      </c>
    </row>
    <row r="508" spans="1:28" s="8" customFormat="1" x14ac:dyDescent="0.25">
      <c r="A508" s="8" t="s">
        <v>916</v>
      </c>
      <c r="B508" s="8" t="str">
        <f>VLOOKUP(A508,data!I:S,2,FALSE)</f>
        <v>Pos Z</v>
      </c>
      <c r="C508" s="7">
        <f>TRUNC(VLOOKUP(A508,data!I:S,3,FALSE),1)</f>
        <v>870.8</v>
      </c>
      <c r="D508" s="7">
        <f>TRUNC(VLOOKUP(A508,data!I:S,4,FALSE),1)</f>
        <v>872.3</v>
      </c>
      <c r="E508" s="7">
        <f>VLOOKUP(A508,data!I:S,5,FALSE)</f>
        <v>-3</v>
      </c>
      <c r="F508" s="7">
        <f>VLOOKUP(A508,data!I:S,6,FALSE)</f>
        <v>3</v>
      </c>
      <c r="G508" s="8">
        <f>C508-D508</f>
        <v>-1.5</v>
      </c>
      <c r="H508" s="8">
        <f>IF(OR(G508&lt;E508,G508&gt;F508),1,0)</f>
        <v>0</v>
      </c>
      <c r="I508" s="7" t="str">
        <f>IF(H508=1,IF(G508&lt;E508,G508-E508,G508-F508),"")</f>
        <v/>
      </c>
      <c r="J508" s="10" t="str">
        <f>VLOOKUP(A508,data!I:S,9,FALSE)</f>
        <v>CM#0 Datum LH - Pos Z</v>
      </c>
      <c r="K508" s="10"/>
      <c r="L508" s="10"/>
      <c r="M508" s="10"/>
      <c r="N508" s="4"/>
      <c r="X508" s="8" t="str">
        <f>IF(AND(H508=1,Y508="TRUE"),TRUE,"")</f>
        <v/>
      </c>
      <c r="Y508" s="8" t="str">
        <f>VLOOKUP(A508,data!I:S,10,FALSE)</f>
        <v>FALSE</v>
      </c>
      <c r="Z508" s="8">
        <f>VLOOKUP(A508,data!I:S,7,FALSE)</f>
        <v>-6</v>
      </c>
      <c r="AA508" s="8">
        <f>VLOOKUP(A508,data!I:S,8,FALSE)</f>
        <v>6</v>
      </c>
      <c r="AB508" s="8" t="b">
        <f>IF(OR(G508&lt;Z508,G508&gt;AA508),TRUE,FALSE)</f>
        <v>0</v>
      </c>
    </row>
    <row r="509" spans="1:28" s="8" customFormat="1" x14ac:dyDescent="0.25">
      <c r="A509" s="8" t="s">
        <v>918</v>
      </c>
      <c r="B509" s="8" t="str">
        <f>VLOOKUP(A509,data!I:S,2,FALSE)</f>
        <v>Pos X</v>
      </c>
      <c r="C509" s="7">
        <f>TRUNC(VLOOKUP(A509,data!I:S,3,FALSE),1)</f>
        <v>422.3</v>
      </c>
      <c r="D509" s="7">
        <f>TRUNC(VLOOKUP(A509,data!I:S,4,FALSE),1)</f>
        <v>420</v>
      </c>
      <c r="E509" s="7">
        <f>VLOOKUP(A509,data!I:S,5,FALSE)</f>
        <v>-3</v>
      </c>
      <c r="F509" s="7">
        <f>VLOOKUP(A509,data!I:S,6,FALSE)</f>
        <v>3</v>
      </c>
      <c r="G509" s="8">
        <f>C509-D509</f>
        <v>2.3000000000000114</v>
      </c>
      <c r="H509" s="8">
        <f>IF(OR(G509&lt;E509,G509&gt;F509),1,0)</f>
        <v>0</v>
      </c>
      <c r="I509" s="7" t="str">
        <f>IF(H509=1,IF(G509&lt;E509,G509-E509,G509-F509),"")</f>
        <v/>
      </c>
      <c r="J509" s="10" t="str">
        <f>VLOOKUP(A509,data!I:S,9,FALSE)</f>
        <v>CM#0 Datum RH - Pos X</v>
      </c>
      <c r="K509" s="10"/>
      <c r="L509" s="10"/>
      <c r="M509" s="10"/>
      <c r="N509" s="4"/>
      <c r="X509" s="8" t="str">
        <f>IF(AND(H509=1,Y509="TRUE"),TRUE,"")</f>
        <v/>
      </c>
      <c r="Y509" s="8" t="str">
        <f>VLOOKUP(A509,data!I:S,10,FALSE)</f>
        <v>FALSE</v>
      </c>
      <c r="Z509" s="8">
        <f>VLOOKUP(A509,data!I:S,7,FALSE)</f>
        <v>-6</v>
      </c>
      <c r="AA509" s="8">
        <f>VLOOKUP(A509,data!I:S,8,FALSE)</f>
        <v>6</v>
      </c>
      <c r="AB509" s="8" t="b">
        <f>IF(OR(G509&lt;Z509,G509&gt;AA509),TRUE,FALSE)</f>
        <v>0</v>
      </c>
    </row>
    <row r="510" spans="1:28" s="8" customFormat="1" x14ac:dyDescent="0.25">
      <c r="A510" s="8" t="s">
        <v>920</v>
      </c>
      <c r="B510" s="8" t="str">
        <f>VLOOKUP(A510,data!I:S,2,FALSE)</f>
        <v>Pos Y</v>
      </c>
      <c r="C510" s="7">
        <f>TRUNC(VLOOKUP(A510,data!I:S,3,FALSE),1)</f>
        <v>235.1</v>
      </c>
      <c r="D510" s="7">
        <f>TRUNC(VLOOKUP(A510,data!I:S,4,FALSE),1)</f>
        <v>235</v>
      </c>
      <c r="E510" s="7">
        <f>VLOOKUP(A510,data!I:S,5,FALSE)</f>
        <v>-3</v>
      </c>
      <c r="F510" s="7">
        <f>VLOOKUP(A510,data!I:S,6,FALSE)</f>
        <v>3</v>
      </c>
      <c r="G510" s="8">
        <f>C510-D510</f>
        <v>9.9999999999994316E-2</v>
      </c>
      <c r="H510" s="8">
        <f>IF(OR(G510&lt;E510,G510&gt;F510),1,0)</f>
        <v>0</v>
      </c>
      <c r="I510" s="7" t="str">
        <f>IF(H510=1,IF(G510&lt;E510,G510-E510,G510-F510),"")</f>
        <v/>
      </c>
      <c r="J510" s="10" t="str">
        <f>VLOOKUP(A510,data!I:S,9,FALSE)</f>
        <v>CM#0 Datum RH - Pos Y</v>
      </c>
      <c r="K510" s="10"/>
      <c r="L510" s="10"/>
      <c r="M510" s="10"/>
      <c r="N510" s="4"/>
      <c r="X510" s="8" t="str">
        <f>IF(AND(H510=1,Y510="TRUE"),TRUE,"")</f>
        <v/>
      </c>
      <c r="Y510" s="8" t="str">
        <f>VLOOKUP(A510,data!I:S,10,FALSE)</f>
        <v>FALSE</v>
      </c>
      <c r="Z510" s="8">
        <f>VLOOKUP(A510,data!I:S,7,FALSE)</f>
        <v>-6</v>
      </c>
      <c r="AA510" s="8">
        <f>VLOOKUP(A510,data!I:S,8,FALSE)</f>
        <v>6</v>
      </c>
      <c r="AB510" s="8" t="b">
        <f>IF(OR(G510&lt;Z510,G510&gt;AA510),TRUE,FALSE)</f>
        <v>0</v>
      </c>
    </row>
    <row r="511" spans="1:28" s="8" customFormat="1" x14ac:dyDescent="0.25">
      <c r="A511" s="8" t="s">
        <v>922</v>
      </c>
      <c r="B511" s="8" t="str">
        <f>VLOOKUP(A511,data!I:S,2,FALSE)</f>
        <v>Pos Z</v>
      </c>
      <c r="C511" s="7">
        <f>TRUNC(VLOOKUP(A511,data!I:S,3,FALSE),1)</f>
        <v>872.5</v>
      </c>
      <c r="D511" s="7">
        <f>TRUNC(VLOOKUP(A511,data!I:S,4,FALSE),1)</f>
        <v>872.3</v>
      </c>
      <c r="E511" s="7">
        <f>VLOOKUP(A511,data!I:S,5,FALSE)</f>
        <v>-3</v>
      </c>
      <c r="F511" s="7">
        <f>VLOOKUP(A511,data!I:S,6,FALSE)</f>
        <v>3</v>
      </c>
      <c r="G511" s="8">
        <f>C511-D511</f>
        <v>0.20000000000004547</v>
      </c>
      <c r="H511" s="8">
        <f>IF(OR(G511&lt;E511,G511&gt;F511),1,0)</f>
        <v>0</v>
      </c>
      <c r="I511" s="7" t="str">
        <f>IF(H511=1,IF(G511&lt;E511,G511-E511,G511-F511),"")</f>
        <v/>
      </c>
      <c r="J511" s="10" t="str">
        <f>VLOOKUP(A511,data!I:S,9,FALSE)</f>
        <v>CM#0 Datum RH - Pos Z</v>
      </c>
      <c r="K511" s="10"/>
      <c r="L511" s="10"/>
      <c r="M511" s="10"/>
      <c r="N511" s="4"/>
      <c r="X511" s="8" t="str">
        <f>IF(AND(H511=1,Y511="TRUE"),TRUE,"")</f>
        <v/>
      </c>
      <c r="Y511" s="8" t="str">
        <f>VLOOKUP(A511,data!I:S,10,FALSE)</f>
        <v>FALSE</v>
      </c>
      <c r="Z511" s="8">
        <f>VLOOKUP(A511,data!I:S,7,FALSE)</f>
        <v>-6</v>
      </c>
      <c r="AA511" s="8">
        <f>VLOOKUP(A511,data!I:S,8,FALSE)</f>
        <v>6</v>
      </c>
      <c r="AB511" s="8" t="b">
        <f>IF(OR(G511&lt;Z511,G511&gt;AA511),TRUE,FALSE)</f>
        <v>0</v>
      </c>
    </row>
    <row r="512" spans="1:28" s="8" customFormat="1" x14ac:dyDescent="0.25">
      <c r="A512" s="8" t="s">
        <v>924</v>
      </c>
      <c r="B512" s="8" t="str">
        <f>VLOOKUP(A512,data!I:S,2,FALSE)</f>
        <v>Pos X</v>
      </c>
      <c r="C512" s="7">
        <f>TRUNC(VLOOKUP(A512,data!I:S,3,FALSE),1)</f>
        <v>667.1</v>
      </c>
      <c r="D512" s="7">
        <f>TRUNC(VLOOKUP(A512,data!I:S,4,FALSE),1)</f>
        <v>667</v>
      </c>
      <c r="E512" s="7">
        <f>VLOOKUP(A512,data!I:S,5,FALSE)</f>
        <v>-3</v>
      </c>
      <c r="F512" s="7">
        <f>VLOOKUP(A512,data!I:S,6,FALSE)</f>
        <v>3</v>
      </c>
      <c r="G512" s="8">
        <f>C512-D512</f>
        <v>0.10000000000002274</v>
      </c>
      <c r="H512" s="8">
        <f>IF(OR(G512&lt;E512,G512&gt;F512),1,0)</f>
        <v>0</v>
      </c>
      <c r="I512" s="7" t="str">
        <f>IF(H512=1,IF(G512&lt;E512,G512-E512,G512-F512),"")</f>
        <v/>
      </c>
      <c r="J512" s="10" t="str">
        <f>VLOOKUP(A512,data!I:S,9,FALSE)</f>
        <v>CM#1 Datum LH - Pos X</v>
      </c>
      <c r="K512" s="10"/>
      <c r="L512" s="10"/>
      <c r="M512" s="10"/>
      <c r="N512" s="4"/>
      <c r="X512" s="8" t="str">
        <f>IF(AND(H512=1,Y512="TRUE"),TRUE,"")</f>
        <v/>
      </c>
      <c r="Y512" s="8" t="str">
        <f>VLOOKUP(A512,data!I:S,10,FALSE)</f>
        <v>FALSE</v>
      </c>
      <c r="Z512" s="8">
        <f>VLOOKUP(A512,data!I:S,7,FALSE)</f>
        <v>-6</v>
      </c>
      <c r="AA512" s="8">
        <f>VLOOKUP(A512,data!I:S,8,FALSE)</f>
        <v>6</v>
      </c>
      <c r="AB512" s="8" t="b">
        <f>IF(OR(G512&lt;Z512,G512&gt;AA512),TRUE,FALSE)</f>
        <v>0</v>
      </c>
    </row>
    <row r="513" spans="1:28" s="8" customFormat="1" x14ac:dyDescent="0.25">
      <c r="A513" s="8" t="s">
        <v>926</v>
      </c>
      <c r="B513" s="8" t="str">
        <f>VLOOKUP(A513,data!I:S,2,FALSE)</f>
        <v>Pos Y</v>
      </c>
      <c r="C513" s="7">
        <f>TRUNC(VLOOKUP(A513,data!I:S,3,FALSE),1)</f>
        <v>-152.80000000000001</v>
      </c>
      <c r="D513" s="7">
        <f>TRUNC(VLOOKUP(A513,data!I:S,4,FALSE),1)</f>
        <v>-152</v>
      </c>
      <c r="E513" s="7">
        <f>VLOOKUP(A513,data!I:S,5,FALSE)</f>
        <v>-3</v>
      </c>
      <c r="F513" s="7">
        <f>VLOOKUP(A513,data!I:S,6,FALSE)</f>
        <v>3</v>
      </c>
      <c r="G513" s="8">
        <f>C513-D513</f>
        <v>-0.80000000000001137</v>
      </c>
      <c r="H513" s="8">
        <f>IF(OR(G513&lt;E513,G513&gt;F513),1,0)</f>
        <v>0</v>
      </c>
      <c r="I513" s="7" t="str">
        <f>IF(H513=1,IF(G513&lt;E513,G513-E513,G513-F513),"")</f>
        <v/>
      </c>
      <c r="J513" s="10" t="str">
        <f>VLOOKUP(A513,data!I:S,9,FALSE)</f>
        <v>CM#1 Datum LH - Pos Y</v>
      </c>
      <c r="K513" s="10"/>
      <c r="L513" s="10"/>
      <c r="M513" s="10"/>
      <c r="N513" s="4"/>
      <c r="X513" s="8" t="str">
        <f>IF(AND(H513=1,Y513="TRUE"),TRUE,"")</f>
        <v/>
      </c>
      <c r="Y513" s="8" t="str">
        <f>VLOOKUP(A513,data!I:S,10,FALSE)</f>
        <v>FALSE</v>
      </c>
      <c r="Z513" s="8">
        <f>VLOOKUP(A513,data!I:S,7,FALSE)</f>
        <v>-6</v>
      </c>
      <c r="AA513" s="8">
        <f>VLOOKUP(A513,data!I:S,8,FALSE)</f>
        <v>6</v>
      </c>
      <c r="AB513" s="8" t="b">
        <f>IF(OR(G513&lt;Z513,G513&gt;AA513),TRUE,FALSE)</f>
        <v>0</v>
      </c>
    </row>
    <row r="514" spans="1:28" s="8" customFormat="1" x14ac:dyDescent="0.25">
      <c r="A514" s="8" t="s">
        <v>928</v>
      </c>
      <c r="B514" s="8" t="str">
        <f>VLOOKUP(A514,data!I:S,2,FALSE)</f>
        <v>Pos Z</v>
      </c>
      <c r="C514" s="7">
        <f>TRUNC(VLOOKUP(A514,data!I:S,3,FALSE),1)</f>
        <v>770.6</v>
      </c>
      <c r="D514" s="7">
        <f>TRUNC(VLOOKUP(A514,data!I:S,4,FALSE),1)</f>
        <v>772.7</v>
      </c>
      <c r="E514" s="7">
        <f>VLOOKUP(A514,data!I:S,5,FALSE)</f>
        <v>-3</v>
      </c>
      <c r="F514" s="7">
        <f>VLOOKUP(A514,data!I:S,6,FALSE)</f>
        <v>3</v>
      </c>
      <c r="G514" s="8">
        <f>C514-D514</f>
        <v>-2.1000000000000227</v>
      </c>
      <c r="H514" s="8">
        <f>IF(OR(G514&lt;E514,G514&gt;F514),1,0)</f>
        <v>0</v>
      </c>
      <c r="I514" s="7" t="str">
        <f>IF(H514=1,IF(G514&lt;E514,G514-E514,G514-F514),"")</f>
        <v/>
      </c>
      <c r="J514" s="10" t="str">
        <f>VLOOKUP(A514,data!I:S,9,FALSE)</f>
        <v>CM#1 Datum LH - Pos Z</v>
      </c>
      <c r="K514" s="10"/>
      <c r="L514" s="10"/>
      <c r="M514" s="10"/>
      <c r="N514" s="4"/>
      <c r="X514" s="8" t="str">
        <f>IF(AND(H514=1,Y514="TRUE"),TRUE,"")</f>
        <v/>
      </c>
      <c r="Y514" s="8" t="str">
        <f>VLOOKUP(A514,data!I:S,10,FALSE)</f>
        <v>FALSE</v>
      </c>
      <c r="Z514" s="8">
        <f>VLOOKUP(A514,data!I:S,7,FALSE)</f>
        <v>-6</v>
      </c>
      <c r="AA514" s="8">
        <f>VLOOKUP(A514,data!I:S,8,FALSE)</f>
        <v>6</v>
      </c>
      <c r="AB514" s="8" t="b">
        <f>IF(OR(G514&lt;Z514,G514&gt;AA514),TRUE,FALSE)</f>
        <v>0</v>
      </c>
    </row>
    <row r="515" spans="1:28" s="8" customFormat="1" x14ac:dyDescent="0.25">
      <c r="A515" s="8" t="s">
        <v>930</v>
      </c>
      <c r="B515" s="8" t="str">
        <f>VLOOKUP(A515,data!I:S,2,FALSE)</f>
        <v>Pos X</v>
      </c>
      <c r="C515" s="7">
        <f>TRUNC(VLOOKUP(A515,data!I:S,3,FALSE),1)</f>
        <v>667.6</v>
      </c>
      <c r="D515" s="7">
        <f>TRUNC(VLOOKUP(A515,data!I:S,4,FALSE),1)</f>
        <v>667</v>
      </c>
      <c r="E515" s="7">
        <f>VLOOKUP(A515,data!I:S,5,FALSE)</f>
        <v>-3</v>
      </c>
      <c r="F515" s="7">
        <f>VLOOKUP(A515,data!I:S,6,FALSE)</f>
        <v>3</v>
      </c>
      <c r="G515" s="8">
        <f>C515-D515</f>
        <v>0.60000000000002274</v>
      </c>
      <c r="H515" s="8">
        <f>IF(OR(G515&lt;E515,G515&gt;F515),1,0)</f>
        <v>0</v>
      </c>
      <c r="I515" s="7" t="str">
        <f>IF(H515=1,IF(G515&lt;E515,G515-E515,G515-F515),"")</f>
        <v/>
      </c>
      <c r="J515" s="10" t="str">
        <f>VLOOKUP(A515,data!I:S,9,FALSE)</f>
        <v>CM#1 Datum RH - Pos X</v>
      </c>
      <c r="K515" s="10"/>
      <c r="L515" s="10"/>
      <c r="M515" s="10"/>
      <c r="N515" s="4"/>
      <c r="X515" s="8" t="str">
        <f>IF(AND(H515=1,Y515="TRUE"),TRUE,"")</f>
        <v/>
      </c>
      <c r="Y515" s="8" t="str">
        <f>VLOOKUP(A515,data!I:S,10,FALSE)</f>
        <v>FALSE</v>
      </c>
      <c r="Z515" s="8">
        <f>VLOOKUP(A515,data!I:S,7,FALSE)</f>
        <v>-6</v>
      </c>
      <c r="AA515" s="8">
        <f>VLOOKUP(A515,data!I:S,8,FALSE)</f>
        <v>6</v>
      </c>
      <c r="AB515" s="8" t="b">
        <f>IF(OR(G515&lt;Z515,G515&gt;AA515),TRUE,FALSE)</f>
        <v>0</v>
      </c>
    </row>
    <row r="516" spans="1:28" s="8" customFormat="1" x14ac:dyDescent="0.25">
      <c r="A516" s="8" t="s">
        <v>932</v>
      </c>
      <c r="B516" s="8" t="str">
        <f>VLOOKUP(A516,data!I:S,2,FALSE)</f>
        <v>Pos Y</v>
      </c>
      <c r="C516" s="7">
        <f>TRUNC(VLOOKUP(A516,data!I:S,3,FALSE),1)</f>
        <v>79.099999999999994</v>
      </c>
      <c r="D516" s="7">
        <f>TRUNC(VLOOKUP(A516,data!I:S,4,FALSE),1)</f>
        <v>80</v>
      </c>
      <c r="E516" s="7">
        <f>VLOOKUP(A516,data!I:S,5,FALSE)</f>
        <v>-3</v>
      </c>
      <c r="F516" s="7">
        <f>VLOOKUP(A516,data!I:S,6,FALSE)</f>
        <v>3</v>
      </c>
      <c r="G516" s="8">
        <f>C516-D516</f>
        <v>-0.90000000000000568</v>
      </c>
      <c r="H516" s="8">
        <f>IF(OR(G516&lt;E516,G516&gt;F516),1,0)</f>
        <v>0</v>
      </c>
      <c r="I516" s="7" t="str">
        <f>IF(H516=1,IF(G516&lt;E516,G516-E516,G516-F516),"")</f>
        <v/>
      </c>
      <c r="J516" s="10" t="str">
        <f>VLOOKUP(A516,data!I:S,9,FALSE)</f>
        <v>CM#1 Datum RH - Pos Y</v>
      </c>
      <c r="K516" s="10"/>
      <c r="L516" s="10"/>
      <c r="M516" s="10"/>
      <c r="N516" s="4"/>
      <c r="X516" s="8" t="str">
        <f>IF(AND(H516=1,Y516="TRUE"),TRUE,"")</f>
        <v/>
      </c>
      <c r="Y516" s="8" t="str">
        <f>VLOOKUP(A516,data!I:S,10,FALSE)</f>
        <v>FALSE</v>
      </c>
      <c r="Z516" s="8">
        <f>VLOOKUP(A516,data!I:S,7,FALSE)</f>
        <v>-6</v>
      </c>
      <c r="AA516" s="8">
        <f>VLOOKUP(A516,data!I:S,8,FALSE)</f>
        <v>6</v>
      </c>
      <c r="AB516" s="8" t="b">
        <f>IF(OR(G516&lt;Z516,G516&gt;AA516),TRUE,FALSE)</f>
        <v>0</v>
      </c>
    </row>
    <row r="517" spans="1:28" s="8" customFormat="1" x14ac:dyDescent="0.25">
      <c r="A517" s="8" t="s">
        <v>934</v>
      </c>
      <c r="B517" s="8" t="str">
        <f>VLOOKUP(A517,data!I:S,2,FALSE)</f>
        <v>Pos Z</v>
      </c>
      <c r="C517" s="7">
        <f>TRUNC(VLOOKUP(A517,data!I:S,3,FALSE),1)</f>
        <v>770</v>
      </c>
      <c r="D517" s="7">
        <f>TRUNC(VLOOKUP(A517,data!I:S,4,FALSE),1)</f>
        <v>772.7</v>
      </c>
      <c r="E517" s="7">
        <f>VLOOKUP(A517,data!I:S,5,FALSE)</f>
        <v>-3</v>
      </c>
      <c r="F517" s="7">
        <f>VLOOKUP(A517,data!I:S,6,FALSE)</f>
        <v>3</v>
      </c>
      <c r="G517" s="8">
        <f>C517-D517</f>
        <v>-2.7000000000000455</v>
      </c>
      <c r="H517" s="8">
        <f>IF(OR(G517&lt;E517,G517&gt;F517),1,0)</f>
        <v>0</v>
      </c>
      <c r="I517" s="7" t="str">
        <f>IF(H517=1,IF(G517&lt;E517,G517-E517,G517-F517),"")</f>
        <v/>
      </c>
      <c r="J517" s="10" t="str">
        <f>VLOOKUP(A517,data!I:S,9,FALSE)</f>
        <v>CM#1 Datum RH - Pos Z</v>
      </c>
      <c r="K517" s="10"/>
      <c r="L517" s="10"/>
      <c r="M517" s="10"/>
      <c r="N517" s="4"/>
      <c r="X517" s="8" t="str">
        <f>IF(AND(H517=1,Y517="TRUE"),TRUE,"")</f>
        <v/>
      </c>
      <c r="Y517" s="8" t="str">
        <f>VLOOKUP(A517,data!I:S,10,FALSE)</f>
        <v>FALSE</v>
      </c>
      <c r="Z517" s="8">
        <f>VLOOKUP(A517,data!I:S,7,FALSE)</f>
        <v>-6</v>
      </c>
      <c r="AA517" s="8">
        <f>VLOOKUP(A517,data!I:S,8,FALSE)</f>
        <v>6</v>
      </c>
      <c r="AB517" s="8" t="b">
        <f>IF(OR(G517&lt;Z517,G517&gt;AA517),TRUE,FALSE)</f>
        <v>0</v>
      </c>
    </row>
    <row r="518" spans="1:28" s="8" customFormat="1" x14ac:dyDescent="0.25">
      <c r="A518" s="8" t="s">
        <v>936</v>
      </c>
      <c r="B518" s="8" t="str">
        <f>VLOOKUP(A518,data!I:S,2,FALSE)</f>
        <v>Pos X</v>
      </c>
      <c r="C518" s="7">
        <f>TRUNC(VLOOKUP(A518,data!I:S,3,FALSE),1)</f>
        <v>1238.4000000000001</v>
      </c>
      <c r="D518" s="7">
        <f>TRUNC(VLOOKUP(A518,data!I:S,4,FALSE),1)</f>
        <v>1240</v>
      </c>
      <c r="E518" s="7">
        <f>VLOOKUP(A518,data!I:S,5,FALSE)</f>
        <v>-3</v>
      </c>
      <c r="F518" s="7">
        <f>VLOOKUP(A518,data!I:S,6,FALSE)</f>
        <v>3</v>
      </c>
      <c r="G518" s="8">
        <f>C518-D518</f>
        <v>-1.5999999999999091</v>
      </c>
      <c r="H518" s="8">
        <f>IF(OR(G518&lt;E518,G518&gt;F518),1,0)</f>
        <v>0</v>
      </c>
      <c r="I518" s="7" t="str">
        <f>IF(H518=1,IF(G518&lt;E518,G518-E518,G518-F518),"")</f>
        <v/>
      </c>
      <c r="J518" s="10" t="str">
        <f>VLOOKUP(A518,data!I:S,9,FALSE)</f>
        <v>CM#2 Datum LH - Pos X</v>
      </c>
      <c r="K518" s="10"/>
      <c r="L518" s="10"/>
      <c r="M518" s="10"/>
      <c r="N518" s="4"/>
      <c r="X518" s="8" t="str">
        <f>IF(AND(H518=1,Y518="TRUE"),TRUE,"")</f>
        <v/>
      </c>
      <c r="Y518" s="8" t="str">
        <f>VLOOKUP(A518,data!I:S,10,FALSE)</f>
        <v>FALSE</v>
      </c>
      <c r="Z518" s="8">
        <f>VLOOKUP(A518,data!I:S,7,FALSE)</f>
        <v>-6</v>
      </c>
      <c r="AA518" s="8">
        <f>VLOOKUP(A518,data!I:S,8,FALSE)</f>
        <v>6</v>
      </c>
      <c r="AB518" s="8" t="b">
        <f>IF(OR(G518&lt;Z518,G518&gt;AA518),TRUE,FALSE)</f>
        <v>0</v>
      </c>
    </row>
    <row r="519" spans="1:28" s="8" customFormat="1" x14ac:dyDescent="0.25">
      <c r="A519" s="8" t="s">
        <v>938</v>
      </c>
      <c r="B519" s="8" t="str">
        <f>VLOOKUP(A519,data!I:S,2,FALSE)</f>
        <v>Pos Y</v>
      </c>
      <c r="C519" s="7">
        <f>TRUNC(VLOOKUP(A519,data!I:S,3,FALSE),1)</f>
        <v>-81.3</v>
      </c>
      <c r="D519" s="7">
        <f>TRUNC(VLOOKUP(A519,data!I:S,4,FALSE),1)</f>
        <v>-80</v>
      </c>
      <c r="E519" s="7">
        <f>VLOOKUP(A519,data!I:S,5,FALSE)</f>
        <v>-3</v>
      </c>
      <c r="F519" s="7">
        <f>VLOOKUP(A519,data!I:S,6,FALSE)</f>
        <v>3</v>
      </c>
      <c r="G519" s="8">
        <f>C519-D519</f>
        <v>-1.2999999999999972</v>
      </c>
      <c r="H519" s="8">
        <f>IF(OR(G519&lt;E519,G519&gt;F519),1,0)</f>
        <v>0</v>
      </c>
      <c r="I519" s="7" t="str">
        <f>IF(H519=1,IF(G519&lt;E519,G519-E519,G519-F519),"")</f>
        <v/>
      </c>
      <c r="J519" s="10" t="str">
        <f>VLOOKUP(A519,data!I:S,9,FALSE)</f>
        <v>CM#2 Datum LH - Pos Y</v>
      </c>
      <c r="K519" s="10"/>
      <c r="L519" s="10"/>
      <c r="M519" s="10"/>
      <c r="N519" s="4"/>
      <c r="X519" s="8" t="str">
        <f>IF(AND(H519=1,Y519="TRUE"),TRUE,"")</f>
        <v/>
      </c>
      <c r="Y519" s="8" t="str">
        <f>VLOOKUP(A519,data!I:S,10,FALSE)</f>
        <v>FALSE</v>
      </c>
      <c r="Z519" s="8">
        <f>VLOOKUP(A519,data!I:S,7,FALSE)</f>
        <v>-6</v>
      </c>
      <c r="AA519" s="8">
        <f>VLOOKUP(A519,data!I:S,8,FALSE)</f>
        <v>6</v>
      </c>
      <c r="AB519" s="8" t="b">
        <f>IF(OR(G519&lt;Z519,G519&gt;AA519),TRUE,FALSE)</f>
        <v>0</v>
      </c>
    </row>
    <row r="520" spans="1:28" s="8" customFormat="1" x14ac:dyDescent="0.25">
      <c r="A520" s="8" t="s">
        <v>940</v>
      </c>
      <c r="B520" s="8" t="str">
        <f>VLOOKUP(A520,data!I:S,2,FALSE)</f>
        <v>Pos Z</v>
      </c>
      <c r="C520" s="7">
        <f>TRUNC(VLOOKUP(A520,data!I:S,3,FALSE),1)</f>
        <v>734.6</v>
      </c>
      <c r="D520" s="7">
        <f>TRUNC(VLOOKUP(A520,data!I:S,4,FALSE),1)</f>
        <v>738.4</v>
      </c>
      <c r="E520" s="7">
        <f>VLOOKUP(A520,data!I:S,5,FALSE)</f>
        <v>-3</v>
      </c>
      <c r="F520" s="7">
        <f>VLOOKUP(A520,data!I:S,6,FALSE)</f>
        <v>3</v>
      </c>
      <c r="G520" s="8">
        <f>C520-D520</f>
        <v>-3.7999999999999545</v>
      </c>
      <c r="H520" s="8">
        <f>IF(OR(G520&lt;E520,G520&gt;F520),1,0)</f>
        <v>1</v>
      </c>
      <c r="I520" s="7">
        <f>IF(H520=1,IF(G520&lt;E520,G520-E520,G520-F520),"")</f>
        <v>-0.79999999999995453</v>
      </c>
      <c r="J520" s="10" t="str">
        <f>VLOOKUP(A520,data!I:S,9,FALSE)</f>
        <v>CM#2 Datum LH - Pos Z</v>
      </c>
      <c r="K520" s="10"/>
      <c r="L520" s="10"/>
      <c r="M520" s="10"/>
      <c r="N520" s="4"/>
      <c r="X520" s="8" t="str">
        <f>IF(AND(H520=1,Y520="TRUE"),TRUE,"")</f>
        <v/>
      </c>
      <c r="Y520" s="8" t="str">
        <f>VLOOKUP(A520,data!I:S,10,FALSE)</f>
        <v>FALSE</v>
      </c>
      <c r="Z520" s="8">
        <f>VLOOKUP(A520,data!I:S,7,FALSE)</f>
        <v>-6</v>
      </c>
      <c r="AA520" s="8">
        <f>VLOOKUP(A520,data!I:S,8,FALSE)</f>
        <v>6</v>
      </c>
      <c r="AB520" s="8" t="b">
        <f>IF(OR(G520&lt;Z520,G520&gt;AA520),TRUE,FALSE)</f>
        <v>0</v>
      </c>
    </row>
    <row r="521" spans="1:28" s="8" customFormat="1" x14ac:dyDescent="0.25">
      <c r="A521" s="8" t="s">
        <v>942</v>
      </c>
      <c r="B521" s="8" t="str">
        <f>VLOOKUP(A521,data!I:S,2,FALSE)</f>
        <v>Pos X</v>
      </c>
      <c r="C521" s="7">
        <f>TRUNC(VLOOKUP(A521,data!I:S,3,FALSE),1)</f>
        <v>1238.4000000000001</v>
      </c>
      <c r="D521" s="7">
        <f>TRUNC(VLOOKUP(A521,data!I:S,4,FALSE),1)</f>
        <v>1240</v>
      </c>
      <c r="E521" s="7">
        <f>VLOOKUP(A521,data!I:S,5,FALSE)</f>
        <v>-3</v>
      </c>
      <c r="F521" s="7">
        <f>VLOOKUP(A521,data!I:S,6,FALSE)</f>
        <v>3</v>
      </c>
      <c r="G521" s="8">
        <f>C521-D521</f>
        <v>-1.5999999999999091</v>
      </c>
      <c r="H521" s="8">
        <f>IF(OR(G521&lt;E521,G521&gt;F521),1,0)</f>
        <v>0</v>
      </c>
      <c r="I521" s="7" t="str">
        <f>IF(H521=1,IF(G521&lt;E521,G521-E521,G521-F521),"")</f>
        <v/>
      </c>
      <c r="J521" s="10" t="str">
        <f>VLOOKUP(A521,data!I:S,9,FALSE)</f>
        <v>CM#2 Datum RH - Pos X</v>
      </c>
      <c r="K521" s="10"/>
      <c r="L521" s="10"/>
      <c r="M521" s="10"/>
      <c r="N521" s="4"/>
      <c r="X521" s="8" t="str">
        <f>IF(AND(H521=1,Y521="TRUE"),TRUE,"")</f>
        <v/>
      </c>
      <c r="Y521" s="8" t="str">
        <f>VLOOKUP(A521,data!I:S,10,FALSE)</f>
        <v>FALSE</v>
      </c>
      <c r="Z521" s="8">
        <f>VLOOKUP(A521,data!I:S,7,FALSE)</f>
        <v>-6</v>
      </c>
      <c r="AA521" s="8">
        <f>VLOOKUP(A521,data!I:S,8,FALSE)</f>
        <v>6</v>
      </c>
      <c r="AB521" s="8" t="b">
        <f>IF(OR(G521&lt;Z521,G521&gt;AA521),TRUE,FALSE)</f>
        <v>0</v>
      </c>
    </row>
    <row r="522" spans="1:28" s="8" customFormat="1" x14ac:dyDescent="0.25">
      <c r="A522" s="8" t="s">
        <v>944</v>
      </c>
      <c r="B522" s="8" t="str">
        <f>VLOOKUP(A522,data!I:S,2,FALSE)</f>
        <v>Pos Y</v>
      </c>
      <c r="C522" s="7">
        <f>TRUNC(VLOOKUP(A522,data!I:S,3,FALSE),1)</f>
        <v>143.5</v>
      </c>
      <c r="D522" s="7">
        <f>TRUNC(VLOOKUP(A522,data!I:S,4,FALSE),1)</f>
        <v>145</v>
      </c>
      <c r="E522" s="7">
        <f>VLOOKUP(A522,data!I:S,5,FALSE)</f>
        <v>-3</v>
      </c>
      <c r="F522" s="7">
        <f>VLOOKUP(A522,data!I:S,6,FALSE)</f>
        <v>3</v>
      </c>
      <c r="G522" s="8">
        <f>C522-D522</f>
        <v>-1.5</v>
      </c>
      <c r="H522" s="8">
        <f>IF(OR(G522&lt;E522,G522&gt;F522),1,0)</f>
        <v>0</v>
      </c>
      <c r="I522" s="7" t="str">
        <f>IF(H522=1,IF(G522&lt;E522,G522-E522,G522-F522),"")</f>
        <v/>
      </c>
      <c r="J522" s="10" t="str">
        <f>VLOOKUP(A522,data!I:S,9,FALSE)</f>
        <v>CM#2 Datum RH - Pos Y</v>
      </c>
      <c r="K522" s="10"/>
      <c r="L522" s="10"/>
      <c r="M522" s="10"/>
      <c r="N522" s="4"/>
      <c r="X522" s="8" t="str">
        <f>IF(AND(H522=1,Y522="TRUE"),TRUE,"")</f>
        <v/>
      </c>
      <c r="Y522" s="8" t="str">
        <f>VLOOKUP(A522,data!I:S,10,FALSE)</f>
        <v>FALSE</v>
      </c>
      <c r="Z522" s="8">
        <f>VLOOKUP(A522,data!I:S,7,FALSE)</f>
        <v>-6</v>
      </c>
      <c r="AA522" s="8">
        <f>VLOOKUP(A522,data!I:S,8,FALSE)</f>
        <v>6</v>
      </c>
      <c r="AB522" s="8" t="b">
        <f>IF(OR(G522&lt;Z522,G522&gt;AA522),TRUE,FALSE)</f>
        <v>0</v>
      </c>
    </row>
    <row r="523" spans="1:28" s="8" customFormat="1" x14ac:dyDescent="0.25">
      <c r="A523" s="8" t="s">
        <v>946</v>
      </c>
      <c r="B523" s="8" t="str">
        <f>VLOOKUP(A523,data!I:S,2,FALSE)</f>
        <v>Pos Z</v>
      </c>
      <c r="C523" s="7">
        <f>TRUNC(VLOOKUP(A523,data!I:S,3,FALSE),1)</f>
        <v>734.7</v>
      </c>
      <c r="D523" s="7">
        <f>TRUNC(VLOOKUP(A523,data!I:S,4,FALSE),1)</f>
        <v>738.4</v>
      </c>
      <c r="E523" s="7">
        <f>VLOOKUP(A523,data!I:S,5,FALSE)</f>
        <v>-3</v>
      </c>
      <c r="F523" s="7">
        <f>VLOOKUP(A523,data!I:S,6,FALSE)</f>
        <v>3</v>
      </c>
      <c r="G523" s="8">
        <f>C523-D523</f>
        <v>-3.6999999999999318</v>
      </c>
      <c r="H523" s="8">
        <f>IF(OR(G523&lt;E523,G523&gt;F523),1,0)</f>
        <v>1</v>
      </c>
      <c r="I523" s="7">
        <f>IF(H523=1,IF(G523&lt;E523,G523-E523,G523-F523),"")</f>
        <v>-0.69999999999993179</v>
      </c>
      <c r="J523" s="10" t="str">
        <f>VLOOKUP(A523,data!I:S,9,FALSE)</f>
        <v>CM#2 Datum RH - Pos Z</v>
      </c>
      <c r="K523" s="10"/>
      <c r="L523" s="10"/>
      <c r="M523" s="10"/>
      <c r="N523" s="4"/>
      <c r="X523" s="8" t="str">
        <f>IF(AND(H523=1,Y523="TRUE"),TRUE,"")</f>
        <v/>
      </c>
      <c r="Y523" s="8" t="str">
        <f>VLOOKUP(A523,data!I:S,10,FALSE)</f>
        <v>FALSE</v>
      </c>
      <c r="Z523" s="8">
        <f>VLOOKUP(A523,data!I:S,7,FALSE)</f>
        <v>-6</v>
      </c>
      <c r="AA523" s="8">
        <f>VLOOKUP(A523,data!I:S,8,FALSE)</f>
        <v>6</v>
      </c>
      <c r="AB523" s="8" t="b">
        <f>IF(OR(G523&lt;Z523,G523&gt;AA523),TRUE,FALSE)</f>
        <v>0</v>
      </c>
    </row>
    <row r="524" spans="1:28" s="8" customFormat="1" x14ac:dyDescent="0.25">
      <c r="A524" s="8" t="s">
        <v>948</v>
      </c>
      <c r="B524" s="8" t="str">
        <f>VLOOKUP(A524,data!I:S,2,FALSE)</f>
        <v>Pos X</v>
      </c>
      <c r="C524" s="7">
        <f>TRUNC(VLOOKUP(A524,data!I:S,3,FALSE),1)</f>
        <v>1792.6</v>
      </c>
      <c r="D524" s="7">
        <f>TRUNC(VLOOKUP(A524,data!I:S,4,FALSE),1)</f>
        <v>1792.7</v>
      </c>
      <c r="E524" s="7">
        <f>VLOOKUP(A524,data!I:S,5,FALSE)</f>
        <v>-3</v>
      </c>
      <c r="F524" s="7">
        <f>VLOOKUP(A524,data!I:S,6,FALSE)</f>
        <v>3</v>
      </c>
      <c r="G524" s="8">
        <f>C524-D524</f>
        <v>-0.10000000000013642</v>
      </c>
      <c r="H524" s="8">
        <f>IF(OR(G524&lt;E524,G524&gt;F524),1,0)</f>
        <v>0</v>
      </c>
      <c r="I524" s="7" t="str">
        <f>IF(H524=1,IF(G524&lt;E524,G524-E524,G524-F524),"")</f>
        <v/>
      </c>
      <c r="J524" s="10" t="str">
        <f>VLOOKUP(A524,data!I:S,9,FALSE)</f>
        <v>CM#3 Datum LH - Pos X</v>
      </c>
      <c r="K524" s="10"/>
      <c r="L524" s="10"/>
      <c r="M524" s="10"/>
      <c r="N524" s="4"/>
      <c r="X524" s="8" t="str">
        <f>IF(AND(H524=1,Y524="TRUE"),TRUE,"")</f>
        <v/>
      </c>
      <c r="Y524" s="8" t="str">
        <f>VLOOKUP(A524,data!I:S,10,FALSE)</f>
        <v>FALSE</v>
      </c>
      <c r="Z524" s="8">
        <f>VLOOKUP(A524,data!I:S,7,FALSE)</f>
        <v>-6</v>
      </c>
      <c r="AA524" s="8">
        <f>VLOOKUP(A524,data!I:S,8,FALSE)</f>
        <v>6</v>
      </c>
      <c r="AB524" s="8" t="b">
        <f>IF(OR(G524&lt;Z524,G524&gt;AA524),TRUE,FALSE)</f>
        <v>0</v>
      </c>
    </row>
    <row r="525" spans="1:28" s="8" customFormat="1" x14ac:dyDescent="0.25">
      <c r="A525" s="8" t="s">
        <v>950</v>
      </c>
      <c r="B525" s="8" t="str">
        <f>VLOOKUP(A525,data!I:S,2,FALSE)</f>
        <v>Pos Y</v>
      </c>
      <c r="C525" s="7">
        <f>TRUNC(VLOOKUP(A525,data!I:S,3,FALSE),1)</f>
        <v>-381.2</v>
      </c>
      <c r="D525" s="7">
        <f>TRUNC(VLOOKUP(A525,data!I:S,4,FALSE),1)</f>
        <v>-379</v>
      </c>
      <c r="E525" s="7">
        <f>VLOOKUP(A525,data!I:S,5,FALSE)</f>
        <v>-3</v>
      </c>
      <c r="F525" s="7">
        <f>VLOOKUP(A525,data!I:S,6,FALSE)</f>
        <v>3</v>
      </c>
      <c r="G525" s="8">
        <f>C525-D525</f>
        <v>-2.1999999999999886</v>
      </c>
      <c r="H525" s="8">
        <f>IF(OR(G525&lt;E525,G525&gt;F525),1,0)</f>
        <v>0</v>
      </c>
      <c r="I525" s="7" t="str">
        <f>IF(H525=1,IF(G525&lt;E525,G525-E525,G525-F525),"")</f>
        <v/>
      </c>
      <c r="J525" s="10" t="str">
        <f>VLOOKUP(A525,data!I:S,9,FALSE)</f>
        <v>CM#3 Datum LH - Pos Y</v>
      </c>
      <c r="K525" s="10"/>
      <c r="L525" s="10"/>
      <c r="M525" s="10"/>
      <c r="N525" s="4"/>
      <c r="X525" s="8" t="str">
        <f>IF(AND(H525=1,Y525="TRUE"),TRUE,"")</f>
        <v/>
      </c>
      <c r="Y525" s="8" t="str">
        <f>VLOOKUP(A525,data!I:S,10,FALSE)</f>
        <v>FALSE</v>
      </c>
      <c r="Z525" s="8">
        <f>VLOOKUP(A525,data!I:S,7,FALSE)</f>
        <v>-6</v>
      </c>
      <c r="AA525" s="8">
        <f>VLOOKUP(A525,data!I:S,8,FALSE)</f>
        <v>6</v>
      </c>
      <c r="AB525" s="8" t="b">
        <f>IF(OR(G525&lt;Z525,G525&gt;AA525),TRUE,FALSE)</f>
        <v>0</v>
      </c>
    </row>
    <row r="526" spans="1:28" s="8" customFormat="1" x14ac:dyDescent="0.25">
      <c r="A526" s="8" t="s">
        <v>952</v>
      </c>
      <c r="B526" s="8" t="str">
        <f>VLOOKUP(A526,data!I:S,2,FALSE)</f>
        <v>Pos Z</v>
      </c>
      <c r="C526" s="7">
        <f>TRUNC(VLOOKUP(A526,data!I:S,3,FALSE),1)</f>
        <v>776.1</v>
      </c>
      <c r="D526" s="7">
        <f>TRUNC(VLOOKUP(A526,data!I:S,4,FALSE),1)</f>
        <v>779</v>
      </c>
      <c r="E526" s="7">
        <f>VLOOKUP(A526,data!I:S,5,FALSE)</f>
        <v>-3</v>
      </c>
      <c r="F526" s="7">
        <f>VLOOKUP(A526,data!I:S,6,FALSE)</f>
        <v>3</v>
      </c>
      <c r="G526" s="8">
        <f>C526-D526</f>
        <v>-2.8999999999999773</v>
      </c>
      <c r="H526" s="8">
        <f>IF(OR(G526&lt;E526,G526&gt;F526),1,0)</f>
        <v>0</v>
      </c>
      <c r="I526" s="7" t="str">
        <f>IF(H526=1,IF(G526&lt;E526,G526-E526,G526-F526),"")</f>
        <v/>
      </c>
      <c r="J526" s="10" t="str">
        <f>VLOOKUP(A526,data!I:S,9,FALSE)</f>
        <v>CM#3 Datum LH - Pos Z</v>
      </c>
      <c r="K526" s="10"/>
      <c r="L526" s="10"/>
      <c r="M526" s="10"/>
      <c r="N526" s="4"/>
      <c r="X526" s="8" t="str">
        <f>IF(AND(H526=1,Y526="TRUE"),TRUE,"")</f>
        <v/>
      </c>
      <c r="Y526" s="8" t="str">
        <f>VLOOKUP(A526,data!I:S,10,FALSE)</f>
        <v>FALSE</v>
      </c>
      <c r="Z526" s="8">
        <f>VLOOKUP(A526,data!I:S,7,FALSE)</f>
        <v>-6</v>
      </c>
      <c r="AA526" s="8">
        <f>VLOOKUP(A526,data!I:S,8,FALSE)</f>
        <v>6</v>
      </c>
      <c r="AB526" s="8" t="b">
        <f>IF(OR(G526&lt;Z526,G526&gt;AA526),TRUE,FALSE)</f>
        <v>0</v>
      </c>
    </row>
    <row r="527" spans="1:28" s="8" customFormat="1" x14ac:dyDescent="0.25">
      <c r="A527" s="8" t="s">
        <v>954</v>
      </c>
      <c r="B527" s="8" t="str">
        <f>VLOOKUP(A527,data!I:S,2,FALSE)</f>
        <v>Pos X</v>
      </c>
      <c r="C527" s="7">
        <f>TRUNC(VLOOKUP(A527,data!I:S,3,FALSE),1)</f>
        <v>1793.5</v>
      </c>
      <c r="D527" s="7">
        <f>TRUNC(VLOOKUP(A527,data!I:S,4,FALSE),1)</f>
        <v>1792.7</v>
      </c>
      <c r="E527" s="7">
        <f>VLOOKUP(A527,data!I:S,5,FALSE)</f>
        <v>-3</v>
      </c>
      <c r="F527" s="7">
        <f>VLOOKUP(A527,data!I:S,6,FALSE)</f>
        <v>3</v>
      </c>
      <c r="G527" s="8">
        <f>C527-D527</f>
        <v>0.79999999999995453</v>
      </c>
      <c r="H527" s="8">
        <f>IF(OR(G527&lt;E527,G527&gt;F527),1,0)</f>
        <v>0</v>
      </c>
      <c r="I527" s="7" t="str">
        <f>IF(H527=1,IF(G527&lt;E527,G527-E527,G527-F527),"")</f>
        <v/>
      </c>
      <c r="J527" s="10" t="str">
        <f>VLOOKUP(A527,data!I:S,9,FALSE)</f>
        <v>CM#3 Datum RH - Pos X</v>
      </c>
      <c r="K527" s="10"/>
      <c r="L527" s="10"/>
      <c r="M527" s="10"/>
      <c r="N527" s="4"/>
      <c r="X527" s="8" t="str">
        <f>IF(AND(H527=1,Y527="TRUE"),TRUE,"")</f>
        <v/>
      </c>
      <c r="Y527" s="8" t="str">
        <f>VLOOKUP(A527,data!I:S,10,FALSE)</f>
        <v>FALSE</v>
      </c>
      <c r="Z527" s="8">
        <f>VLOOKUP(A527,data!I:S,7,FALSE)</f>
        <v>-6</v>
      </c>
      <c r="AA527" s="8">
        <f>VLOOKUP(A527,data!I:S,8,FALSE)</f>
        <v>6</v>
      </c>
      <c r="AB527" s="8" t="b">
        <f>IF(OR(G527&lt;Z527,G527&gt;AA527),TRUE,FALSE)</f>
        <v>0</v>
      </c>
    </row>
    <row r="528" spans="1:28" s="8" customFormat="1" x14ac:dyDescent="0.25">
      <c r="A528" s="8" t="s">
        <v>956</v>
      </c>
      <c r="B528" s="8" t="str">
        <f>VLOOKUP(A528,data!I:S,2,FALSE)</f>
        <v>Pos Y</v>
      </c>
      <c r="C528" s="7">
        <f>TRUNC(VLOOKUP(A528,data!I:S,3,FALSE),1)</f>
        <v>375.9</v>
      </c>
      <c r="D528" s="7">
        <f>TRUNC(VLOOKUP(A528,data!I:S,4,FALSE),1)</f>
        <v>379</v>
      </c>
      <c r="E528" s="7">
        <f>VLOOKUP(A528,data!I:S,5,FALSE)</f>
        <v>-3</v>
      </c>
      <c r="F528" s="7">
        <f>VLOOKUP(A528,data!I:S,6,FALSE)</f>
        <v>3</v>
      </c>
      <c r="G528" s="8">
        <f>C528-D528</f>
        <v>-3.1000000000000227</v>
      </c>
      <c r="H528" s="8">
        <f>IF(OR(G528&lt;E528,G528&gt;F528),1,0)</f>
        <v>1</v>
      </c>
      <c r="I528" s="7">
        <f>IF(H528=1,IF(G528&lt;E528,G528-E528,G528-F528),"")</f>
        <v>-0.10000000000002274</v>
      </c>
      <c r="J528" s="10" t="str">
        <f>VLOOKUP(A528,data!I:S,9,FALSE)</f>
        <v>CM#3 Datum RH - Pos Y</v>
      </c>
      <c r="K528" s="10"/>
      <c r="L528" s="10"/>
      <c r="M528" s="10"/>
      <c r="N528" s="4"/>
      <c r="X528" s="8" t="str">
        <f>IF(AND(H528=1,Y528="TRUE"),TRUE,"")</f>
        <v/>
      </c>
      <c r="Y528" s="8" t="str">
        <f>VLOOKUP(A528,data!I:S,10,FALSE)</f>
        <v>FALSE</v>
      </c>
      <c r="Z528" s="8">
        <f>VLOOKUP(A528,data!I:S,7,FALSE)</f>
        <v>-6</v>
      </c>
      <c r="AA528" s="8">
        <f>VLOOKUP(A528,data!I:S,8,FALSE)</f>
        <v>6</v>
      </c>
      <c r="AB528" s="8" t="b">
        <f>IF(OR(G528&lt;Z528,G528&gt;AA528),TRUE,FALSE)</f>
        <v>0</v>
      </c>
    </row>
    <row r="529" spans="1:28" s="8" customFormat="1" x14ac:dyDescent="0.25">
      <c r="A529" s="8" t="s">
        <v>958</v>
      </c>
      <c r="B529" s="8" t="str">
        <f>VLOOKUP(A529,data!I:S,2,FALSE)</f>
        <v>Pos Z</v>
      </c>
      <c r="C529" s="7">
        <f>TRUNC(VLOOKUP(A529,data!I:S,3,FALSE),1)</f>
        <v>778.8</v>
      </c>
      <c r="D529" s="7">
        <f>TRUNC(VLOOKUP(A529,data!I:S,4,FALSE),1)</f>
        <v>779</v>
      </c>
      <c r="E529" s="7">
        <f>VLOOKUP(A529,data!I:S,5,FALSE)</f>
        <v>-3</v>
      </c>
      <c r="F529" s="7">
        <f>VLOOKUP(A529,data!I:S,6,FALSE)</f>
        <v>3</v>
      </c>
      <c r="G529" s="8">
        <f>C529-D529</f>
        <v>-0.20000000000004547</v>
      </c>
      <c r="H529" s="8">
        <f>IF(OR(G529&lt;E529,G529&gt;F529),1,0)</f>
        <v>0</v>
      </c>
      <c r="I529" s="7" t="str">
        <f>IF(H529=1,IF(G529&lt;E529,G529-E529,G529-F529),"")</f>
        <v/>
      </c>
      <c r="J529" s="10" t="str">
        <f>VLOOKUP(A529,data!I:S,9,FALSE)</f>
        <v>CM#3 Datum RH - Pos Z</v>
      </c>
      <c r="K529" s="10"/>
      <c r="L529" s="10"/>
      <c r="M529" s="10"/>
      <c r="N529" s="4"/>
      <c r="X529" s="8" t="str">
        <f>IF(AND(H529=1,Y529="TRUE"),TRUE,"")</f>
        <v/>
      </c>
      <c r="Y529" s="8" t="str">
        <f>VLOOKUP(A529,data!I:S,10,FALSE)</f>
        <v>FALSE</v>
      </c>
      <c r="Z529" s="8">
        <f>VLOOKUP(A529,data!I:S,7,FALSE)</f>
        <v>-6</v>
      </c>
      <c r="AA529" s="8">
        <f>VLOOKUP(A529,data!I:S,8,FALSE)</f>
        <v>6</v>
      </c>
      <c r="AB529" s="8" t="b">
        <f>IF(OR(G529&lt;Z529,G529&gt;AA529),TRUE,FALSE)</f>
        <v>0</v>
      </c>
    </row>
    <row r="530" spans="1:28" s="8" customFormat="1" x14ac:dyDescent="0.25">
      <c r="A530" s="8" t="s">
        <v>960</v>
      </c>
      <c r="B530" s="8" t="str">
        <f>VLOOKUP(A530,data!I:S,2,FALSE)</f>
        <v>Pos X</v>
      </c>
      <c r="C530" s="7">
        <f>TRUNC(VLOOKUP(A530,data!I:S,3,FALSE),1)</f>
        <v>2762.7</v>
      </c>
      <c r="D530" s="7">
        <f>TRUNC(VLOOKUP(A530,data!I:S,4,FALSE),1)</f>
        <v>2763</v>
      </c>
      <c r="E530" s="7">
        <f>VLOOKUP(A530,data!I:S,5,FALSE)</f>
        <v>-3</v>
      </c>
      <c r="F530" s="7">
        <f>VLOOKUP(A530,data!I:S,6,FALSE)</f>
        <v>3</v>
      </c>
      <c r="G530" s="8">
        <f>C530-D530</f>
        <v>-0.3000000000001819</v>
      </c>
      <c r="H530" s="8">
        <f>IF(OR(G530&lt;E530,G530&gt;F530),1,0)</f>
        <v>0</v>
      </c>
      <c r="I530" s="7" t="str">
        <f>IF(H530=1,IF(G530&lt;E530,G530-E530,G530-F530),"")</f>
        <v/>
      </c>
      <c r="J530" s="10" t="str">
        <f>VLOOKUP(A530,data!I:S,9,FALSE)</f>
        <v>CM#4 Datum LH - Pos X</v>
      </c>
      <c r="K530" s="10"/>
      <c r="L530" s="10"/>
      <c r="M530" s="10"/>
      <c r="N530" s="4"/>
      <c r="X530" s="8" t="str">
        <f>IF(AND(H530=1,Y530="TRUE"),TRUE,"")</f>
        <v/>
      </c>
      <c r="Y530" s="8" t="str">
        <f>VLOOKUP(A530,data!I:S,10,FALSE)</f>
        <v>FALSE</v>
      </c>
      <c r="Z530" s="8">
        <f>VLOOKUP(A530,data!I:S,7,FALSE)</f>
        <v>-6</v>
      </c>
      <c r="AA530" s="8">
        <f>VLOOKUP(A530,data!I:S,8,FALSE)</f>
        <v>6</v>
      </c>
      <c r="AB530" s="8" t="b">
        <f>IF(OR(G530&lt;Z530,G530&gt;AA530),TRUE,FALSE)</f>
        <v>0</v>
      </c>
    </row>
    <row r="531" spans="1:28" s="8" customFormat="1" x14ac:dyDescent="0.25">
      <c r="A531" s="8" t="s">
        <v>962</v>
      </c>
      <c r="B531" s="8" t="str">
        <f>VLOOKUP(A531,data!I:S,2,FALSE)</f>
        <v>Pos Y</v>
      </c>
      <c r="C531" s="7">
        <f>TRUNC(VLOOKUP(A531,data!I:S,3,FALSE),1)</f>
        <v>-314.2</v>
      </c>
      <c r="D531" s="7">
        <f>TRUNC(VLOOKUP(A531,data!I:S,4,FALSE),1)</f>
        <v>-309.89999999999998</v>
      </c>
      <c r="E531" s="7">
        <f>VLOOKUP(A531,data!I:S,5,FALSE)</f>
        <v>-3</v>
      </c>
      <c r="F531" s="7">
        <f>VLOOKUP(A531,data!I:S,6,FALSE)</f>
        <v>3</v>
      </c>
      <c r="G531" s="8">
        <f>C531-D531</f>
        <v>-4.3000000000000114</v>
      </c>
      <c r="H531" s="8">
        <f>IF(OR(G531&lt;E531,G531&gt;F531),1,0)</f>
        <v>1</v>
      </c>
      <c r="I531" s="7">
        <f>IF(H531=1,IF(G531&lt;E531,G531-E531,G531-F531),"")</f>
        <v>-1.3000000000000114</v>
      </c>
      <c r="J531" s="10" t="str">
        <f>VLOOKUP(A531,data!I:S,9,FALSE)</f>
        <v>CM#4 Datum LH - Pos Y</v>
      </c>
      <c r="K531" s="10"/>
      <c r="L531" s="10"/>
      <c r="M531" s="10"/>
      <c r="N531" s="4"/>
      <c r="X531" s="8" t="str">
        <f>IF(AND(H531=1,Y531="TRUE"),TRUE,"")</f>
        <v/>
      </c>
      <c r="Y531" s="8" t="str">
        <f>VLOOKUP(A531,data!I:S,10,FALSE)</f>
        <v>FALSE</v>
      </c>
      <c r="Z531" s="8">
        <f>VLOOKUP(A531,data!I:S,7,FALSE)</f>
        <v>-6</v>
      </c>
      <c r="AA531" s="8">
        <f>VLOOKUP(A531,data!I:S,8,FALSE)</f>
        <v>6</v>
      </c>
      <c r="AB531" s="8" t="b">
        <f>IF(OR(G531&lt;Z531,G531&gt;AA531),TRUE,FALSE)</f>
        <v>0</v>
      </c>
    </row>
    <row r="532" spans="1:28" s="8" customFormat="1" x14ac:dyDescent="0.25">
      <c r="A532" s="8" t="s">
        <v>964</v>
      </c>
      <c r="B532" s="8" t="str">
        <f>VLOOKUP(A532,data!I:S,2,FALSE)</f>
        <v>Pos Z</v>
      </c>
      <c r="C532" s="7">
        <f>TRUNC(VLOOKUP(A532,data!I:S,3,FALSE),1)</f>
        <v>965.6</v>
      </c>
      <c r="D532" s="7">
        <f>TRUNC(VLOOKUP(A532,data!I:S,4,FALSE),1)</f>
        <v>965</v>
      </c>
      <c r="E532" s="7">
        <f>VLOOKUP(A532,data!I:S,5,FALSE)</f>
        <v>-3</v>
      </c>
      <c r="F532" s="7">
        <f>VLOOKUP(A532,data!I:S,6,FALSE)</f>
        <v>3</v>
      </c>
      <c r="G532" s="8">
        <f>C532-D532</f>
        <v>0.60000000000002274</v>
      </c>
      <c r="H532" s="8">
        <f>IF(OR(G532&lt;E532,G532&gt;F532),1,0)</f>
        <v>0</v>
      </c>
      <c r="I532" s="7" t="str">
        <f>IF(H532=1,IF(G532&lt;E532,G532-E532,G532-F532),"")</f>
        <v/>
      </c>
      <c r="J532" s="10" t="str">
        <f>VLOOKUP(A532,data!I:S,9,FALSE)</f>
        <v>CM#4 Datum LH - Pos Z</v>
      </c>
      <c r="K532" s="10"/>
      <c r="L532" s="10"/>
      <c r="M532" s="10"/>
      <c r="N532" s="4"/>
      <c r="X532" s="8" t="str">
        <f>IF(AND(H532=1,Y532="TRUE"),TRUE,"")</f>
        <v/>
      </c>
      <c r="Y532" s="8" t="str">
        <f>VLOOKUP(A532,data!I:S,10,FALSE)</f>
        <v>FALSE</v>
      </c>
      <c r="Z532" s="8">
        <f>VLOOKUP(A532,data!I:S,7,FALSE)</f>
        <v>-6</v>
      </c>
      <c r="AA532" s="8">
        <f>VLOOKUP(A532,data!I:S,8,FALSE)</f>
        <v>6</v>
      </c>
      <c r="AB532" s="8" t="b">
        <f>IF(OR(G532&lt;Z532,G532&gt;AA532),TRUE,FALSE)</f>
        <v>0</v>
      </c>
    </row>
    <row r="533" spans="1:28" s="8" customFormat="1" x14ac:dyDescent="0.25">
      <c r="A533" s="8" t="s">
        <v>966</v>
      </c>
      <c r="B533" s="8" t="str">
        <f>VLOOKUP(A533,data!I:S,2,FALSE)</f>
        <v>Pos X</v>
      </c>
      <c r="C533" s="7">
        <f>TRUNC(VLOOKUP(A533,data!I:S,3,FALSE),1)</f>
        <v>2762.2</v>
      </c>
      <c r="D533" s="7">
        <f>TRUNC(VLOOKUP(A533,data!I:S,4,FALSE),1)</f>
        <v>2763</v>
      </c>
      <c r="E533" s="7">
        <f>VLOOKUP(A533,data!I:S,5,FALSE)</f>
        <v>-3</v>
      </c>
      <c r="F533" s="7">
        <f>VLOOKUP(A533,data!I:S,6,FALSE)</f>
        <v>3</v>
      </c>
      <c r="G533" s="8">
        <f>C533-D533</f>
        <v>-0.8000000000001819</v>
      </c>
      <c r="H533" s="8">
        <f>IF(OR(G533&lt;E533,G533&gt;F533),1,0)</f>
        <v>0</v>
      </c>
      <c r="I533" s="7" t="str">
        <f>IF(H533=1,IF(G533&lt;E533,G533-E533,G533-F533),"")</f>
        <v/>
      </c>
      <c r="J533" s="10" t="str">
        <f>VLOOKUP(A533,data!I:S,9,FALSE)</f>
        <v>CM#4 Datum RH - Pos X</v>
      </c>
      <c r="K533" s="10"/>
      <c r="L533" s="10"/>
      <c r="M533" s="10"/>
      <c r="N533" s="4"/>
      <c r="X533" s="8" t="str">
        <f>IF(AND(H533=1,Y533="TRUE"),TRUE,"")</f>
        <v/>
      </c>
      <c r="Y533" s="8" t="str">
        <f>VLOOKUP(A533,data!I:S,10,FALSE)</f>
        <v>FALSE</v>
      </c>
      <c r="Z533" s="8">
        <f>VLOOKUP(A533,data!I:S,7,FALSE)</f>
        <v>-6</v>
      </c>
      <c r="AA533" s="8">
        <f>VLOOKUP(A533,data!I:S,8,FALSE)</f>
        <v>6</v>
      </c>
      <c r="AB533" s="8" t="b">
        <f>IF(OR(G533&lt;Z533,G533&gt;AA533),TRUE,FALSE)</f>
        <v>0</v>
      </c>
    </row>
    <row r="534" spans="1:28" s="8" customFormat="1" x14ac:dyDescent="0.25">
      <c r="A534" s="8" t="s">
        <v>968</v>
      </c>
      <c r="B534" s="8" t="str">
        <f>VLOOKUP(A534,data!I:S,2,FALSE)</f>
        <v>Pos Y</v>
      </c>
      <c r="C534" s="7">
        <f>TRUNC(VLOOKUP(A534,data!I:S,3,FALSE),1)</f>
        <v>255.8</v>
      </c>
      <c r="D534" s="7">
        <f>TRUNC(VLOOKUP(A534,data!I:S,4,FALSE),1)</f>
        <v>260</v>
      </c>
      <c r="E534" s="7">
        <f>VLOOKUP(A534,data!I:S,5,FALSE)</f>
        <v>-3</v>
      </c>
      <c r="F534" s="7">
        <f>VLOOKUP(A534,data!I:S,6,FALSE)</f>
        <v>3</v>
      </c>
      <c r="G534" s="8">
        <f>C534-D534</f>
        <v>-4.1999999999999886</v>
      </c>
      <c r="H534" s="8">
        <f>IF(OR(G534&lt;E534,G534&gt;F534),1,0)</f>
        <v>1</v>
      </c>
      <c r="I534" s="7">
        <f>IF(H534=1,IF(G534&lt;E534,G534-E534,G534-F534),"")</f>
        <v>-1.1999999999999886</v>
      </c>
      <c r="J534" s="10" t="str">
        <f>VLOOKUP(A534,data!I:S,9,FALSE)</f>
        <v>CM#4 Datum RH - Pos Y</v>
      </c>
      <c r="K534" s="10"/>
      <c r="L534" s="10"/>
      <c r="M534" s="10"/>
      <c r="N534" s="4"/>
      <c r="X534" s="8" t="str">
        <f>IF(AND(H534=1,Y534="TRUE"),TRUE,"")</f>
        <v/>
      </c>
      <c r="Y534" s="8" t="str">
        <f>VLOOKUP(A534,data!I:S,10,FALSE)</f>
        <v>FALSE</v>
      </c>
      <c r="Z534" s="8">
        <f>VLOOKUP(A534,data!I:S,7,FALSE)</f>
        <v>-6</v>
      </c>
      <c r="AA534" s="8">
        <f>VLOOKUP(A534,data!I:S,8,FALSE)</f>
        <v>6</v>
      </c>
      <c r="AB534" s="8" t="b">
        <f>IF(OR(G534&lt;Z534,G534&gt;AA534),TRUE,FALSE)</f>
        <v>0</v>
      </c>
    </row>
    <row r="535" spans="1:28" s="8" customFormat="1" x14ac:dyDescent="0.25">
      <c r="A535" s="8" t="s">
        <v>970</v>
      </c>
      <c r="B535" s="8" t="str">
        <f>VLOOKUP(A535,data!I:S,2,FALSE)</f>
        <v>Pos Z</v>
      </c>
      <c r="C535" s="7">
        <f>TRUNC(VLOOKUP(A535,data!I:S,3,FALSE),1)</f>
        <v>966.2</v>
      </c>
      <c r="D535" s="7">
        <f>TRUNC(VLOOKUP(A535,data!I:S,4,FALSE),1)</f>
        <v>965</v>
      </c>
      <c r="E535" s="7">
        <f>VLOOKUP(A535,data!I:S,5,FALSE)</f>
        <v>-3</v>
      </c>
      <c r="F535" s="7">
        <f>VLOOKUP(A535,data!I:S,6,FALSE)</f>
        <v>3</v>
      </c>
      <c r="G535" s="8">
        <f>C535-D535</f>
        <v>1.2000000000000455</v>
      </c>
      <c r="H535" s="8">
        <f>IF(OR(G535&lt;E535,G535&gt;F535),1,0)</f>
        <v>0</v>
      </c>
      <c r="I535" s="7" t="str">
        <f>IF(H535=1,IF(G535&lt;E535,G535-E535,G535-F535),"")</f>
        <v/>
      </c>
      <c r="J535" s="10" t="str">
        <f>VLOOKUP(A535,data!I:S,9,FALSE)</f>
        <v>CM#4 Datum RH - Pos Z</v>
      </c>
      <c r="K535" s="10"/>
      <c r="L535" s="10"/>
      <c r="M535" s="10"/>
      <c r="N535" s="4"/>
      <c r="X535" s="8" t="str">
        <f>IF(AND(H535=1,Y535="TRUE"),TRUE,"")</f>
        <v/>
      </c>
      <c r="Y535" s="8" t="str">
        <f>VLOOKUP(A535,data!I:S,10,FALSE)</f>
        <v>FALSE</v>
      </c>
      <c r="Z535" s="8">
        <f>VLOOKUP(A535,data!I:S,7,FALSE)</f>
        <v>-6</v>
      </c>
      <c r="AA535" s="8">
        <f>VLOOKUP(A535,data!I:S,8,FALSE)</f>
        <v>6</v>
      </c>
      <c r="AB535" s="8" t="b">
        <f>IF(OR(G535&lt;Z535,G535&gt;AA535),TRUE,FALSE)</f>
        <v>0</v>
      </c>
    </row>
    <row r="536" spans="1:28" s="8" customFormat="1" x14ac:dyDescent="0.25">
      <c r="A536" s="8" t="s">
        <v>972</v>
      </c>
      <c r="B536" s="8" t="str">
        <f>VLOOKUP(A536,data!I:S,2,FALSE)</f>
        <v>Pos X</v>
      </c>
      <c r="C536" s="7">
        <f>TRUNC(VLOOKUP(A536,data!I:S,3,FALSE),1)</f>
        <v>3116.4</v>
      </c>
      <c r="D536" s="7">
        <f>TRUNC(VLOOKUP(A536,data!I:S,4,FALSE),1)</f>
        <v>3115</v>
      </c>
      <c r="E536" s="7">
        <f>VLOOKUP(A536,data!I:S,5,FALSE)</f>
        <v>-3</v>
      </c>
      <c r="F536" s="7">
        <f>VLOOKUP(A536,data!I:S,6,FALSE)</f>
        <v>3</v>
      </c>
      <c r="G536" s="8">
        <f>C536-D536</f>
        <v>1.4000000000000909</v>
      </c>
      <c r="H536" s="8">
        <f>IF(OR(G536&lt;E536,G536&gt;F536),1,0)</f>
        <v>0</v>
      </c>
      <c r="I536" s="7" t="str">
        <f>IF(H536=1,IF(G536&lt;E536,G536-E536,G536-F536),"")</f>
        <v/>
      </c>
      <c r="J536" s="10" t="str">
        <f>VLOOKUP(A536,data!I:S,9,FALSE)</f>
        <v>Fuel Tank Datum LH - Pos X</v>
      </c>
      <c r="K536" s="10"/>
      <c r="L536" s="10"/>
      <c r="M536" s="10"/>
      <c r="N536" s="4"/>
      <c r="X536" s="8" t="str">
        <f>IF(AND(H536=1,Y536="TRUE"),TRUE,"")</f>
        <v/>
      </c>
      <c r="Y536" s="8" t="str">
        <f>VLOOKUP(A536,data!I:S,10,FALSE)</f>
        <v>FALSE</v>
      </c>
      <c r="Z536" s="8">
        <f>VLOOKUP(A536,data!I:S,7,FALSE)</f>
        <v>-6</v>
      </c>
      <c r="AA536" s="8">
        <f>VLOOKUP(A536,data!I:S,8,FALSE)</f>
        <v>6</v>
      </c>
      <c r="AB536" s="8" t="b">
        <f>IF(OR(G536&lt;Z536,G536&gt;AA536),TRUE,FALSE)</f>
        <v>0</v>
      </c>
    </row>
    <row r="537" spans="1:28" s="8" customFormat="1" x14ac:dyDescent="0.25">
      <c r="A537" s="8" t="s">
        <v>974</v>
      </c>
      <c r="B537" s="8" t="str">
        <f>VLOOKUP(A537,data!I:S,2,FALSE)</f>
        <v>Pos Y</v>
      </c>
      <c r="C537" s="7">
        <f>TRUNC(VLOOKUP(A537,data!I:S,3,FALSE),1)</f>
        <v>-418.5</v>
      </c>
      <c r="D537" s="7">
        <f>TRUNC(VLOOKUP(A537,data!I:S,4,FALSE),1)</f>
        <v>-415.8</v>
      </c>
      <c r="E537" s="7">
        <f>VLOOKUP(A537,data!I:S,5,FALSE)</f>
        <v>-3</v>
      </c>
      <c r="F537" s="7">
        <f>VLOOKUP(A537,data!I:S,6,FALSE)</f>
        <v>3</v>
      </c>
      <c r="G537" s="8">
        <f>C537-D537</f>
        <v>-2.6999999999999886</v>
      </c>
      <c r="H537" s="8">
        <f>IF(OR(G537&lt;E537,G537&gt;F537),1,0)</f>
        <v>0</v>
      </c>
      <c r="I537" s="7" t="str">
        <f>IF(H537=1,IF(G537&lt;E537,G537-E537,G537-F537),"")</f>
        <v/>
      </c>
      <c r="J537" s="10" t="str">
        <f>VLOOKUP(A537,data!I:S,9,FALSE)</f>
        <v>Fuel Tank Datum LH - Pos Y</v>
      </c>
      <c r="K537" s="10"/>
      <c r="L537" s="10"/>
      <c r="M537" s="10"/>
      <c r="N537" s="4"/>
      <c r="X537" s="8" t="str">
        <f>IF(AND(H537=1,Y537="TRUE"),TRUE,"")</f>
        <v/>
      </c>
      <c r="Y537" s="8" t="str">
        <f>VLOOKUP(A537,data!I:S,10,FALSE)</f>
        <v>FALSE</v>
      </c>
      <c r="Z537" s="8">
        <f>VLOOKUP(A537,data!I:S,7,FALSE)</f>
        <v>-6</v>
      </c>
      <c r="AA537" s="8">
        <f>VLOOKUP(A537,data!I:S,8,FALSE)</f>
        <v>6</v>
      </c>
      <c r="AB537" s="8" t="b">
        <f>IF(OR(G537&lt;Z537,G537&gt;AA537),TRUE,FALSE)</f>
        <v>0</v>
      </c>
    </row>
    <row r="538" spans="1:28" s="8" customFormat="1" x14ac:dyDescent="0.25">
      <c r="A538" s="8" t="s">
        <v>976</v>
      </c>
      <c r="B538" s="8" t="str">
        <f>VLOOKUP(A538,data!I:S,2,FALSE)</f>
        <v>Pos Z</v>
      </c>
      <c r="C538" s="7">
        <f>TRUNC(VLOOKUP(A538,data!I:S,3,FALSE),1)</f>
        <v>984.1</v>
      </c>
      <c r="D538" s="7">
        <f>TRUNC(VLOOKUP(A538,data!I:S,4,FALSE),1)</f>
        <v>982.9</v>
      </c>
      <c r="E538" s="7">
        <f>VLOOKUP(A538,data!I:S,5,FALSE)</f>
        <v>-3</v>
      </c>
      <c r="F538" s="7">
        <f>VLOOKUP(A538,data!I:S,6,FALSE)</f>
        <v>3</v>
      </c>
      <c r="G538" s="8">
        <f>C538-D538</f>
        <v>1.2000000000000455</v>
      </c>
      <c r="H538" s="8">
        <f>IF(OR(G538&lt;E538,G538&gt;F538),1,0)</f>
        <v>0</v>
      </c>
      <c r="I538" s="7" t="str">
        <f>IF(H538=1,IF(G538&lt;E538,G538-E538,G538-F538),"")</f>
        <v/>
      </c>
      <c r="J538" s="10" t="str">
        <f>VLOOKUP(A538,data!I:S,9,FALSE)</f>
        <v>Fuel Tank Datum LH - Pos Z</v>
      </c>
      <c r="K538" s="10"/>
      <c r="L538" s="10"/>
      <c r="M538" s="10"/>
      <c r="N538" s="4"/>
      <c r="X538" s="8" t="str">
        <f>IF(AND(H538=1,Y538="TRUE"),TRUE,"")</f>
        <v/>
      </c>
      <c r="Y538" s="8" t="str">
        <f>VLOOKUP(A538,data!I:S,10,FALSE)</f>
        <v>FALSE</v>
      </c>
      <c r="Z538" s="8">
        <f>VLOOKUP(A538,data!I:S,7,FALSE)</f>
        <v>-6</v>
      </c>
      <c r="AA538" s="8">
        <f>VLOOKUP(A538,data!I:S,8,FALSE)</f>
        <v>6</v>
      </c>
      <c r="AB538" s="8" t="b">
        <f>IF(OR(G538&lt;Z538,G538&gt;AA538),TRUE,FALSE)</f>
        <v>0</v>
      </c>
    </row>
    <row r="539" spans="1:28" s="8" customFormat="1" x14ac:dyDescent="0.25">
      <c r="A539" s="8" t="s">
        <v>978</v>
      </c>
      <c r="B539" s="8" t="str">
        <f>VLOOKUP(A539,data!I:S,2,FALSE)</f>
        <v>Pos X</v>
      </c>
      <c r="C539" s="7">
        <f>TRUNC(VLOOKUP(A539,data!I:S,3,FALSE),1)</f>
        <v>3114.3</v>
      </c>
      <c r="D539" s="7">
        <f>TRUNC(VLOOKUP(A539,data!I:S,4,FALSE),1)</f>
        <v>3115</v>
      </c>
      <c r="E539" s="7">
        <f>VLOOKUP(A539,data!I:S,5,FALSE)</f>
        <v>-3</v>
      </c>
      <c r="F539" s="7">
        <f>VLOOKUP(A539,data!I:S,6,FALSE)</f>
        <v>3</v>
      </c>
      <c r="G539" s="8">
        <f>C539-D539</f>
        <v>-0.6999999999998181</v>
      </c>
      <c r="H539" s="8">
        <f>IF(OR(G539&lt;E539,G539&gt;F539),1,0)</f>
        <v>0</v>
      </c>
      <c r="I539" s="7" t="str">
        <f>IF(H539=1,IF(G539&lt;E539,G539-E539,G539-F539),"")</f>
        <v/>
      </c>
      <c r="J539" s="10" t="str">
        <f>VLOOKUP(A539,data!I:S,9,FALSE)</f>
        <v>Fuel Tank Datum RH - Pos X</v>
      </c>
      <c r="K539" s="10"/>
      <c r="L539" s="10"/>
      <c r="M539" s="10"/>
      <c r="N539" s="4"/>
      <c r="X539" s="8" t="str">
        <f>IF(AND(H539=1,Y539="TRUE"),TRUE,"")</f>
        <v/>
      </c>
      <c r="Y539" s="8" t="str">
        <f>VLOOKUP(A539,data!I:S,10,FALSE)</f>
        <v>FALSE</v>
      </c>
      <c r="Z539" s="8">
        <f>VLOOKUP(A539,data!I:S,7,FALSE)</f>
        <v>-6</v>
      </c>
      <c r="AA539" s="8">
        <f>VLOOKUP(A539,data!I:S,8,FALSE)</f>
        <v>6</v>
      </c>
      <c r="AB539" s="8" t="b">
        <f>IF(OR(G539&lt;Z539,G539&gt;AA539),TRUE,FALSE)</f>
        <v>0</v>
      </c>
    </row>
    <row r="540" spans="1:28" s="8" customFormat="1" x14ac:dyDescent="0.25">
      <c r="A540" s="8" t="s">
        <v>980</v>
      </c>
      <c r="B540" s="8" t="str">
        <f>VLOOKUP(A540,data!I:S,2,FALSE)</f>
        <v>Pos Y</v>
      </c>
      <c r="C540" s="7">
        <f>TRUNC(VLOOKUP(A540,data!I:S,3,FALSE),1)</f>
        <v>-164.1</v>
      </c>
      <c r="D540" s="7">
        <f>TRUNC(VLOOKUP(A540,data!I:S,4,FALSE),1)</f>
        <v>-161.5</v>
      </c>
      <c r="E540" s="7">
        <f>VLOOKUP(A540,data!I:S,5,FALSE)</f>
        <v>-3</v>
      </c>
      <c r="F540" s="7">
        <f>VLOOKUP(A540,data!I:S,6,FALSE)</f>
        <v>3</v>
      </c>
      <c r="G540" s="8">
        <f>C540-D540</f>
        <v>-2.5999999999999943</v>
      </c>
      <c r="H540" s="8">
        <f>IF(OR(G540&lt;E540,G540&gt;F540),1,0)</f>
        <v>0</v>
      </c>
      <c r="I540" s="7" t="str">
        <f>IF(H540=1,IF(G540&lt;E540,G540-E540,G540-F540),"")</f>
        <v/>
      </c>
      <c r="J540" s="10" t="str">
        <f>VLOOKUP(A540,data!I:S,9,FALSE)</f>
        <v>Fuel Tank Datum RH - Pos Y</v>
      </c>
      <c r="K540" s="10"/>
      <c r="L540" s="10"/>
      <c r="M540" s="10"/>
      <c r="N540" s="4"/>
      <c r="X540" s="8" t="str">
        <f>IF(AND(H540=1,Y540="TRUE"),TRUE,"")</f>
        <v/>
      </c>
      <c r="Y540" s="8" t="str">
        <f>VLOOKUP(A540,data!I:S,10,FALSE)</f>
        <v>FALSE</v>
      </c>
      <c r="Z540" s="8">
        <f>VLOOKUP(A540,data!I:S,7,FALSE)</f>
        <v>-6</v>
      </c>
      <c r="AA540" s="8">
        <f>VLOOKUP(A540,data!I:S,8,FALSE)</f>
        <v>6</v>
      </c>
      <c r="AB540" s="8" t="b">
        <f>IF(OR(G540&lt;Z540,G540&gt;AA540),TRUE,FALSE)</f>
        <v>0</v>
      </c>
    </row>
    <row r="541" spans="1:28" s="8" customFormat="1" x14ac:dyDescent="0.25">
      <c r="A541" s="8" t="s">
        <v>982</v>
      </c>
      <c r="B541" s="8" t="str">
        <f>VLOOKUP(A541,data!I:S,2,FALSE)</f>
        <v>Pos Z</v>
      </c>
      <c r="C541" s="7">
        <f>TRUNC(VLOOKUP(A541,data!I:S,3,FALSE),1)</f>
        <v>1034.3</v>
      </c>
      <c r="D541" s="7">
        <f>TRUNC(VLOOKUP(A541,data!I:S,4,FALSE),1)</f>
        <v>1034.8</v>
      </c>
      <c r="E541" s="7">
        <f>VLOOKUP(A541,data!I:S,5,FALSE)</f>
        <v>-3</v>
      </c>
      <c r="F541" s="7">
        <f>VLOOKUP(A541,data!I:S,6,FALSE)</f>
        <v>3</v>
      </c>
      <c r="G541" s="8">
        <f>C541-D541</f>
        <v>-0.5</v>
      </c>
      <c r="H541" s="8">
        <f>IF(OR(G541&lt;E541,G541&gt;F541),1,0)</f>
        <v>0</v>
      </c>
      <c r="I541" s="7" t="str">
        <f>IF(H541=1,IF(G541&lt;E541,G541-E541,G541-F541),"")</f>
        <v/>
      </c>
      <c r="J541" s="10" t="str">
        <f>VLOOKUP(A541,data!I:S,9,FALSE)</f>
        <v>Fuel Tank Datum RH - Pos Z</v>
      </c>
      <c r="K541" s="10"/>
      <c r="L541" s="10"/>
      <c r="M541" s="10"/>
      <c r="N541" s="4"/>
      <c r="X541" s="8" t="str">
        <f>IF(AND(H541=1,Y541="TRUE"),TRUE,"")</f>
        <v/>
      </c>
      <c r="Y541" s="8" t="str">
        <f>VLOOKUP(A541,data!I:S,10,FALSE)</f>
        <v>FALSE</v>
      </c>
      <c r="Z541" s="8">
        <f>VLOOKUP(A541,data!I:S,7,FALSE)</f>
        <v>-6</v>
      </c>
      <c r="AA541" s="8">
        <f>VLOOKUP(A541,data!I:S,8,FALSE)</f>
        <v>6</v>
      </c>
      <c r="AB541" s="8" t="b">
        <f>IF(OR(G541&lt;Z541,G541&gt;AA541),TRUE,FALSE)</f>
        <v>0</v>
      </c>
    </row>
    <row r="542" spans="1:28" s="8" customFormat="1" x14ac:dyDescent="0.25">
      <c r="A542" s="8" t="s">
        <v>984</v>
      </c>
      <c r="B542" s="8" t="str">
        <f>VLOOKUP(A542,data!I:S,2,FALSE)</f>
        <v>Pos X</v>
      </c>
      <c r="C542" s="7">
        <f>TRUNC(VLOOKUP(A542,data!I:S,3,FALSE),1)</f>
        <v>3808.8</v>
      </c>
      <c r="D542" s="7">
        <f>TRUNC(VLOOKUP(A542,data!I:S,4,FALSE),1)</f>
        <v>3810</v>
      </c>
      <c r="E542" s="7">
        <f>VLOOKUP(A542,data!I:S,5,FALSE)</f>
        <v>-3</v>
      </c>
      <c r="F542" s="7">
        <f>VLOOKUP(A542,data!I:S,6,FALSE)</f>
        <v>3</v>
      </c>
      <c r="G542" s="8">
        <f>C542-D542</f>
        <v>-1.1999999999998181</v>
      </c>
      <c r="H542" s="8">
        <f>IF(OR(G542&lt;E542,G542&gt;F542),1,0)</f>
        <v>0</v>
      </c>
      <c r="I542" s="7" t="str">
        <f>IF(H542=1,IF(G542&lt;E542,G542-E542,G542-F542),"")</f>
        <v/>
      </c>
      <c r="J542" s="10" t="str">
        <f>VLOOKUP(A542,data!I:S,9,FALSE)</f>
        <v>CM#5 Datum LH - Pos X</v>
      </c>
      <c r="K542" s="10"/>
      <c r="L542" s="10"/>
      <c r="M542" s="10"/>
      <c r="N542" s="4"/>
      <c r="X542" s="8" t="str">
        <f>IF(AND(H542=1,Y542="TRUE"),TRUE,"")</f>
        <v/>
      </c>
      <c r="Y542" s="8" t="str">
        <f>VLOOKUP(A542,data!I:S,10,FALSE)</f>
        <v>FALSE</v>
      </c>
      <c r="Z542" s="8">
        <f>VLOOKUP(A542,data!I:S,7,FALSE)</f>
        <v>-6</v>
      </c>
      <c r="AA542" s="8">
        <f>VLOOKUP(A542,data!I:S,8,FALSE)</f>
        <v>6</v>
      </c>
      <c r="AB542" s="8" t="b">
        <f>IF(OR(G542&lt;Z542,G542&gt;AA542),TRUE,FALSE)</f>
        <v>0</v>
      </c>
    </row>
    <row r="543" spans="1:28" s="8" customFormat="1" x14ac:dyDescent="0.25">
      <c r="A543" s="8" t="s">
        <v>986</v>
      </c>
      <c r="B543" s="8" t="str">
        <f>VLOOKUP(A543,data!I:S,2,FALSE)</f>
        <v>Pos Y</v>
      </c>
      <c r="C543" s="7">
        <f>TRUNC(VLOOKUP(A543,data!I:S,3,FALSE),1)</f>
        <v>-231.8</v>
      </c>
      <c r="D543" s="7">
        <f>TRUNC(VLOOKUP(A543,data!I:S,4,FALSE),1)</f>
        <v>-230</v>
      </c>
      <c r="E543" s="7">
        <f>VLOOKUP(A543,data!I:S,5,FALSE)</f>
        <v>-3</v>
      </c>
      <c r="F543" s="7">
        <f>VLOOKUP(A543,data!I:S,6,FALSE)</f>
        <v>3</v>
      </c>
      <c r="G543" s="8">
        <f>C543-D543</f>
        <v>-1.8000000000000114</v>
      </c>
      <c r="H543" s="8">
        <f>IF(OR(G543&lt;E543,G543&gt;F543),1,0)</f>
        <v>0</v>
      </c>
      <c r="I543" s="7" t="str">
        <f>IF(H543=1,IF(G543&lt;E543,G543-E543,G543-F543),"")</f>
        <v/>
      </c>
      <c r="J543" s="10" t="str">
        <f>VLOOKUP(A543,data!I:S,9,FALSE)</f>
        <v>CM#5 Datum LH - Pos Y</v>
      </c>
      <c r="K543" s="10"/>
      <c r="L543" s="10"/>
      <c r="M543" s="10"/>
      <c r="N543" s="4"/>
      <c r="X543" s="8" t="str">
        <f>IF(AND(H543=1,Y543="TRUE"),TRUE,"")</f>
        <v/>
      </c>
      <c r="Y543" s="8" t="str">
        <f>VLOOKUP(A543,data!I:S,10,FALSE)</f>
        <v>FALSE</v>
      </c>
      <c r="Z543" s="8">
        <f>VLOOKUP(A543,data!I:S,7,FALSE)</f>
        <v>-6</v>
      </c>
      <c r="AA543" s="8">
        <f>VLOOKUP(A543,data!I:S,8,FALSE)</f>
        <v>6</v>
      </c>
      <c r="AB543" s="8" t="b">
        <f>IF(OR(G543&lt;Z543,G543&gt;AA543),TRUE,FALSE)</f>
        <v>0</v>
      </c>
    </row>
    <row r="544" spans="1:28" s="8" customFormat="1" x14ac:dyDescent="0.25">
      <c r="A544" s="8" t="s">
        <v>988</v>
      </c>
      <c r="B544" s="8" t="str">
        <f>VLOOKUP(A544,data!I:S,2,FALSE)</f>
        <v>Pos Z</v>
      </c>
      <c r="C544" s="7">
        <f>TRUNC(VLOOKUP(A544,data!I:S,3,FALSE),1)</f>
        <v>1076.5999999999999</v>
      </c>
      <c r="D544" s="7">
        <f>TRUNC(VLOOKUP(A544,data!I:S,4,FALSE),1)</f>
        <v>1079.5999999999999</v>
      </c>
      <c r="E544" s="7">
        <f>VLOOKUP(A544,data!I:S,5,FALSE)</f>
        <v>-3</v>
      </c>
      <c r="F544" s="7">
        <f>VLOOKUP(A544,data!I:S,6,FALSE)</f>
        <v>3</v>
      </c>
      <c r="G544" s="8">
        <f>C544-D544</f>
        <v>-3</v>
      </c>
      <c r="H544" s="8">
        <f>IF(OR(G544&lt;E544,G544&gt;F544),1,0)</f>
        <v>0</v>
      </c>
      <c r="I544" s="7" t="str">
        <f>IF(H544=1,IF(G544&lt;E544,G544-E544,G544-F544),"")</f>
        <v/>
      </c>
      <c r="J544" s="10" t="str">
        <f>VLOOKUP(A544,data!I:S,9,FALSE)</f>
        <v>CM#5 Datum LH - Pos Z</v>
      </c>
      <c r="K544" s="10"/>
      <c r="L544" s="10"/>
      <c r="M544" s="10"/>
      <c r="N544" s="4"/>
      <c r="X544" s="8" t="str">
        <f>IF(AND(H544=1,Y544="TRUE"),TRUE,"")</f>
        <v/>
      </c>
      <c r="Y544" s="8" t="str">
        <f>VLOOKUP(A544,data!I:S,10,FALSE)</f>
        <v>FALSE</v>
      </c>
      <c r="Z544" s="8">
        <f>VLOOKUP(A544,data!I:S,7,FALSE)</f>
        <v>-6</v>
      </c>
      <c r="AA544" s="8">
        <f>VLOOKUP(A544,data!I:S,8,FALSE)</f>
        <v>6</v>
      </c>
      <c r="AB544" s="8" t="b">
        <f>IF(OR(G544&lt;Z544,G544&gt;AA544),TRUE,FALSE)</f>
        <v>0</v>
      </c>
    </row>
    <row r="545" spans="1:28" s="8" customFormat="1" x14ac:dyDescent="0.25">
      <c r="A545" s="8" t="s">
        <v>990</v>
      </c>
      <c r="B545" s="8" t="str">
        <f>VLOOKUP(A545,data!I:S,2,FALSE)</f>
        <v>Pos X</v>
      </c>
      <c r="C545" s="7">
        <f>TRUNC(VLOOKUP(A545,data!I:S,3,FALSE),1)</f>
        <v>3808</v>
      </c>
      <c r="D545" s="7">
        <f>TRUNC(VLOOKUP(A545,data!I:S,4,FALSE),1)</f>
        <v>3810</v>
      </c>
      <c r="E545" s="7">
        <f>VLOOKUP(A545,data!I:S,5,FALSE)</f>
        <v>-3</v>
      </c>
      <c r="F545" s="7">
        <f>VLOOKUP(A545,data!I:S,6,FALSE)</f>
        <v>3</v>
      </c>
      <c r="G545" s="8">
        <f>C545-D545</f>
        <v>-2</v>
      </c>
      <c r="H545" s="8">
        <f>IF(OR(G545&lt;E545,G545&gt;F545),1,0)</f>
        <v>0</v>
      </c>
      <c r="I545" s="7" t="str">
        <f>IF(H545=1,IF(G545&lt;E545,G545-E545,G545-F545),"")</f>
        <v/>
      </c>
      <c r="J545" s="10" t="str">
        <f>VLOOKUP(A545,data!I:S,9,FALSE)</f>
        <v>CM#5 Datum RH - Pos X</v>
      </c>
      <c r="K545" s="10"/>
      <c r="L545" s="10"/>
      <c r="M545" s="10"/>
      <c r="N545" s="4"/>
      <c r="X545" s="8" t="str">
        <f>IF(AND(H545=1,Y545="TRUE"),TRUE,"")</f>
        <v/>
      </c>
      <c r="Y545" s="8" t="str">
        <f>VLOOKUP(A545,data!I:S,10,FALSE)</f>
        <v>FALSE</v>
      </c>
      <c r="Z545" s="8">
        <f>VLOOKUP(A545,data!I:S,7,FALSE)</f>
        <v>-6</v>
      </c>
      <c r="AA545" s="8">
        <f>VLOOKUP(A545,data!I:S,8,FALSE)</f>
        <v>6</v>
      </c>
      <c r="AB545" s="8" t="b">
        <f>IF(OR(G545&lt;Z545,G545&gt;AA545),TRUE,FALSE)</f>
        <v>0</v>
      </c>
    </row>
    <row r="546" spans="1:28" s="8" customFormat="1" x14ac:dyDescent="0.25">
      <c r="A546" s="8" t="s">
        <v>992</v>
      </c>
      <c r="B546" s="8" t="str">
        <f>VLOOKUP(A546,data!I:S,2,FALSE)</f>
        <v>Pos Y</v>
      </c>
      <c r="C546" s="7">
        <f>TRUNC(VLOOKUP(A546,data!I:S,3,FALSE),1)</f>
        <v>230.5</v>
      </c>
      <c r="D546" s="7">
        <f>TRUNC(VLOOKUP(A546,data!I:S,4,FALSE),1)</f>
        <v>233</v>
      </c>
      <c r="E546" s="7">
        <f>VLOOKUP(A546,data!I:S,5,FALSE)</f>
        <v>-3</v>
      </c>
      <c r="F546" s="7">
        <f>VLOOKUP(A546,data!I:S,6,FALSE)</f>
        <v>3</v>
      </c>
      <c r="G546" s="8">
        <f>C546-D546</f>
        <v>-2.5</v>
      </c>
      <c r="H546" s="8">
        <f>IF(OR(G546&lt;E546,G546&gt;F546),1,0)</f>
        <v>0</v>
      </c>
      <c r="I546" s="7" t="str">
        <f>IF(H546=1,IF(G546&lt;E546,G546-E546,G546-F546),"")</f>
        <v/>
      </c>
      <c r="J546" s="10" t="str">
        <f>VLOOKUP(A546,data!I:S,9,FALSE)</f>
        <v>CM#5 Datum RH - Pos Y</v>
      </c>
      <c r="K546" s="10"/>
      <c r="L546" s="10"/>
      <c r="M546" s="10"/>
      <c r="N546" s="4"/>
      <c r="X546" s="8" t="str">
        <f>IF(AND(H546=1,Y546="TRUE"),TRUE,"")</f>
        <v/>
      </c>
      <c r="Y546" s="8" t="str">
        <f>VLOOKUP(A546,data!I:S,10,FALSE)</f>
        <v>FALSE</v>
      </c>
      <c r="Z546" s="8">
        <f>VLOOKUP(A546,data!I:S,7,FALSE)</f>
        <v>-6</v>
      </c>
      <c r="AA546" s="8">
        <f>VLOOKUP(A546,data!I:S,8,FALSE)</f>
        <v>6</v>
      </c>
      <c r="AB546" s="8" t="b">
        <f>IF(OR(G546&lt;Z546,G546&gt;AA546),TRUE,FALSE)</f>
        <v>0</v>
      </c>
    </row>
    <row r="547" spans="1:28" s="8" customFormat="1" x14ac:dyDescent="0.25">
      <c r="A547" s="8" t="s">
        <v>994</v>
      </c>
      <c r="B547" s="8" t="str">
        <f>VLOOKUP(A547,data!I:S,2,FALSE)</f>
        <v>Pos Z</v>
      </c>
      <c r="C547" s="7">
        <f>TRUNC(VLOOKUP(A547,data!I:S,3,FALSE),1)</f>
        <v>1078.3</v>
      </c>
      <c r="D547" s="7">
        <f>TRUNC(VLOOKUP(A547,data!I:S,4,FALSE),1)</f>
        <v>1079.5999999999999</v>
      </c>
      <c r="E547" s="7">
        <f>VLOOKUP(A547,data!I:S,5,FALSE)</f>
        <v>-3</v>
      </c>
      <c r="F547" s="7">
        <f>VLOOKUP(A547,data!I:S,6,FALSE)</f>
        <v>3</v>
      </c>
      <c r="G547" s="8">
        <f>C547-D547</f>
        <v>-1.2999999999999545</v>
      </c>
      <c r="H547" s="8">
        <f>IF(OR(G547&lt;E547,G547&gt;F547),1,0)</f>
        <v>0</v>
      </c>
      <c r="I547" s="7" t="str">
        <f>IF(H547=1,IF(G547&lt;E547,G547-E547,G547-F547),"")</f>
        <v/>
      </c>
      <c r="J547" s="10" t="str">
        <f>VLOOKUP(A547,data!I:S,9,FALSE)</f>
        <v>CM#5 Datum RH - Pos Z</v>
      </c>
      <c r="K547" s="10"/>
      <c r="L547" s="10"/>
      <c r="M547" s="10"/>
      <c r="N547" s="4"/>
      <c r="X547" s="8" t="str">
        <f>IF(AND(H547=1,Y547="TRUE"),TRUE,"")</f>
        <v/>
      </c>
      <c r="Y547" s="8" t="str">
        <f>VLOOKUP(A547,data!I:S,10,FALSE)</f>
        <v>FALSE</v>
      </c>
      <c r="Z547" s="8">
        <f>VLOOKUP(A547,data!I:S,7,FALSE)</f>
        <v>-6</v>
      </c>
      <c r="AA547" s="8">
        <f>VLOOKUP(A547,data!I:S,8,FALSE)</f>
        <v>6</v>
      </c>
      <c r="AB547" s="8" t="b">
        <f>IF(OR(G547&lt;Z547,G547&gt;AA547),TRUE,FALSE)</f>
        <v>0</v>
      </c>
    </row>
    <row r="548" spans="1:28" s="8" customFormat="1" x14ac:dyDescent="0.25">
      <c r="A548" s="8" t="s">
        <v>996</v>
      </c>
      <c r="B548" s="8" t="str">
        <f>VLOOKUP(A548,data!I:S,2,FALSE)</f>
        <v>Pos X</v>
      </c>
      <c r="C548" s="7">
        <f>TRUNC(VLOOKUP(A548,data!I:S,3,FALSE),1)</f>
        <v>4615.1000000000004</v>
      </c>
      <c r="D548" s="7">
        <f>TRUNC(VLOOKUP(A548,data!I:S,4,FALSE),1)</f>
        <v>4616.1000000000004</v>
      </c>
      <c r="E548" s="7">
        <f>VLOOKUP(A548,data!I:S,5,FALSE)</f>
        <v>-3</v>
      </c>
      <c r="F548" s="7">
        <f>VLOOKUP(A548,data!I:S,6,FALSE)</f>
        <v>3</v>
      </c>
      <c r="G548" s="8">
        <f>C548-D548</f>
        <v>-1</v>
      </c>
      <c r="H548" s="8">
        <f>IF(OR(G548&lt;E548,G548&gt;F548),1,0)</f>
        <v>0</v>
      </c>
      <c r="I548" s="7" t="str">
        <f>IF(H548=1,IF(G548&lt;E548,G548-E548,G548-F548),"")</f>
        <v/>
      </c>
      <c r="J548" s="10" t="str">
        <f>VLOOKUP(A548,data!I:S,9,FALSE)</f>
        <v>CM#6 Datum LH - Pos X</v>
      </c>
      <c r="K548" s="10"/>
      <c r="L548" s="10"/>
      <c r="M548" s="10"/>
      <c r="N548" s="4"/>
      <c r="X548" s="8" t="str">
        <f>IF(AND(H548=1,Y548="TRUE"),TRUE,"")</f>
        <v/>
      </c>
      <c r="Y548" s="8" t="str">
        <f>VLOOKUP(A548,data!I:S,10,FALSE)</f>
        <v>FALSE</v>
      </c>
      <c r="Z548" s="8">
        <f>VLOOKUP(A548,data!I:S,7,FALSE)</f>
        <v>-6</v>
      </c>
      <c r="AA548" s="8">
        <f>VLOOKUP(A548,data!I:S,8,FALSE)</f>
        <v>6</v>
      </c>
      <c r="AB548" s="8" t="b">
        <f>IF(OR(G548&lt;Z548,G548&gt;AA548),TRUE,FALSE)</f>
        <v>0</v>
      </c>
    </row>
    <row r="549" spans="1:28" s="8" customFormat="1" x14ac:dyDescent="0.25">
      <c r="A549" s="8" t="s">
        <v>998</v>
      </c>
      <c r="B549" s="8" t="str">
        <f>VLOOKUP(A549,data!I:S,2,FALSE)</f>
        <v>Pos Y</v>
      </c>
      <c r="C549" s="7">
        <f>TRUNC(VLOOKUP(A549,data!I:S,3,FALSE),1)</f>
        <v>-365.3</v>
      </c>
      <c r="D549" s="7">
        <f>TRUNC(VLOOKUP(A549,data!I:S,4,FALSE),1)</f>
        <v>-365</v>
      </c>
      <c r="E549" s="7">
        <f>VLOOKUP(A549,data!I:S,5,FALSE)</f>
        <v>-3</v>
      </c>
      <c r="F549" s="7">
        <f>VLOOKUP(A549,data!I:S,6,FALSE)</f>
        <v>3</v>
      </c>
      <c r="G549" s="8">
        <f>C549-D549</f>
        <v>-0.30000000000001137</v>
      </c>
      <c r="H549" s="8">
        <f>IF(OR(G549&lt;E549,G549&gt;F549),1,0)</f>
        <v>0</v>
      </c>
      <c r="I549" s="7" t="str">
        <f>IF(H549=1,IF(G549&lt;E549,G549-E549,G549-F549),"")</f>
        <v/>
      </c>
      <c r="J549" s="10" t="str">
        <f>VLOOKUP(A549,data!I:S,9,FALSE)</f>
        <v>CM#6 Datum LH - Pos Y</v>
      </c>
      <c r="K549" s="10"/>
      <c r="L549" s="10"/>
      <c r="M549" s="10"/>
      <c r="N549" s="4"/>
      <c r="X549" s="8" t="str">
        <f>IF(AND(H549=1,Y549="TRUE"),TRUE,"")</f>
        <v/>
      </c>
      <c r="Y549" s="8" t="str">
        <f>VLOOKUP(A549,data!I:S,10,FALSE)</f>
        <v>FALSE</v>
      </c>
      <c r="Z549" s="8">
        <f>VLOOKUP(A549,data!I:S,7,FALSE)</f>
        <v>-6</v>
      </c>
      <c r="AA549" s="8">
        <f>VLOOKUP(A549,data!I:S,8,FALSE)</f>
        <v>6</v>
      </c>
      <c r="AB549" s="8" t="b">
        <f>IF(OR(G549&lt;Z549,G549&gt;AA549),TRUE,FALSE)</f>
        <v>0</v>
      </c>
    </row>
    <row r="550" spans="1:28" s="8" customFormat="1" x14ac:dyDescent="0.25">
      <c r="A550" s="8" t="s">
        <v>1000</v>
      </c>
      <c r="B550" s="8" t="str">
        <f>VLOOKUP(A550,data!I:S,2,FALSE)</f>
        <v>Pos Z</v>
      </c>
      <c r="C550" s="7">
        <f>TRUNC(VLOOKUP(A550,data!I:S,3,FALSE),1)</f>
        <v>1101.7</v>
      </c>
      <c r="D550" s="7">
        <f>TRUNC(VLOOKUP(A550,data!I:S,4,FALSE),1)</f>
        <v>1100.0999999999999</v>
      </c>
      <c r="E550" s="7">
        <f>VLOOKUP(A550,data!I:S,5,FALSE)</f>
        <v>-3</v>
      </c>
      <c r="F550" s="7">
        <f>VLOOKUP(A550,data!I:S,6,FALSE)</f>
        <v>3</v>
      </c>
      <c r="G550" s="8">
        <f>C550-D550</f>
        <v>1.6000000000001364</v>
      </c>
      <c r="H550" s="8">
        <f>IF(OR(G550&lt;E550,G550&gt;F550),1,0)</f>
        <v>0</v>
      </c>
      <c r="I550" s="7" t="str">
        <f>IF(H550=1,IF(G550&lt;E550,G550-E550,G550-F550),"")</f>
        <v/>
      </c>
      <c r="J550" s="10" t="str">
        <f>VLOOKUP(A550,data!I:S,9,FALSE)</f>
        <v>CM#6 Datum LH - Pos Z</v>
      </c>
      <c r="K550" s="10"/>
      <c r="L550" s="10"/>
      <c r="M550" s="10"/>
      <c r="N550" s="4"/>
      <c r="X550" s="8" t="str">
        <f>IF(AND(H550=1,Y550="TRUE"),TRUE,"")</f>
        <v/>
      </c>
      <c r="Y550" s="8" t="str">
        <f>VLOOKUP(A550,data!I:S,10,FALSE)</f>
        <v>FALSE</v>
      </c>
      <c r="Z550" s="8">
        <f>VLOOKUP(A550,data!I:S,7,FALSE)</f>
        <v>-6</v>
      </c>
      <c r="AA550" s="8">
        <f>VLOOKUP(A550,data!I:S,8,FALSE)</f>
        <v>6</v>
      </c>
      <c r="AB550" s="8" t="b">
        <f>IF(OR(G550&lt;Z550,G550&gt;AA550),TRUE,FALSE)</f>
        <v>0</v>
      </c>
    </row>
    <row r="551" spans="1:28" s="8" customFormat="1" x14ac:dyDescent="0.25">
      <c r="A551" s="8" t="s">
        <v>1002</v>
      </c>
      <c r="B551" s="8" t="str">
        <f>VLOOKUP(A551,data!I:S,2,FALSE)</f>
        <v>Pos X</v>
      </c>
      <c r="C551" s="7">
        <f>TRUNC(VLOOKUP(A551,data!I:S,3,FALSE),1)</f>
        <v>4614</v>
      </c>
      <c r="D551" s="7">
        <f>TRUNC(VLOOKUP(A551,data!I:S,4,FALSE),1)</f>
        <v>4616.1000000000004</v>
      </c>
      <c r="E551" s="7">
        <f>VLOOKUP(A551,data!I:S,5,FALSE)</f>
        <v>-3</v>
      </c>
      <c r="F551" s="7">
        <f>VLOOKUP(A551,data!I:S,6,FALSE)</f>
        <v>3</v>
      </c>
      <c r="G551" s="8">
        <f>C551-D551</f>
        <v>-2.1000000000003638</v>
      </c>
      <c r="H551" s="8">
        <f>IF(OR(G551&lt;E551,G551&gt;F551),1,0)</f>
        <v>0</v>
      </c>
      <c r="I551" s="7" t="str">
        <f>IF(H551=1,IF(G551&lt;E551,G551-E551,G551-F551),"")</f>
        <v/>
      </c>
      <c r="J551" s="10" t="str">
        <f>VLOOKUP(A551,data!I:S,9,FALSE)</f>
        <v>CM#6 Datum RH - Pos X</v>
      </c>
      <c r="K551" s="10"/>
      <c r="L551" s="10"/>
      <c r="M551" s="10"/>
      <c r="N551" s="4"/>
      <c r="X551" s="8" t="str">
        <f>IF(AND(H551=1,Y551="TRUE"),TRUE,"")</f>
        <v/>
      </c>
      <c r="Y551" s="8" t="str">
        <f>VLOOKUP(A551,data!I:S,10,FALSE)</f>
        <v>FALSE</v>
      </c>
      <c r="Z551" s="8">
        <f>VLOOKUP(A551,data!I:S,7,FALSE)</f>
        <v>-6</v>
      </c>
      <c r="AA551" s="8">
        <f>VLOOKUP(A551,data!I:S,8,FALSE)</f>
        <v>6</v>
      </c>
      <c r="AB551" s="8" t="b">
        <f>IF(OR(G551&lt;Z551,G551&gt;AA551),TRUE,FALSE)</f>
        <v>0</v>
      </c>
    </row>
    <row r="552" spans="1:28" s="8" customFormat="1" x14ac:dyDescent="0.25">
      <c r="A552" s="8" t="s">
        <v>1004</v>
      </c>
      <c r="B552" s="8" t="str">
        <f>VLOOKUP(A552,data!I:S,2,FALSE)</f>
        <v>Pos Y</v>
      </c>
      <c r="C552" s="7">
        <f>TRUNC(VLOOKUP(A552,data!I:S,3,FALSE),1)</f>
        <v>327.10000000000002</v>
      </c>
      <c r="D552" s="7">
        <f>TRUNC(VLOOKUP(A552,data!I:S,4,FALSE),1)</f>
        <v>329.2</v>
      </c>
      <c r="E552" s="7">
        <f>VLOOKUP(A552,data!I:S,5,FALSE)</f>
        <v>-3</v>
      </c>
      <c r="F552" s="7">
        <f>VLOOKUP(A552,data!I:S,6,FALSE)</f>
        <v>3</v>
      </c>
      <c r="G552" s="8">
        <f>C552-D552</f>
        <v>-2.0999999999999659</v>
      </c>
      <c r="H552" s="8">
        <f>IF(OR(G552&lt;E552,G552&gt;F552),1,0)</f>
        <v>0</v>
      </c>
      <c r="I552" s="7" t="str">
        <f>IF(H552=1,IF(G552&lt;E552,G552-E552,G552-F552),"")</f>
        <v/>
      </c>
      <c r="J552" s="10" t="str">
        <f>VLOOKUP(A552,data!I:S,9,FALSE)</f>
        <v>CM#6 Datum RH - Pos Y</v>
      </c>
      <c r="K552" s="10"/>
      <c r="L552" s="10"/>
      <c r="M552" s="10"/>
      <c r="N552" s="4"/>
      <c r="X552" s="8" t="str">
        <f>IF(AND(H552=1,Y552="TRUE"),TRUE,"")</f>
        <v/>
      </c>
      <c r="Y552" s="8" t="str">
        <f>VLOOKUP(A552,data!I:S,10,FALSE)</f>
        <v>FALSE</v>
      </c>
      <c r="Z552" s="8">
        <f>VLOOKUP(A552,data!I:S,7,FALSE)</f>
        <v>-6</v>
      </c>
      <c r="AA552" s="8">
        <f>VLOOKUP(A552,data!I:S,8,FALSE)</f>
        <v>6</v>
      </c>
      <c r="AB552" s="8" t="b">
        <f>IF(OR(G552&lt;Z552,G552&gt;AA552),TRUE,FALSE)</f>
        <v>0</v>
      </c>
    </row>
    <row r="553" spans="1:28" s="8" customFormat="1" x14ac:dyDescent="0.25">
      <c r="A553" s="8" t="s">
        <v>1006</v>
      </c>
      <c r="B553" s="8" t="str">
        <f>VLOOKUP(A553,data!I:S,2,FALSE)</f>
        <v>Pos Z</v>
      </c>
      <c r="C553" s="7">
        <f>TRUNC(VLOOKUP(A553,data!I:S,3,FALSE),1)</f>
        <v>1103</v>
      </c>
      <c r="D553" s="7">
        <f>TRUNC(VLOOKUP(A553,data!I:S,4,FALSE),1)</f>
        <v>1100.4000000000001</v>
      </c>
      <c r="E553" s="7">
        <f>VLOOKUP(A553,data!I:S,5,FALSE)</f>
        <v>-3</v>
      </c>
      <c r="F553" s="7">
        <f>VLOOKUP(A553,data!I:S,6,FALSE)</f>
        <v>3</v>
      </c>
      <c r="G553" s="8">
        <f>C553-D553</f>
        <v>2.5999999999999091</v>
      </c>
      <c r="H553" s="8">
        <f>IF(OR(G553&lt;E553,G553&gt;F553),1,0)</f>
        <v>0</v>
      </c>
      <c r="I553" s="7" t="str">
        <f>IF(H553=1,IF(G553&lt;E553,G553-E553,G553-F553),"")</f>
        <v/>
      </c>
      <c r="J553" s="10" t="str">
        <f>VLOOKUP(A553,data!I:S,9,FALSE)</f>
        <v>CM#6 Datum RH - Pos Z</v>
      </c>
      <c r="K553" s="10"/>
      <c r="L553" s="10"/>
      <c r="M553" s="10"/>
      <c r="N553" s="4"/>
      <c r="X553" s="8" t="str">
        <f>IF(AND(H553=1,Y553="TRUE"),TRUE,"")</f>
        <v/>
      </c>
      <c r="Y553" s="8" t="str">
        <f>VLOOKUP(A553,data!I:S,10,FALSE)</f>
        <v>FALSE</v>
      </c>
      <c r="Z553" s="8">
        <f>VLOOKUP(A553,data!I:S,7,FALSE)</f>
        <v>-6</v>
      </c>
      <c r="AA553" s="8">
        <f>VLOOKUP(A553,data!I:S,8,FALSE)</f>
        <v>6</v>
      </c>
      <c r="AB553" s="8" t="b">
        <f>IF(OR(G553&lt;Z553,G553&gt;AA553),TRUE,FALSE)</f>
        <v>0</v>
      </c>
    </row>
    <row r="555" spans="1:28" x14ac:dyDescent="0.25">
      <c r="G555" s="7"/>
    </row>
    <row r="557" spans="1:28" x14ac:dyDescent="0.25">
      <c r="H557" s="7"/>
    </row>
  </sheetData>
  <mergeCells count="549">
    <mergeCell ref="J552:M552"/>
    <mergeCell ref="J553:M553"/>
    <mergeCell ref="J547:M547"/>
    <mergeCell ref="J548:M548"/>
    <mergeCell ref="J549:M549"/>
    <mergeCell ref="J550:M550"/>
    <mergeCell ref="J551:M551"/>
    <mergeCell ref="J542:M542"/>
    <mergeCell ref="J543:M543"/>
    <mergeCell ref="J544:M544"/>
    <mergeCell ref="J545:M545"/>
    <mergeCell ref="J546:M546"/>
    <mergeCell ref="J537:M537"/>
    <mergeCell ref="J538:M538"/>
    <mergeCell ref="J539:M539"/>
    <mergeCell ref="J540:M540"/>
    <mergeCell ref="J541:M541"/>
    <mergeCell ref="J532:M532"/>
    <mergeCell ref="J533:M533"/>
    <mergeCell ref="J534:M534"/>
    <mergeCell ref="J535:M535"/>
    <mergeCell ref="J536:M536"/>
    <mergeCell ref="J527:M527"/>
    <mergeCell ref="J528:M528"/>
    <mergeCell ref="J529:M529"/>
    <mergeCell ref="J530:M530"/>
    <mergeCell ref="J531:M531"/>
    <mergeCell ref="J522:M522"/>
    <mergeCell ref="J523:M523"/>
    <mergeCell ref="J524:M524"/>
    <mergeCell ref="J525:M525"/>
    <mergeCell ref="J526:M526"/>
    <mergeCell ref="J517:M517"/>
    <mergeCell ref="J518:M518"/>
    <mergeCell ref="J519:M519"/>
    <mergeCell ref="J520:M520"/>
    <mergeCell ref="J521:M521"/>
    <mergeCell ref="J512:M512"/>
    <mergeCell ref="J513:M513"/>
    <mergeCell ref="J514:M514"/>
    <mergeCell ref="J515:M515"/>
    <mergeCell ref="J516:M516"/>
    <mergeCell ref="J507:M507"/>
    <mergeCell ref="J508:M508"/>
    <mergeCell ref="J509:M509"/>
    <mergeCell ref="J510:M510"/>
    <mergeCell ref="J511:M511"/>
    <mergeCell ref="J502:M502"/>
    <mergeCell ref="A503:M503"/>
    <mergeCell ref="A504:M504"/>
    <mergeCell ref="J505:M505"/>
    <mergeCell ref="J506:M506"/>
    <mergeCell ref="J497:M497"/>
    <mergeCell ref="J498:M498"/>
    <mergeCell ref="J499:M499"/>
    <mergeCell ref="J500:M500"/>
    <mergeCell ref="J501:M501"/>
    <mergeCell ref="J492:M492"/>
    <mergeCell ref="J493:M493"/>
    <mergeCell ref="J494:M494"/>
    <mergeCell ref="J495:M495"/>
    <mergeCell ref="J496:M496"/>
    <mergeCell ref="A487:M487"/>
    <mergeCell ref="J488:M488"/>
    <mergeCell ref="J489:M489"/>
    <mergeCell ref="J490:M490"/>
    <mergeCell ref="J491:M491"/>
    <mergeCell ref="J482:M482"/>
    <mergeCell ref="J483:M483"/>
    <mergeCell ref="J484:M484"/>
    <mergeCell ref="J485:M485"/>
    <mergeCell ref="A486:M486"/>
    <mergeCell ref="J477:M477"/>
    <mergeCell ref="J478:M478"/>
    <mergeCell ref="J479:M479"/>
    <mergeCell ref="J480:M480"/>
    <mergeCell ref="J481:M481"/>
    <mergeCell ref="J472:M472"/>
    <mergeCell ref="J473:M473"/>
    <mergeCell ref="J474:M474"/>
    <mergeCell ref="J475:M475"/>
    <mergeCell ref="J476:M476"/>
    <mergeCell ref="A467:M467"/>
    <mergeCell ref="A468:M468"/>
    <mergeCell ref="J469:M469"/>
    <mergeCell ref="J470:M470"/>
    <mergeCell ref="J471:M471"/>
    <mergeCell ref="J462:M462"/>
    <mergeCell ref="J463:M463"/>
    <mergeCell ref="J464:M464"/>
    <mergeCell ref="J465:M465"/>
    <mergeCell ref="J466:M466"/>
    <mergeCell ref="J457:M457"/>
    <mergeCell ref="A458:M458"/>
    <mergeCell ref="A459:M459"/>
    <mergeCell ref="J460:M460"/>
    <mergeCell ref="J461:M461"/>
    <mergeCell ref="J452:M452"/>
    <mergeCell ref="J453:M453"/>
    <mergeCell ref="J454:M454"/>
    <mergeCell ref="J455:M455"/>
    <mergeCell ref="J456:M456"/>
    <mergeCell ref="J447:M447"/>
    <mergeCell ref="J448:M448"/>
    <mergeCell ref="J449:M449"/>
    <mergeCell ref="J450:M450"/>
    <mergeCell ref="J451:M451"/>
    <mergeCell ref="J442:M442"/>
    <mergeCell ref="J443:M443"/>
    <mergeCell ref="J444:M444"/>
    <mergeCell ref="J445:M445"/>
    <mergeCell ref="J446:M446"/>
    <mergeCell ref="J437:M437"/>
    <mergeCell ref="J438:M438"/>
    <mergeCell ref="J439:M439"/>
    <mergeCell ref="J440:M440"/>
    <mergeCell ref="J441:M441"/>
    <mergeCell ref="J432:M432"/>
    <mergeCell ref="J433:M433"/>
    <mergeCell ref="J434:M434"/>
    <mergeCell ref="J435:M435"/>
    <mergeCell ref="J436:M436"/>
    <mergeCell ref="J427:M427"/>
    <mergeCell ref="A428:M428"/>
    <mergeCell ref="A429:M429"/>
    <mergeCell ref="J430:M430"/>
    <mergeCell ref="J431:M431"/>
    <mergeCell ref="J422:M422"/>
    <mergeCell ref="J423:M423"/>
    <mergeCell ref="J424:M424"/>
    <mergeCell ref="J425:M425"/>
    <mergeCell ref="J426:M426"/>
    <mergeCell ref="J417:M417"/>
    <mergeCell ref="J418:M418"/>
    <mergeCell ref="J419:M419"/>
    <mergeCell ref="J420:M420"/>
    <mergeCell ref="J421:M421"/>
    <mergeCell ref="J412:M412"/>
    <mergeCell ref="A413:M413"/>
    <mergeCell ref="A414:M414"/>
    <mergeCell ref="J415:M415"/>
    <mergeCell ref="J416:M416"/>
    <mergeCell ref="J407:M407"/>
    <mergeCell ref="J408:M408"/>
    <mergeCell ref="J409:M409"/>
    <mergeCell ref="J410:M410"/>
    <mergeCell ref="J411:M411"/>
    <mergeCell ref="J402:M402"/>
    <mergeCell ref="J403:M403"/>
    <mergeCell ref="A404:M404"/>
    <mergeCell ref="A405:M405"/>
    <mergeCell ref="J406:M406"/>
    <mergeCell ref="J397:M397"/>
    <mergeCell ref="J398:M398"/>
    <mergeCell ref="J399:M399"/>
    <mergeCell ref="J400:M400"/>
    <mergeCell ref="J401:M401"/>
    <mergeCell ref="J392:M392"/>
    <mergeCell ref="J393:M393"/>
    <mergeCell ref="J394:M394"/>
    <mergeCell ref="J395:M395"/>
    <mergeCell ref="J396:M396"/>
    <mergeCell ref="J387:M387"/>
    <mergeCell ref="J388:M388"/>
    <mergeCell ref="A389:M389"/>
    <mergeCell ref="A390:M390"/>
    <mergeCell ref="J391:M391"/>
    <mergeCell ref="J382:M382"/>
    <mergeCell ref="J383:M383"/>
    <mergeCell ref="J384:M384"/>
    <mergeCell ref="J385:M385"/>
    <mergeCell ref="J386:M386"/>
    <mergeCell ref="J377:M377"/>
    <mergeCell ref="J378:M378"/>
    <mergeCell ref="J379:M379"/>
    <mergeCell ref="J380:M380"/>
    <mergeCell ref="J381:M381"/>
    <mergeCell ref="A372:M372"/>
    <mergeCell ref="A373:M373"/>
    <mergeCell ref="J374:M374"/>
    <mergeCell ref="J375:M375"/>
    <mergeCell ref="J376:M376"/>
    <mergeCell ref="J367:M367"/>
    <mergeCell ref="J368:M368"/>
    <mergeCell ref="J369:M369"/>
    <mergeCell ref="J370:M370"/>
    <mergeCell ref="J371:M371"/>
    <mergeCell ref="J362:M362"/>
    <mergeCell ref="A363:M363"/>
    <mergeCell ref="A364:M364"/>
    <mergeCell ref="J365:M365"/>
    <mergeCell ref="J366:M366"/>
    <mergeCell ref="J357:M357"/>
    <mergeCell ref="J358:M358"/>
    <mergeCell ref="J359:M359"/>
    <mergeCell ref="J360:M360"/>
    <mergeCell ref="J361:M361"/>
    <mergeCell ref="J352:M352"/>
    <mergeCell ref="J353:M353"/>
    <mergeCell ref="J354:M354"/>
    <mergeCell ref="J355:M355"/>
    <mergeCell ref="J356:M356"/>
    <mergeCell ref="J347:M347"/>
    <mergeCell ref="J348:M348"/>
    <mergeCell ref="J349:M349"/>
    <mergeCell ref="J350:M350"/>
    <mergeCell ref="J351:M351"/>
    <mergeCell ref="J342:M342"/>
    <mergeCell ref="J343:M343"/>
    <mergeCell ref="J344:M344"/>
    <mergeCell ref="A345:M345"/>
    <mergeCell ref="A346:M346"/>
    <mergeCell ref="J337:M337"/>
    <mergeCell ref="J338:M338"/>
    <mergeCell ref="J339:M339"/>
    <mergeCell ref="J340:M340"/>
    <mergeCell ref="J341:M341"/>
    <mergeCell ref="J332:M332"/>
    <mergeCell ref="J333:M333"/>
    <mergeCell ref="J334:M334"/>
    <mergeCell ref="J335:M335"/>
    <mergeCell ref="J336:M336"/>
    <mergeCell ref="A327:M327"/>
    <mergeCell ref="J328:M328"/>
    <mergeCell ref="J329:M329"/>
    <mergeCell ref="J330:M330"/>
    <mergeCell ref="J331:M331"/>
    <mergeCell ref="J322:M322"/>
    <mergeCell ref="J323:M323"/>
    <mergeCell ref="J324:M324"/>
    <mergeCell ref="J325:M325"/>
    <mergeCell ref="A326:M326"/>
    <mergeCell ref="J317:M317"/>
    <mergeCell ref="J318:M318"/>
    <mergeCell ref="J319:M319"/>
    <mergeCell ref="J320:M320"/>
    <mergeCell ref="J321:M321"/>
    <mergeCell ref="J312:M312"/>
    <mergeCell ref="J313:M313"/>
    <mergeCell ref="J314:M314"/>
    <mergeCell ref="J315:M315"/>
    <mergeCell ref="J316:M316"/>
    <mergeCell ref="J307:M307"/>
    <mergeCell ref="J308:M308"/>
    <mergeCell ref="J309:M309"/>
    <mergeCell ref="J310:M310"/>
    <mergeCell ref="J311:M311"/>
    <mergeCell ref="J302:M302"/>
    <mergeCell ref="J303:M303"/>
    <mergeCell ref="J304:M304"/>
    <mergeCell ref="J305:M305"/>
    <mergeCell ref="J306:M306"/>
    <mergeCell ref="J297:M297"/>
    <mergeCell ref="J298:M298"/>
    <mergeCell ref="J299:M299"/>
    <mergeCell ref="J300:M300"/>
    <mergeCell ref="J301:M301"/>
    <mergeCell ref="J292:M292"/>
    <mergeCell ref="J293:M293"/>
    <mergeCell ref="J294:M294"/>
    <mergeCell ref="J295:M295"/>
    <mergeCell ref="J296:M296"/>
    <mergeCell ref="J287:M287"/>
    <mergeCell ref="J288:M288"/>
    <mergeCell ref="J289:M289"/>
    <mergeCell ref="J290:M290"/>
    <mergeCell ref="J291:M291"/>
    <mergeCell ref="A282:M282"/>
    <mergeCell ref="A283:M283"/>
    <mergeCell ref="J284:M284"/>
    <mergeCell ref="J285:M285"/>
    <mergeCell ref="J286:M286"/>
    <mergeCell ref="J277:M277"/>
    <mergeCell ref="J278:M278"/>
    <mergeCell ref="J279:M279"/>
    <mergeCell ref="J280:M280"/>
    <mergeCell ref="J281:M281"/>
    <mergeCell ref="J272:M272"/>
    <mergeCell ref="J273:M273"/>
    <mergeCell ref="J274:M274"/>
    <mergeCell ref="J275:M275"/>
    <mergeCell ref="J276:M276"/>
    <mergeCell ref="J267:M267"/>
    <mergeCell ref="J268:M268"/>
    <mergeCell ref="J269:M269"/>
    <mergeCell ref="J270:M270"/>
    <mergeCell ref="J271:M271"/>
    <mergeCell ref="J262:M262"/>
    <mergeCell ref="J263:M263"/>
    <mergeCell ref="J264:M264"/>
    <mergeCell ref="J265:M265"/>
    <mergeCell ref="J266:M266"/>
    <mergeCell ref="J257:M257"/>
    <mergeCell ref="J258:M258"/>
    <mergeCell ref="J259:M259"/>
    <mergeCell ref="J260:M260"/>
    <mergeCell ref="J261:M261"/>
    <mergeCell ref="J252:M252"/>
    <mergeCell ref="J253:M253"/>
    <mergeCell ref="A254:M254"/>
    <mergeCell ref="A255:M255"/>
    <mergeCell ref="J256:M256"/>
    <mergeCell ref="J247:M247"/>
    <mergeCell ref="J248:M248"/>
    <mergeCell ref="J249:M249"/>
    <mergeCell ref="J250:M250"/>
    <mergeCell ref="J251:M251"/>
    <mergeCell ref="J242:M242"/>
    <mergeCell ref="J243:M243"/>
    <mergeCell ref="J244:M244"/>
    <mergeCell ref="J245:M245"/>
    <mergeCell ref="J246:M246"/>
    <mergeCell ref="J237:M237"/>
    <mergeCell ref="J238:M238"/>
    <mergeCell ref="J239:M239"/>
    <mergeCell ref="J240:M240"/>
    <mergeCell ref="J241:M241"/>
    <mergeCell ref="J232:M232"/>
    <mergeCell ref="J233:M233"/>
    <mergeCell ref="J234:M234"/>
    <mergeCell ref="J235:M235"/>
    <mergeCell ref="J236:M236"/>
    <mergeCell ref="J227:M227"/>
    <mergeCell ref="J228:M228"/>
    <mergeCell ref="J229:M229"/>
    <mergeCell ref="J230:M230"/>
    <mergeCell ref="J231:M231"/>
    <mergeCell ref="J222:M222"/>
    <mergeCell ref="J223:M223"/>
    <mergeCell ref="J224:M224"/>
    <mergeCell ref="J225:M225"/>
    <mergeCell ref="J226:M226"/>
    <mergeCell ref="J217:M217"/>
    <mergeCell ref="J218:M218"/>
    <mergeCell ref="J219:M219"/>
    <mergeCell ref="J220:M220"/>
    <mergeCell ref="J221:M221"/>
    <mergeCell ref="J212:M212"/>
    <mergeCell ref="J213:M213"/>
    <mergeCell ref="J214:M214"/>
    <mergeCell ref="J215:M215"/>
    <mergeCell ref="J216:M216"/>
    <mergeCell ref="J207:M207"/>
    <mergeCell ref="J208:M208"/>
    <mergeCell ref="J209:M209"/>
    <mergeCell ref="J210:M210"/>
    <mergeCell ref="J211:M211"/>
    <mergeCell ref="J202:M202"/>
    <mergeCell ref="J203:M203"/>
    <mergeCell ref="J204:M204"/>
    <mergeCell ref="J205:M205"/>
    <mergeCell ref="J206:M206"/>
    <mergeCell ref="J197:M197"/>
    <mergeCell ref="J198:M198"/>
    <mergeCell ref="J199:M199"/>
    <mergeCell ref="J200:M200"/>
    <mergeCell ref="J201:M201"/>
    <mergeCell ref="J192:M192"/>
    <mergeCell ref="J193:M193"/>
    <mergeCell ref="J194:M194"/>
    <mergeCell ref="J195:M195"/>
    <mergeCell ref="J196:M196"/>
    <mergeCell ref="J187:M187"/>
    <mergeCell ref="J188:M188"/>
    <mergeCell ref="J189:M189"/>
    <mergeCell ref="J190:M190"/>
    <mergeCell ref="J191:M191"/>
    <mergeCell ref="A182:M182"/>
    <mergeCell ref="A183:M183"/>
    <mergeCell ref="J184:M184"/>
    <mergeCell ref="J185:M185"/>
    <mergeCell ref="J186:M186"/>
    <mergeCell ref="J177:M177"/>
    <mergeCell ref="J178:M178"/>
    <mergeCell ref="J179:M179"/>
    <mergeCell ref="J180:M180"/>
    <mergeCell ref="J181:M181"/>
    <mergeCell ref="J172:M172"/>
    <mergeCell ref="J173:M173"/>
    <mergeCell ref="J174:M174"/>
    <mergeCell ref="J175:M175"/>
    <mergeCell ref="J176:M176"/>
    <mergeCell ref="J167:M167"/>
    <mergeCell ref="J168:M168"/>
    <mergeCell ref="J169:M169"/>
    <mergeCell ref="J170:M170"/>
    <mergeCell ref="J171:M171"/>
    <mergeCell ref="A162:M162"/>
    <mergeCell ref="J163:M163"/>
    <mergeCell ref="J164:M164"/>
    <mergeCell ref="J165:M165"/>
    <mergeCell ref="J166:M166"/>
    <mergeCell ref="J157:M157"/>
    <mergeCell ref="J158:M158"/>
    <mergeCell ref="J159:M159"/>
    <mergeCell ref="J160:M160"/>
    <mergeCell ref="A161:M161"/>
    <mergeCell ref="J152:M152"/>
    <mergeCell ref="J153:M153"/>
    <mergeCell ref="J154:M154"/>
    <mergeCell ref="J155:M155"/>
    <mergeCell ref="J156:M156"/>
    <mergeCell ref="J147:M147"/>
    <mergeCell ref="J148:M148"/>
    <mergeCell ref="J149:M149"/>
    <mergeCell ref="J150:M150"/>
    <mergeCell ref="J151:M151"/>
    <mergeCell ref="A142:M142"/>
    <mergeCell ref="A143:M143"/>
    <mergeCell ref="J144:M144"/>
    <mergeCell ref="J145:M145"/>
    <mergeCell ref="J146:M146"/>
    <mergeCell ref="J137:M137"/>
    <mergeCell ref="J138:M138"/>
    <mergeCell ref="J139:M139"/>
    <mergeCell ref="J140:M140"/>
    <mergeCell ref="J141:M141"/>
    <mergeCell ref="J132:M132"/>
    <mergeCell ref="J133:M133"/>
    <mergeCell ref="J134:M134"/>
    <mergeCell ref="J135:M135"/>
    <mergeCell ref="J136:M136"/>
    <mergeCell ref="J127:M127"/>
    <mergeCell ref="J128:M128"/>
    <mergeCell ref="J129:M129"/>
    <mergeCell ref="J130:M130"/>
    <mergeCell ref="J131:M131"/>
    <mergeCell ref="A122:M122"/>
    <mergeCell ref="J123:M123"/>
    <mergeCell ref="J124:M124"/>
    <mergeCell ref="J125:M125"/>
    <mergeCell ref="J126:M126"/>
    <mergeCell ref="J117:M117"/>
    <mergeCell ref="J118:M118"/>
    <mergeCell ref="J119:M119"/>
    <mergeCell ref="J120:M120"/>
    <mergeCell ref="A121:M121"/>
    <mergeCell ref="J112:M112"/>
    <mergeCell ref="J113:M113"/>
    <mergeCell ref="J114:M114"/>
    <mergeCell ref="J115:M115"/>
    <mergeCell ref="J116:M116"/>
    <mergeCell ref="J107:M107"/>
    <mergeCell ref="J108:M108"/>
    <mergeCell ref="J109:M109"/>
    <mergeCell ref="J110:M110"/>
    <mergeCell ref="J111:M111"/>
    <mergeCell ref="J102:M102"/>
    <mergeCell ref="J103:M103"/>
    <mergeCell ref="J104:M104"/>
    <mergeCell ref="J105:M105"/>
    <mergeCell ref="J106:M106"/>
    <mergeCell ref="J97:M97"/>
    <mergeCell ref="J98:M98"/>
    <mergeCell ref="J99:M99"/>
    <mergeCell ref="J100:M100"/>
    <mergeCell ref="J101:M101"/>
    <mergeCell ref="J92:M92"/>
    <mergeCell ref="J93:M93"/>
    <mergeCell ref="J94:M94"/>
    <mergeCell ref="J95:M95"/>
    <mergeCell ref="J96:M96"/>
    <mergeCell ref="J87:M87"/>
    <mergeCell ref="J88:M88"/>
    <mergeCell ref="J89:M89"/>
    <mergeCell ref="J90:M90"/>
    <mergeCell ref="J91:M91"/>
    <mergeCell ref="J82:M82"/>
    <mergeCell ref="J83:M83"/>
    <mergeCell ref="J84:M84"/>
    <mergeCell ref="J85:M85"/>
    <mergeCell ref="J86:M86"/>
    <mergeCell ref="J77:M77"/>
    <mergeCell ref="J78:M78"/>
    <mergeCell ref="J79:M79"/>
    <mergeCell ref="J80:M80"/>
    <mergeCell ref="J81:M81"/>
    <mergeCell ref="J72:M72"/>
    <mergeCell ref="J73:M73"/>
    <mergeCell ref="A74:M74"/>
    <mergeCell ref="A75:M75"/>
    <mergeCell ref="J76:M76"/>
    <mergeCell ref="J67:M67"/>
    <mergeCell ref="J68:M68"/>
    <mergeCell ref="J69:M69"/>
    <mergeCell ref="J70:M70"/>
    <mergeCell ref="J71:M71"/>
    <mergeCell ref="J62:M62"/>
    <mergeCell ref="J63:M63"/>
    <mergeCell ref="J64:M64"/>
    <mergeCell ref="J65:M65"/>
    <mergeCell ref="J66:M66"/>
    <mergeCell ref="J57:M57"/>
    <mergeCell ref="J58:M58"/>
    <mergeCell ref="J59:M59"/>
    <mergeCell ref="J60:M60"/>
    <mergeCell ref="J61:M61"/>
    <mergeCell ref="J52:M52"/>
    <mergeCell ref="J53:M53"/>
    <mergeCell ref="J54:M54"/>
    <mergeCell ref="J55:M55"/>
    <mergeCell ref="J56:M56"/>
    <mergeCell ref="J47:M47"/>
    <mergeCell ref="J48:M48"/>
    <mergeCell ref="J49:M49"/>
    <mergeCell ref="J50:M50"/>
    <mergeCell ref="J51:M51"/>
    <mergeCell ref="J42:M42"/>
    <mergeCell ref="J43:M43"/>
    <mergeCell ref="J44:M44"/>
    <mergeCell ref="J45:M45"/>
    <mergeCell ref="J46:M46"/>
    <mergeCell ref="J37:M37"/>
    <mergeCell ref="J38:M38"/>
    <mergeCell ref="J39:M39"/>
    <mergeCell ref="J40:M40"/>
    <mergeCell ref="J41:M41"/>
    <mergeCell ref="J32:M32"/>
    <mergeCell ref="A33:M33"/>
    <mergeCell ref="A34:M34"/>
    <mergeCell ref="J35:M35"/>
    <mergeCell ref="J36:M36"/>
    <mergeCell ref="J27:M27"/>
    <mergeCell ref="J28:M28"/>
    <mergeCell ref="J29:M29"/>
    <mergeCell ref="J30:M30"/>
    <mergeCell ref="J31:M31"/>
    <mergeCell ref="J22:M22"/>
    <mergeCell ref="J23:M23"/>
    <mergeCell ref="J24:M24"/>
    <mergeCell ref="J25:M25"/>
    <mergeCell ref="J26:M26"/>
    <mergeCell ref="J17:M17"/>
    <mergeCell ref="J18:M18"/>
    <mergeCell ref="J19:M19"/>
    <mergeCell ref="J20:M20"/>
    <mergeCell ref="J21:M21"/>
    <mergeCell ref="J12:M12"/>
    <mergeCell ref="J13:M13"/>
    <mergeCell ref="J14:M14"/>
    <mergeCell ref="J15:M15"/>
    <mergeCell ref="J16:M16"/>
    <mergeCell ref="A7:M7"/>
    <mergeCell ref="A8:M8"/>
    <mergeCell ref="J9:M9"/>
    <mergeCell ref="J10:M10"/>
    <mergeCell ref="J11:M11"/>
    <mergeCell ref="A1:M1"/>
    <mergeCell ref="A4:M4"/>
  </mergeCells>
  <conditionalFormatting sqref="N10">
    <cfRule type="expression" dxfId="483" priority="968">
      <formula>$AB10=TRUE</formula>
    </cfRule>
  </conditionalFormatting>
  <conditionalFormatting sqref="N11">
    <cfRule type="expression" dxfId="482" priority="966">
      <formula>$AB11=TRUE</formula>
    </cfRule>
  </conditionalFormatting>
  <conditionalFormatting sqref="N12">
    <cfRule type="expression" dxfId="481" priority="964">
      <formula>$AB12=TRUE</formula>
    </cfRule>
  </conditionalFormatting>
  <conditionalFormatting sqref="N13">
    <cfRule type="expression" dxfId="480" priority="962">
      <formula>$AB13=TRUE</formula>
    </cfRule>
  </conditionalFormatting>
  <conditionalFormatting sqref="N14">
    <cfRule type="expression" dxfId="479" priority="960">
      <formula>$AB14=TRUE</formula>
    </cfRule>
  </conditionalFormatting>
  <conditionalFormatting sqref="N15">
    <cfRule type="expression" dxfId="478" priority="958">
      <formula>$AB15=TRUE</formula>
    </cfRule>
  </conditionalFormatting>
  <conditionalFormatting sqref="N16">
    <cfRule type="expression" dxfId="477" priority="956">
      <formula>$AB16=TRUE</formula>
    </cfRule>
  </conditionalFormatting>
  <conditionalFormatting sqref="N17">
    <cfRule type="expression" dxfId="476" priority="954">
      <formula>$AB17=TRUE</formula>
    </cfRule>
  </conditionalFormatting>
  <conditionalFormatting sqref="N18">
    <cfRule type="expression" dxfId="475" priority="952">
      <formula>$AB18=TRUE</formula>
    </cfRule>
  </conditionalFormatting>
  <conditionalFormatting sqref="N19">
    <cfRule type="expression" dxfId="474" priority="950">
      <formula>$AB19=TRUE</formula>
    </cfRule>
  </conditionalFormatting>
  <conditionalFormatting sqref="N20">
    <cfRule type="expression" dxfId="473" priority="948">
      <formula>$AB20=TRUE</formula>
    </cfRule>
  </conditionalFormatting>
  <conditionalFormatting sqref="N21">
    <cfRule type="expression" dxfId="472" priority="946">
      <formula>$AB21=TRUE</formula>
    </cfRule>
  </conditionalFormatting>
  <conditionalFormatting sqref="N22">
    <cfRule type="expression" dxfId="471" priority="944">
      <formula>$AB22=TRUE</formula>
    </cfRule>
  </conditionalFormatting>
  <conditionalFormatting sqref="N23">
    <cfRule type="expression" dxfId="470" priority="942">
      <formula>$AB23=TRUE</formula>
    </cfRule>
  </conditionalFormatting>
  <conditionalFormatting sqref="N24">
    <cfRule type="expression" dxfId="469" priority="940">
      <formula>$AB24=TRUE</formula>
    </cfRule>
  </conditionalFormatting>
  <conditionalFormatting sqref="N25">
    <cfRule type="expression" dxfId="468" priority="938">
      <formula>$AB25=TRUE</formula>
    </cfRule>
  </conditionalFormatting>
  <conditionalFormatting sqref="N26">
    <cfRule type="expression" dxfId="467" priority="936">
      <formula>$AB26=TRUE</formula>
    </cfRule>
  </conditionalFormatting>
  <conditionalFormatting sqref="N27">
    <cfRule type="expression" dxfId="466" priority="934">
      <formula>$AB27=TRUE</formula>
    </cfRule>
  </conditionalFormatting>
  <conditionalFormatting sqref="N28">
    <cfRule type="expression" dxfId="465" priority="932">
      <formula>$AB28=TRUE</formula>
    </cfRule>
  </conditionalFormatting>
  <conditionalFormatting sqref="N29">
    <cfRule type="expression" dxfId="464" priority="930">
      <formula>$AB29=TRUE</formula>
    </cfRule>
  </conditionalFormatting>
  <conditionalFormatting sqref="N30">
    <cfRule type="expression" dxfId="463" priority="928">
      <formula>$AB30=TRUE</formula>
    </cfRule>
  </conditionalFormatting>
  <conditionalFormatting sqref="N31">
    <cfRule type="expression" dxfId="462" priority="926">
      <formula>$AB31=TRUE</formula>
    </cfRule>
  </conditionalFormatting>
  <conditionalFormatting sqref="N32">
    <cfRule type="expression" dxfId="461" priority="924">
      <formula>$AB32=TRUE</formula>
    </cfRule>
  </conditionalFormatting>
  <conditionalFormatting sqref="N36">
    <cfRule type="expression" dxfId="460" priority="922">
      <formula>$AB36=TRUE</formula>
    </cfRule>
  </conditionalFormatting>
  <conditionalFormatting sqref="N37">
    <cfRule type="expression" dxfId="459" priority="920">
      <formula>$AB37=TRUE</formula>
    </cfRule>
  </conditionalFormatting>
  <conditionalFormatting sqref="N38">
    <cfRule type="expression" dxfId="458" priority="918">
      <formula>$AB38=TRUE</formula>
    </cfRule>
  </conditionalFormatting>
  <conditionalFormatting sqref="N39">
    <cfRule type="expression" dxfId="457" priority="916">
      <formula>$AB39=TRUE</formula>
    </cfRule>
  </conditionalFormatting>
  <conditionalFormatting sqref="N40">
    <cfRule type="expression" dxfId="456" priority="914">
      <formula>$AB40=TRUE</formula>
    </cfRule>
  </conditionalFormatting>
  <conditionalFormatting sqref="N41">
    <cfRule type="expression" dxfId="455" priority="912">
      <formula>$AB41=TRUE</formula>
    </cfRule>
  </conditionalFormatting>
  <conditionalFormatting sqref="N42">
    <cfRule type="expression" dxfId="454" priority="910">
      <formula>$AB42=TRUE</formula>
    </cfRule>
  </conditionalFormatting>
  <conditionalFormatting sqref="N43">
    <cfRule type="expression" dxfId="453" priority="908">
      <formula>$AB43=TRUE</formula>
    </cfRule>
  </conditionalFormatting>
  <conditionalFormatting sqref="N44">
    <cfRule type="expression" dxfId="452" priority="906">
      <formula>$AB44=TRUE</formula>
    </cfRule>
  </conditionalFormatting>
  <conditionalFormatting sqref="N45">
    <cfRule type="expression" dxfId="451" priority="904">
      <formula>$AB45=TRUE</formula>
    </cfRule>
  </conditionalFormatting>
  <conditionalFormatting sqref="N46">
    <cfRule type="expression" dxfId="450" priority="902">
      <formula>$AB46=TRUE</formula>
    </cfRule>
  </conditionalFormatting>
  <conditionalFormatting sqref="N47">
    <cfRule type="expression" dxfId="449" priority="900">
      <formula>$AB47=TRUE</formula>
    </cfRule>
  </conditionalFormatting>
  <conditionalFormatting sqref="N48">
    <cfRule type="expression" dxfId="448" priority="898">
      <formula>$AB48=TRUE</formula>
    </cfRule>
  </conditionalFormatting>
  <conditionalFormatting sqref="N49">
    <cfRule type="expression" dxfId="447" priority="896">
      <formula>$AB49=TRUE</formula>
    </cfRule>
  </conditionalFormatting>
  <conditionalFormatting sqref="N50">
    <cfRule type="expression" dxfId="446" priority="894">
      <formula>$AB50=TRUE</formula>
    </cfRule>
  </conditionalFormatting>
  <conditionalFormatting sqref="N51">
    <cfRule type="expression" dxfId="445" priority="892">
      <formula>$AB51=TRUE</formula>
    </cfRule>
  </conditionalFormatting>
  <conditionalFormatting sqref="N52">
    <cfRule type="expression" dxfId="444" priority="890">
      <formula>$AB52=TRUE</formula>
    </cfRule>
  </conditionalFormatting>
  <conditionalFormatting sqref="N53">
    <cfRule type="expression" dxfId="443" priority="888">
      <formula>$AB53=TRUE</formula>
    </cfRule>
  </conditionalFormatting>
  <conditionalFormatting sqref="N54">
    <cfRule type="expression" dxfId="442" priority="886">
      <formula>$AB54=TRUE</formula>
    </cfRule>
  </conditionalFormatting>
  <conditionalFormatting sqref="N55">
    <cfRule type="expression" dxfId="441" priority="884">
      <formula>$AB55=TRUE</formula>
    </cfRule>
  </conditionalFormatting>
  <conditionalFormatting sqref="N56">
    <cfRule type="expression" dxfId="440" priority="882">
      <formula>$AB56=TRUE</formula>
    </cfRule>
  </conditionalFormatting>
  <conditionalFormatting sqref="N57">
    <cfRule type="expression" dxfId="439" priority="880">
      <formula>$AB57=TRUE</formula>
    </cfRule>
  </conditionalFormatting>
  <conditionalFormatting sqref="N58">
    <cfRule type="expression" dxfId="438" priority="878">
      <formula>$AB58=TRUE</formula>
    </cfRule>
  </conditionalFormatting>
  <conditionalFormatting sqref="N59">
    <cfRule type="expression" dxfId="437" priority="876">
      <formula>$AB59=TRUE</formula>
    </cfRule>
  </conditionalFormatting>
  <conditionalFormatting sqref="N60">
    <cfRule type="expression" dxfId="436" priority="874">
      <formula>$AB60=TRUE</formula>
    </cfRule>
  </conditionalFormatting>
  <conditionalFormatting sqref="N61">
    <cfRule type="expression" dxfId="435" priority="872">
      <formula>$AB61=TRUE</formula>
    </cfRule>
  </conditionalFormatting>
  <conditionalFormatting sqref="N62">
    <cfRule type="expression" dxfId="434" priority="870">
      <formula>$AB62=TRUE</formula>
    </cfRule>
  </conditionalFormatting>
  <conditionalFormatting sqref="N63">
    <cfRule type="expression" dxfId="433" priority="868">
      <formula>$AB63=TRUE</formula>
    </cfRule>
  </conditionalFormatting>
  <conditionalFormatting sqref="N64">
    <cfRule type="expression" dxfId="432" priority="866">
      <formula>$AB64=TRUE</formula>
    </cfRule>
  </conditionalFormatting>
  <conditionalFormatting sqref="N65">
    <cfRule type="expression" dxfId="431" priority="864">
      <formula>$AB65=TRUE</formula>
    </cfRule>
  </conditionalFormatting>
  <conditionalFormatting sqref="N66">
    <cfRule type="expression" dxfId="430" priority="862">
      <formula>$AB66=TRUE</formula>
    </cfRule>
  </conditionalFormatting>
  <conditionalFormatting sqref="N67">
    <cfRule type="expression" dxfId="429" priority="860">
      <formula>$AB67=TRUE</formula>
    </cfRule>
  </conditionalFormatting>
  <conditionalFormatting sqref="N68">
    <cfRule type="expression" dxfId="428" priority="858">
      <formula>$AB68=TRUE</formula>
    </cfRule>
  </conditionalFormatting>
  <conditionalFormatting sqref="N69">
    <cfRule type="expression" dxfId="427" priority="856">
      <formula>$AB69=TRUE</formula>
    </cfRule>
  </conditionalFormatting>
  <conditionalFormatting sqref="N70">
    <cfRule type="expression" dxfId="426" priority="854">
      <formula>$AB70=TRUE</formula>
    </cfRule>
  </conditionalFormatting>
  <conditionalFormatting sqref="N71">
    <cfRule type="expression" dxfId="425" priority="852">
      <formula>$AB71=TRUE</formula>
    </cfRule>
  </conditionalFormatting>
  <conditionalFormatting sqref="N72">
    <cfRule type="expression" dxfId="424" priority="850">
      <formula>$AB72=TRUE</formula>
    </cfRule>
  </conditionalFormatting>
  <conditionalFormatting sqref="N73">
    <cfRule type="expression" dxfId="423" priority="848">
      <formula>$AB73=TRUE</formula>
    </cfRule>
  </conditionalFormatting>
  <conditionalFormatting sqref="N77">
    <cfRule type="expression" dxfId="422" priority="846">
      <formula>$AB77=TRUE</formula>
    </cfRule>
  </conditionalFormatting>
  <conditionalFormatting sqref="N78">
    <cfRule type="expression" dxfId="421" priority="844">
      <formula>$AB78=TRUE</formula>
    </cfRule>
  </conditionalFormatting>
  <conditionalFormatting sqref="N79">
    <cfRule type="expression" dxfId="420" priority="842">
      <formula>$AB79=TRUE</formula>
    </cfRule>
  </conditionalFormatting>
  <conditionalFormatting sqref="N80">
    <cfRule type="expression" dxfId="419" priority="840">
      <formula>$AB80=TRUE</formula>
    </cfRule>
  </conditionalFormatting>
  <conditionalFormatting sqref="N81">
    <cfRule type="expression" dxfId="418" priority="838">
      <formula>$AB81=TRUE</formula>
    </cfRule>
  </conditionalFormatting>
  <conditionalFormatting sqref="N82">
    <cfRule type="expression" dxfId="417" priority="836">
      <formula>$AB82=TRUE</formula>
    </cfRule>
  </conditionalFormatting>
  <conditionalFormatting sqref="N83">
    <cfRule type="expression" dxfId="416" priority="834">
      <formula>$AB83=TRUE</formula>
    </cfRule>
  </conditionalFormatting>
  <conditionalFormatting sqref="N84">
    <cfRule type="expression" dxfId="415" priority="832">
      <formula>$AB84=TRUE</formula>
    </cfRule>
  </conditionalFormatting>
  <conditionalFormatting sqref="N85">
    <cfRule type="expression" dxfId="414" priority="830">
      <formula>$AB85=TRUE</formula>
    </cfRule>
  </conditionalFormatting>
  <conditionalFormatting sqref="N86">
    <cfRule type="expression" dxfId="413" priority="828">
      <formula>$AB86=TRUE</formula>
    </cfRule>
  </conditionalFormatting>
  <conditionalFormatting sqref="N87">
    <cfRule type="expression" dxfId="412" priority="826">
      <formula>$AB87=TRUE</formula>
    </cfRule>
  </conditionalFormatting>
  <conditionalFormatting sqref="N88">
    <cfRule type="expression" dxfId="411" priority="824">
      <formula>$AB88=TRUE</formula>
    </cfRule>
  </conditionalFormatting>
  <conditionalFormatting sqref="N89">
    <cfRule type="expression" dxfId="410" priority="822">
      <formula>$AB89=TRUE</formula>
    </cfRule>
  </conditionalFormatting>
  <conditionalFormatting sqref="N90">
    <cfRule type="expression" dxfId="409" priority="820">
      <formula>$AB90=TRUE</formula>
    </cfRule>
  </conditionalFormatting>
  <conditionalFormatting sqref="N91">
    <cfRule type="expression" dxfId="408" priority="818">
      <formula>$AB91=TRUE</formula>
    </cfRule>
  </conditionalFormatting>
  <conditionalFormatting sqref="N92">
    <cfRule type="expression" dxfId="407" priority="816">
      <formula>$AB92=TRUE</formula>
    </cfRule>
  </conditionalFormatting>
  <conditionalFormatting sqref="N93">
    <cfRule type="expression" dxfId="406" priority="814">
      <formula>$AB93=TRUE</formula>
    </cfRule>
  </conditionalFormatting>
  <conditionalFormatting sqref="N94">
    <cfRule type="expression" dxfId="405" priority="812">
      <formula>$AB94=TRUE</formula>
    </cfRule>
  </conditionalFormatting>
  <conditionalFormatting sqref="N95">
    <cfRule type="expression" dxfId="404" priority="810">
      <formula>$AB95=TRUE</formula>
    </cfRule>
  </conditionalFormatting>
  <conditionalFormatting sqref="N96">
    <cfRule type="expression" dxfId="403" priority="808">
      <formula>$AB96=TRUE</formula>
    </cfRule>
  </conditionalFormatting>
  <conditionalFormatting sqref="N97">
    <cfRule type="expression" dxfId="402" priority="806">
      <formula>$AB97=TRUE</formula>
    </cfRule>
  </conditionalFormatting>
  <conditionalFormatting sqref="N98">
    <cfRule type="expression" dxfId="401" priority="804">
      <formula>$AB98=TRUE</formula>
    </cfRule>
  </conditionalFormatting>
  <conditionalFormatting sqref="N99">
    <cfRule type="expression" dxfId="400" priority="802">
      <formula>$AB99=TRUE</formula>
    </cfRule>
  </conditionalFormatting>
  <conditionalFormatting sqref="N100">
    <cfRule type="expression" dxfId="399" priority="800">
      <formula>$AB100=TRUE</formula>
    </cfRule>
  </conditionalFormatting>
  <conditionalFormatting sqref="N101">
    <cfRule type="expression" dxfId="398" priority="798">
      <formula>$AB101=TRUE</formula>
    </cfRule>
  </conditionalFormatting>
  <conditionalFormatting sqref="N102">
    <cfRule type="expression" dxfId="397" priority="796">
      <formula>$AB102=TRUE</formula>
    </cfRule>
  </conditionalFormatting>
  <conditionalFormatting sqref="N103">
    <cfRule type="expression" dxfId="396" priority="794">
      <formula>$AB103=TRUE</formula>
    </cfRule>
  </conditionalFormatting>
  <conditionalFormatting sqref="N104">
    <cfRule type="expression" dxfId="395" priority="792">
      <formula>$AB104=TRUE</formula>
    </cfRule>
  </conditionalFormatting>
  <conditionalFormatting sqref="N105">
    <cfRule type="expression" dxfId="394" priority="790">
      <formula>$AB105=TRUE</formula>
    </cfRule>
  </conditionalFormatting>
  <conditionalFormatting sqref="N106">
    <cfRule type="expression" dxfId="393" priority="788">
      <formula>$AB106=TRUE</formula>
    </cfRule>
  </conditionalFormatting>
  <conditionalFormatting sqref="N107">
    <cfRule type="expression" dxfId="392" priority="786">
      <formula>$AB107=TRUE</formula>
    </cfRule>
  </conditionalFormatting>
  <conditionalFormatting sqref="N108">
    <cfRule type="expression" dxfId="391" priority="784">
      <formula>$AB108=TRUE</formula>
    </cfRule>
  </conditionalFormatting>
  <conditionalFormatting sqref="N109">
    <cfRule type="expression" dxfId="390" priority="782">
      <formula>$AB109=TRUE</formula>
    </cfRule>
  </conditionalFormatting>
  <conditionalFormatting sqref="N110">
    <cfRule type="expression" dxfId="389" priority="780">
      <formula>$AB110=TRUE</formula>
    </cfRule>
  </conditionalFormatting>
  <conditionalFormatting sqref="N111">
    <cfRule type="expression" dxfId="388" priority="778">
      <formula>$AB111=TRUE</formula>
    </cfRule>
  </conditionalFormatting>
  <conditionalFormatting sqref="N112">
    <cfRule type="expression" dxfId="387" priority="776">
      <formula>$AB112=TRUE</formula>
    </cfRule>
  </conditionalFormatting>
  <conditionalFormatting sqref="N113">
    <cfRule type="expression" dxfId="386" priority="774">
      <formula>$AB113=TRUE</formula>
    </cfRule>
  </conditionalFormatting>
  <conditionalFormatting sqref="N114">
    <cfRule type="expression" dxfId="385" priority="772">
      <formula>$AB114=TRUE</formula>
    </cfRule>
  </conditionalFormatting>
  <conditionalFormatting sqref="N115">
    <cfRule type="expression" dxfId="384" priority="770">
      <formula>$AB115=TRUE</formula>
    </cfRule>
  </conditionalFormatting>
  <conditionalFormatting sqref="N116">
    <cfRule type="expression" dxfId="383" priority="768">
      <formula>$AB116=TRUE</formula>
    </cfRule>
  </conditionalFormatting>
  <conditionalFormatting sqref="N117">
    <cfRule type="expression" dxfId="382" priority="766">
      <formula>$AB117=TRUE</formula>
    </cfRule>
  </conditionalFormatting>
  <conditionalFormatting sqref="N118">
    <cfRule type="expression" dxfId="381" priority="764">
      <formula>$AB118=TRUE</formula>
    </cfRule>
  </conditionalFormatting>
  <conditionalFormatting sqref="N119">
    <cfRule type="expression" dxfId="380" priority="762">
      <formula>$AB119=TRUE</formula>
    </cfRule>
  </conditionalFormatting>
  <conditionalFormatting sqref="N120">
    <cfRule type="expression" dxfId="379" priority="760">
      <formula>$AB120=TRUE</formula>
    </cfRule>
  </conditionalFormatting>
  <conditionalFormatting sqref="N124">
    <cfRule type="expression" dxfId="378" priority="758">
      <formula>$AB124=TRUE</formula>
    </cfRule>
  </conditionalFormatting>
  <conditionalFormatting sqref="N125">
    <cfRule type="expression" dxfId="377" priority="756">
      <formula>$AB125=TRUE</formula>
    </cfRule>
  </conditionalFormatting>
  <conditionalFormatting sqref="N126">
    <cfRule type="expression" dxfId="376" priority="754">
      <formula>$AB126=TRUE</formula>
    </cfRule>
  </conditionalFormatting>
  <conditionalFormatting sqref="N127">
    <cfRule type="expression" dxfId="375" priority="752">
      <formula>$AB127=TRUE</formula>
    </cfRule>
  </conditionalFormatting>
  <conditionalFormatting sqref="N128">
    <cfRule type="expression" dxfId="374" priority="750">
      <formula>$AB128=TRUE</formula>
    </cfRule>
  </conditionalFormatting>
  <conditionalFormatting sqref="N129">
    <cfRule type="expression" dxfId="373" priority="748">
      <formula>$AB129=TRUE</formula>
    </cfRule>
  </conditionalFormatting>
  <conditionalFormatting sqref="N130">
    <cfRule type="expression" dxfId="372" priority="746">
      <formula>$AB130=TRUE</formula>
    </cfRule>
  </conditionalFormatting>
  <conditionalFormatting sqref="N131">
    <cfRule type="expression" dxfId="371" priority="744">
      <formula>$AB131=TRUE</formula>
    </cfRule>
  </conditionalFormatting>
  <conditionalFormatting sqref="N132">
    <cfRule type="expression" dxfId="370" priority="742">
      <formula>$AB132=TRUE</formula>
    </cfRule>
  </conditionalFormatting>
  <conditionalFormatting sqref="N133">
    <cfRule type="expression" dxfId="369" priority="740">
      <formula>$AB133=TRUE</formula>
    </cfRule>
  </conditionalFormatting>
  <conditionalFormatting sqref="N134">
    <cfRule type="expression" dxfId="368" priority="738">
      <formula>$AB134=TRUE</formula>
    </cfRule>
  </conditionalFormatting>
  <conditionalFormatting sqref="N135">
    <cfRule type="expression" dxfId="367" priority="736">
      <formula>$AB135=TRUE</formula>
    </cfRule>
  </conditionalFormatting>
  <conditionalFormatting sqref="N136">
    <cfRule type="expression" dxfId="366" priority="734">
      <formula>$AB136=TRUE</formula>
    </cfRule>
  </conditionalFormatting>
  <conditionalFormatting sqref="N137">
    <cfRule type="expression" dxfId="365" priority="732">
      <formula>$AB137=TRUE</formula>
    </cfRule>
  </conditionalFormatting>
  <conditionalFormatting sqref="N138">
    <cfRule type="expression" dxfId="364" priority="730">
      <formula>$AB138=TRUE</formula>
    </cfRule>
  </conditionalFormatting>
  <conditionalFormatting sqref="N139">
    <cfRule type="expression" dxfId="363" priority="728">
      <formula>$AB139=TRUE</formula>
    </cfRule>
  </conditionalFormatting>
  <conditionalFormatting sqref="N140">
    <cfRule type="expression" dxfId="362" priority="726">
      <formula>$AB140=TRUE</formula>
    </cfRule>
  </conditionalFormatting>
  <conditionalFormatting sqref="N141">
    <cfRule type="expression" dxfId="361" priority="724">
      <formula>$AB141=TRUE</formula>
    </cfRule>
  </conditionalFormatting>
  <conditionalFormatting sqref="N145">
    <cfRule type="expression" dxfId="360" priority="722">
      <formula>$AB145=TRUE</formula>
    </cfRule>
  </conditionalFormatting>
  <conditionalFormatting sqref="N146">
    <cfRule type="expression" dxfId="359" priority="720">
      <formula>$AB146=TRUE</formula>
    </cfRule>
  </conditionalFormatting>
  <conditionalFormatting sqref="N147">
    <cfRule type="expression" dxfId="358" priority="718">
      <formula>$AB147=TRUE</formula>
    </cfRule>
  </conditionalFormatting>
  <conditionalFormatting sqref="N148">
    <cfRule type="expression" dxfId="357" priority="716">
      <formula>$AB148=TRUE</formula>
    </cfRule>
  </conditionalFormatting>
  <conditionalFormatting sqref="N149">
    <cfRule type="expression" dxfId="356" priority="714">
      <formula>$AB149=TRUE</formula>
    </cfRule>
  </conditionalFormatting>
  <conditionalFormatting sqref="N150">
    <cfRule type="expression" dxfId="355" priority="712">
      <formula>$AB150=TRUE</formula>
    </cfRule>
  </conditionalFormatting>
  <conditionalFormatting sqref="N151">
    <cfRule type="expression" dxfId="354" priority="710">
      <formula>$AB151=TRUE</formula>
    </cfRule>
  </conditionalFormatting>
  <conditionalFormatting sqref="N152">
    <cfRule type="expression" dxfId="353" priority="708">
      <formula>$AB152=TRUE</formula>
    </cfRule>
  </conditionalFormatting>
  <conditionalFormatting sqref="N153">
    <cfRule type="expression" dxfId="352" priority="706">
      <formula>$AB153=TRUE</formula>
    </cfRule>
  </conditionalFormatting>
  <conditionalFormatting sqref="N154">
    <cfRule type="expression" dxfId="351" priority="704">
      <formula>$AB154=TRUE</formula>
    </cfRule>
  </conditionalFormatting>
  <conditionalFormatting sqref="N155">
    <cfRule type="expression" dxfId="350" priority="702">
      <formula>$AB155=TRUE</formula>
    </cfRule>
  </conditionalFormatting>
  <conditionalFormatting sqref="N156">
    <cfRule type="expression" dxfId="349" priority="700">
      <formula>$AB156=TRUE</formula>
    </cfRule>
  </conditionalFormatting>
  <conditionalFormatting sqref="N157">
    <cfRule type="expression" dxfId="348" priority="698">
      <formula>$AB157=TRUE</formula>
    </cfRule>
  </conditionalFormatting>
  <conditionalFormatting sqref="N158">
    <cfRule type="expression" dxfId="347" priority="696">
      <formula>$AB158=TRUE</formula>
    </cfRule>
  </conditionalFormatting>
  <conditionalFormatting sqref="N159">
    <cfRule type="expression" dxfId="346" priority="694">
      <formula>$AB159=TRUE</formula>
    </cfRule>
  </conditionalFormatting>
  <conditionalFormatting sqref="N160">
    <cfRule type="expression" dxfId="345" priority="692">
      <formula>$AB160=TRUE</formula>
    </cfRule>
  </conditionalFormatting>
  <conditionalFormatting sqref="N164">
    <cfRule type="expression" dxfId="344" priority="690">
      <formula>$AB164=TRUE</formula>
    </cfRule>
  </conditionalFormatting>
  <conditionalFormatting sqref="N165">
    <cfRule type="expression" dxfId="343" priority="688">
      <formula>$AB165=TRUE</formula>
    </cfRule>
  </conditionalFormatting>
  <conditionalFormatting sqref="N166">
    <cfRule type="expression" dxfId="342" priority="686">
      <formula>$AB166=TRUE</formula>
    </cfRule>
  </conditionalFormatting>
  <conditionalFormatting sqref="N167">
    <cfRule type="expression" dxfId="341" priority="684">
      <formula>$AB167=TRUE</formula>
    </cfRule>
  </conditionalFormatting>
  <conditionalFormatting sqref="N168">
    <cfRule type="expression" dxfId="340" priority="682">
      <formula>$AB168=TRUE</formula>
    </cfRule>
  </conditionalFormatting>
  <conditionalFormatting sqref="N169">
    <cfRule type="expression" dxfId="339" priority="680">
      <formula>$AB169=TRUE</formula>
    </cfRule>
  </conditionalFormatting>
  <conditionalFormatting sqref="N170">
    <cfRule type="expression" dxfId="338" priority="678">
      <formula>$AB170=TRUE</formula>
    </cfRule>
  </conditionalFormatting>
  <conditionalFormatting sqref="N171">
    <cfRule type="expression" dxfId="337" priority="676">
      <formula>$AB171=TRUE</formula>
    </cfRule>
  </conditionalFormatting>
  <conditionalFormatting sqref="N172">
    <cfRule type="expression" dxfId="336" priority="674">
      <formula>$AB172=TRUE</formula>
    </cfRule>
  </conditionalFormatting>
  <conditionalFormatting sqref="N173">
    <cfRule type="expression" dxfId="335" priority="672">
      <formula>$AB173=TRUE</formula>
    </cfRule>
  </conditionalFormatting>
  <conditionalFormatting sqref="N174">
    <cfRule type="expression" dxfId="334" priority="670">
      <formula>$AB174=TRUE</formula>
    </cfRule>
  </conditionalFormatting>
  <conditionalFormatting sqref="N175">
    <cfRule type="expression" dxfId="333" priority="668">
      <formula>$AB175=TRUE</formula>
    </cfRule>
  </conditionalFormatting>
  <conditionalFormatting sqref="N176">
    <cfRule type="expression" dxfId="332" priority="666">
      <formula>$AB176=TRUE</formula>
    </cfRule>
  </conditionalFormatting>
  <conditionalFormatting sqref="N177">
    <cfRule type="expression" dxfId="331" priority="664">
      <formula>$AB177=TRUE</formula>
    </cfRule>
  </conditionalFormatting>
  <conditionalFormatting sqref="N178">
    <cfRule type="expression" dxfId="330" priority="662">
      <formula>$AB178=TRUE</formula>
    </cfRule>
  </conditionalFormatting>
  <conditionalFormatting sqref="N179">
    <cfRule type="expression" dxfId="329" priority="660">
      <formula>$AB179=TRUE</formula>
    </cfRule>
  </conditionalFormatting>
  <conditionalFormatting sqref="N180">
    <cfRule type="expression" dxfId="328" priority="658">
      <formula>$AB180=TRUE</formula>
    </cfRule>
  </conditionalFormatting>
  <conditionalFormatting sqref="N181">
    <cfRule type="expression" dxfId="327" priority="656">
      <formula>$AB181=TRUE</formula>
    </cfRule>
  </conditionalFormatting>
  <conditionalFormatting sqref="N185">
    <cfRule type="expression" dxfId="326" priority="654">
      <formula>$AB185=TRUE</formula>
    </cfRule>
  </conditionalFormatting>
  <conditionalFormatting sqref="N186">
    <cfRule type="expression" dxfId="325" priority="652">
      <formula>$AB186=TRUE</formula>
    </cfRule>
  </conditionalFormatting>
  <conditionalFormatting sqref="N187">
    <cfRule type="expression" dxfId="324" priority="650">
      <formula>$AB187=TRUE</formula>
    </cfRule>
  </conditionalFormatting>
  <conditionalFormatting sqref="N188">
    <cfRule type="expression" dxfId="323" priority="648">
      <formula>$AB188=TRUE</formula>
    </cfRule>
  </conditionalFormatting>
  <conditionalFormatting sqref="N189">
    <cfRule type="expression" dxfId="322" priority="646">
      <formula>$AB189=TRUE</formula>
    </cfRule>
  </conditionalFormatting>
  <conditionalFormatting sqref="N190">
    <cfRule type="expression" dxfId="321" priority="644">
      <formula>$AB190=TRUE</formula>
    </cfRule>
  </conditionalFormatting>
  <conditionalFormatting sqref="N191">
    <cfRule type="expression" dxfId="320" priority="642">
      <formula>$AB191=TRUE</formula>
    </cfRule>
  </conditionalFormatting>
  <conditionalFormatting sqref="N192">
    <cfRule type="expression" dxfId="319" priority="640">
      <formula>$AB192=TRUE</formula>
    </cfRule>
  </conditionalFormatting>
  <conditionalFormatting sqref="N193">
    <cfRule type="expression" dxfId="318" priority="638">
      <formula>$AB193=TRUE</formula>
    </cfRule>
  </conditionalFormatting>
  <conditionalFormatting sqref="N194">
    <cfRule type="expression" dxfId="317" priority="636">
      <formula>$AB194=TRUE</formula>
    </cfRule>
  </conditionalFormatting>
  <conditionalFormatting sqref="N195">
    <cfRule type="expression" dxfId="316" priority="634">
      <formula>$AB195=TRUE</formula>
    </cfRule>
  </conditionalFormatting>
  <conditionalFormatting sqref="N196">
    <cfRule type="expression" dxfId="315" priority="632">
      <formula>$AB196=TRUE</formula>
    </cfRule>
  </conditionalFormatting>
  <conditionalFormatting sqref="N197">
    <cfRule type="expression" dxfId="314" priority="630">
      <formula>$AB197=TRUE</formula>
    </cfRule>
  </conditionalFormatting>
  <conditionalFormatting sqref="N198">
    <cfRule type="expression" dxfId="313" priority="628">
      <formula>$AB198=TRUE</formula>
    </cfRule>
  </conditionalFormatting>
  <conditionalFormatting sqref="N199">
    <cfRule type="expression" dxfId="312" priority="626">
      <formula>$AB199=TRUE</formula>
    </cfRule>
  </conditionalFormatting>
  <conditionalFormatting sqref="N200">
    <cfRule type="expression" dxfId="311" priority="624">
      <formula>$AB200=TRUE</formula>
    </cfRule>
  </conditionalFormatting>
  <conditionalFormatting sqref="N201">
    <cfRule type="expression" dxfId="310" priority="622">
      <formula>$AB201=TRUE</formula>
    </cfRule>
  </conditionalFormatting>
  <conditionalFormatting sqref="N202">
    <cfRule type="expression" dxfId="309" priority="620">
      <formula>$AB202=TRUE</formula>
    </cfRule>
  </conditionalFormatting>
  <conditionalFormatting sqref="N203">
    <cfRule type="expression" dxfId="308" priority="618">
      <formula>$AB203=TRUE</formula>
    </cfRule>
  </conditionalFormatting>
  <conditionalFormatting sqref="N204">
    <cfRule type="expression" dxfId="307" priority="616">
      <formula>$AB204=TRUE</formula>
    </cfRule>
  </conditionalFormatting>
  <conditionalFormatting sqref="N205">
    <cfRule type="expression" dxfId="306" priority="614">
      <formula>$AB205=TRUE</formula>
    </cfRule>
  </conditionalFormatting>
  <conditionalFormatting sqref="N206">
    <cfRule type="expression" dxfId="305" priority="612">
      <formula>$AB206=TRUE</formula>
    </cfRule>
  </conditionalFormatting>
  <conditionalFormatting sqref="N207">
    <cfRule type="expression" dxfId="304" priority="610">
      <formula>$AB207=TRUE</formula>
    </cfRule>
  </conditionalFormatting>
  <conditionalFormatting sqref="N208">
    <cfRule type="expression" dxfId="303" priority="608">
      <formula>$AB208=TRUE</formula>
    </cfRule>
  </conditionalFormatting>
  <conditionalFormatting sqref="N209">
    <cfRule type="expression" dxfId="302" priority="606">
      <formula>$AB209=TRUE</formula>
    </cfRule>
  </conditionalFormatting>
  <conditionalFormatting sqref="N210">
    <cfRule type="expression" dxfId="301" priority="604">
      <formula>$AB210=TRUE</formula>
    </cfRule>
  </conditionalFormatting>
  <conditionalFormatting sqref="N211">
    <cfRule type="expression" dxfId="300" priority="602">
      <formula>$AB211=TRUE</formula>
    </cfRule>
  </conditionalFormatting>
  <conditionalFormatting sqref="N212">
    <cfRule type="expression" dxfId="299" priority="600">
      <formula>$AB212=TRUE</formula>
    </cfRule>
  </conditionalFormatting>
  <conditionalFormatting sqref="N213">
    <cfRule type="expression" dxfId="298" priority="598">
      <formula>$AB213=TRUE</formula>
    </cfRule>
  </conditionalFormatting>
  <conditionalFormatting sqref="N214">
    <cfRule type="expression" dxfId="297" priority="596">
      <formula>$AB214=TRUE</formula>
    </cfRule>
  </conditionalFormatting>
  <conditionalFormatting sqref="N215">
    <cfRule type="expression" dxfId="296" priority="594">
      <formula>$AB215=TRUE</formula>
    </cfRule>
  </conditionalFormatting>
  <conditionalFormatting sqref="N216">
    <cfRule type="expression" dxfId="295" priority="592">
      <formula>$AB216=TRUE</formula>
    </cfRule>
  </conditionalFormatting>
  <conditionalFormatting sqref="N217">
    <cfRule type="expression" dxfId="294" priority="590">
      <formula>$AB217=TRUE</formula>
    </cfRule>
  </conditionalFormatting>
  <conditionalFormatting sqref="N218">
    <cfRule type="expression" dxfId="293" priority="588">
      <formula>$AB218=TRUE</formula>
    </cfRule>
  </conditionalFormatting>
  <conditionalFormatting sqref="N219">
    <cfRule type="expression" dxfId="292" priority="586">
      <formula>$AB219=TRUE</formula>
    </cfRule>
  </conditionalFormatting>
  <conditionalFormatting sqref="N220">
    <cfRule type="expression" dxfId="291" priority="584">
      <formula>$AB220=TRUE</formula>
    </cfRule>
  </conditionalFormatting>
  <conditionalFormatting sqref="N221">
    <cfRule type="expression" dxfId="290" priority="582">
      <formula>$AB221=TRUE</formula>
    </cfRule>
  </conditionalFormatting>
  <conditionalFormatting sqref="N222">
    <cfRule type="expression" dxfId="289" priority="580">
      <formula>$AB222=TRUE</formula>
    </cfRule>
  </conditionalFormatting>
  <conditionalFormatting sqref="N223">
    <cfRule type="expression" dxfId="288" priority="578">
      <formula>$AB223=TRUE</formula>
    </cfRule>
  </conditionalFormatting>
  <conditionalFormatting sqref="N224">
    <cfRule type="expression" dxfId="287" priority="576">
      <formula>$AB224=TRUE</formula>
    </cfRule>
  </conditionalFormatting>
  <conditionalFormatting sqref="N225">
    <cfRule type="expression" dxfId="286" priority="574">
      <formula>$AB225=TRUE</formula>
    </cfRule>
  </conditionalFormatting>
  <conditionalFormatting sqref="N226">
    <cfRule type="expression" dxfId="285" priority="572">
      <formula>$AB226=TRUE</formula>
    </cfRule>
  </conditionalFormatting>
  <conditionalFormatting sqref="N227">
    <cfRule type="expression" dxfId="284" priority="570">
      <formula>$AB227=TRUE</formula>
    </cfRule>
  </conditionalFormatting>
  <conditionalFormatting sqref="N228">
    <cfRule type="expression" dxfId="283" priority="568">
      <formula>$AB228=TRUE</formula>
    </cfRule>
  </conditionalFormatting>
  <conditionalFormatting sqref="N229">
    <cfRule type="expression" dxfId="282" priority="566">
      <formula>$AB229=TRUE</formula>
    </cfRule>
  </conditionalFormatting>
  <conditionalFormatting sqref="N230">
    <cfRule type="expression" dxfId="281" priority="564">
      <formula>$AB230=TRUE</formula>
    </cfRule>
  </conditionalFormatting>
  <conditionalFormatting sqref="N231">
    <cfRule type="expression" dxfId="280" priority="562">
      <formula>$AB231=TRUE</formula>
    </cfRule>
  </conditionalFormatting>
  <conditionalFormatting sqref="N232">
    <cfRule type="expression" dxfId="279" priority="560">
      <formula>$AB232=TRUE</formula>
    </cfRule>
  </conditionalFormatting>
  <conditionalFormatting sqref="N233">
    <cfRule type="expression" dxfId="278" priority="558">
      <formula>$AB233=TRUE</formula>
    </cfRule>
  </conditionalFormatting>
  <conditionalFormatting sqref="N234">
    <cfRule type="expression" dxfId="277" priority="556">
      <formula>$AB234=TRUE</formula>
    </cfRule>
  </conditionalFormatting>
  <conditionalFormatting sqref="N235">
    <cfRule type="expression" dxfId="276" priority="554">
      <formula>$AB235=TRUE</formula>
    </cfRule>
  </conditionalFormatting>
  <conditionalFormatting sqref="N236">
    <cfRule type="expression" dxfId="275" priority="552">
      <formula>$AB236=TRUE</formula>
    </cfRule>
  </conditionalFormatting>
  <conditionalFormatting sqref="N237">
    <cfRule type="expression" dxfId="274" priority="550">
      <formula>$AB237=TRUE</formula>
    </cfRule>
  </conditionalFormatting>
  <conditionalFormatting sqref="N238">
    <cfRule type="expression" dxfId="273" priority="548">
      <formula>$AB238=TRUE</formula>
    </cfRule>
  </conditionalFormatting>
  <conditionalFormatting sqref="N239">
    <cfRule type="expression" dxfId="272" priority="546">
      <formula>$AB239=TRUE</formula>
    </cfRule>
  </conditionalFormatting>
  <conditionalFormatting sqref="N240">
    <cfRule type="expression" dxfId="271" priority="544">
      <formula>$AB240=TRUE</formula>
    </cfRule>
  </conditionalFormatting>
  <conditionalFormatting sqref="N241">
    <cfRule type="expression" dxfId="270" priority="542">
      <formula>$AB241=TRUE</formula>
    </cfRule>
  </conditionalFormatting>
  <conditionalFormatting sqref="N242">
    <cfRule type="expression" dxfId="269" priority="540">
      <formula>$AB242=TRUE</formula>
    </cfRule>
  </conditionalFormatting>
  <conditionalFormatting sqref="N243">
    <cfRule type="expression" dxfId="268" priority="538">
      <formula>$AB243=TRUE</formula>
    </cfRule>
  </conditionalFormatting>
  <conditionalFormatting sqref="N244">
    <cfRule type="expression" dxfId="267" priority="536">
      <formula>$AB244=TRUE</formula>
    </cfRule>
  </conditionalFormatting>
  <conditionalFormatting sqref="N245">
    <cfRule type="expression" dxfId="266" priority="534">
      <formula>$AB245=TRUE</formula>
    </cfRule>
  </conditionalFormatting>
  <conditionalFormatting sqref="N246">
    <cfRule type="expression" dxfId="265" priority="532">
      <formula>$AB246=TRUE</formula>
    </cfRule>
  </conditionalFormatting>
  <conditionalFormatting sqref="N247">
    <cfRule type="expression" dxfId="264" priority="530">
      <formula>$AB247=TRUE</formula>
    </cfRule>
  </conditionalFormatting>
  <conditionalFormatting sqref="N248">
    <cfRule type="expression" dxfId="263" priority="528">
      <formula>$AB248=TRUE</formula>
    </cfRule>
  </conditionalFormatting>
  <conditionalFormatting sqref="N249">
    <cfRule type="expression" dxfId="262" priority="526">
      <formula>$AB249=TRUE</formula>
    </cfRule>
  </conditionalFormatting>
  <conditionalFormatting sqref="N250">
    <cfRule type="expression" dxfId="261" priority="524">
      <formula>$AB250=TRUE</formula>
    </cfRule>
  </conditionalFormatting>
  <conditionalFormatting sqref="N251">
    <cfRule type="expression" dxfId="260" priority="522">
      <formula>$AB251=TRUE</formula>
    </cfRule>
  </conditionalFormatting>
  <conditionalFormatting sqref="N252">
    <cfRule type="expression" dxfId="259" priority="520">
      <formula>$AB252=TRUE</formula>
    </cfRule>
  </conditionalFormatting>
  <conditionalFormatting sqref="N253">
    <cfRule type="expression" dxfId="258" priority="518">
      <formula>$AB253=TRUE</formula>
    </cfRule>
  </conditionalFormatting>
  <conditionalFormatting sqref="N257">
    <cfRule type="expression" dxfId="257" priority="516">
      <formula>$AB257=TRUE</formula>
    </cfRule>
  </conditionalFormatting>
  <conditionalFormatting sqref="N258">
    <cfRule type="expression" dxfId="256" priority="514">
      <formula>$AB258=TRUE</formula>
    </cfRule>
  </conditionalFormatting>
  <conditionalFormatting sqref="N259">
    <cfRule type="expression" dxfId="255" priority="512">
      <formula>$AB259=TRUE</formula>
    </cfRule>
  </conditionalFormatting>
  <conditionalFormatting sqref="N260">
    <cfRule type="expression" dxfId="254" priority="510">
      <formula>$AB260=TRUE</formula>
    </cfRule>
  </conditionalFormatting>
  <conditionalFormatting sqref="N261">
    <cfRule type="expression" dxfId="253" priority="508">
      <formula>$AB261=TRUE</formula>
    </cfRule>
  </conditionalFormatting>
  <conditionalFormatting sqref="N262">
    <cfRule type="expression" dxfId="252" priority="506">
      <formula>$AB262=TRUE</formula>
    </cfRule>
  </conditionalFormatting>
  <conditionalFormatting sqref="N263">
    <cfRule type="expression" dxfId="251" priority="504">
      <formula>$AB263=TRUE</formula>
    </cfRule>
  </conditionalFormatting>
  <conditionalFormatting sqref="N264">
    <cfRule type="expression" dxfId="250" priority="502">
      <formula>$AB264=TRUE</formula>
    </cfRule>
  </conditionalFormatting>
  <conditionalFormatting sqref="N265">
    <cfRule type="expression" dxfId="249" priority="500">
      <formula>$AB265=TRUE</formula>
    </cfRule>
  </conditionalFormatting>
  <conditionalFormatting sqref="N266">
    <cfRule type="expression" dxfId="248" priority="498">
      <formula>$AB266=TRUE</formula>
    </cfRule>
  </conditionalFormatting>
  <conditionalFormatting sqref="N267">
    <cfRule type="expression" dxfId="247" priority="496">
      <formula>$AB267=TRUE</formula>
    </cfRule>
  </conditionalFormatting>
  <conditionalFormatting sqref="N268">
    <cfRule type="expression" dxfId="246" priority="494">
      <formula>$AB268=TRUE</formula>
    </cfRule>
  </conditionalFormatting>
  <conditionalFormatting sqref="N269">
    <cfRule type="expression" dxfId="245" priority="492">
      <formula>$AB269=TRUE</formula>
    </cfRule>
  </conditionalFormatting>
  <conditionalFormatting sqref="N270">
    <cfRule type="expression" dxfId="244" priority="490">
      <formula>$AB270=TRUE</formula>
    </cfRule>
  </conditionalFormatting>
  <conditionalFormatting sqref="N271">
    <cfRule type="expression" dxfId="243" priority="488">
      <formula>$AB271=TRUE</formula>
    </cfRule>
  </conditionalFormatting>
  <conditionalFormatting sqref="N272">
    <cfRule type="expression" dxfId="242" priority="486">
      <formula>$AB272=TRUE</formula>
    </cfRule>
  </conditionalFormatting>
  <conditionalFormatting sqref="N273">
    <cfRule type="expression" dxfId="241" priority="484">
      <formula>$AB273=TRUE</formula>
    </cfRule>
  </conditionalFormatting>
  <conditionalFormatting sqref="N274">
    <cfRule type="expression" dxfId="240" priority="482">
      <formula>$AB274=TRUE</formula>
    </cfRule>
  </conditionalFormatting>
  <conditionalFormatting sqref="N275">
    <cfRule type="expression" dxfId="239" priority="480">
      <formula>$AB275=TRUE</formula>
    </cfRule>
  </conditionalFormatting>
  <conditionalFormatting sqref="N276">
    <cfRule type="expression" dxfId="238" priority="478">
      <formula>$AB276=TRUE</formula>
    </cfRule>
  </conditionalFormatting>
  <conditionalFormatting sqref="N277">
    <cfRule type="expression" dxfId="237" priority="476">
      <formula>$AB277=TRUE</formula>
    </cfRule>
  </conditionalFormatting>
  <conditionalFormatting sqref="N278">
    <cfRule type="expression" dxfId="236" priority="474">
      <formula>$AB278=TRUE</formula>
    </cfRule>
  </conditionalFormatting>
  <conditionalFormatting sqref="N279">
    <cfRule type="expression" dxfId="235" priority="472">
      <formula>$AB279=TRUE</formula>
    </cfRule>
  </conditionalFormatting>
  <conditionalFormatting sqref="N280">
    <cfRule type="expression" dxfId="234" priority="470">
      <formula>$AB280=TRUE</formula>
    </cfRule>
  </conditionalFormatting>
  <conditionalFormatting sqref="N281">
    <cfRule type="expression" dxfId="233" priority="468">
      <formula>$AB281=TRUE</formula>
    </cfRule>
  </conditionalFormatting>
  <conditionalFormatting sqref="N285">
    <cfRule type="expression" dxfId="232" priority="466">
      <formula>$AB285=TRUE</formula>
    </cfRule>
  </conditionalFormatting>
  <conditionalFormatting sqref="N286">
    <cfRule type="expression" dxfId="231" priority="464">
      <formula>$AB286=TRUE</formula>
    </cfRule>
  </conditionalFormatting>
  <conditionalFormatting sqref="N287">
    <cfRule type="expression" dxfId="230" priority="462">
      <formula>$AB287=TRUE</formula>
    </cfRule>
  </conditionalFormatting>
  <conditionalFormatting sqref="N288">
    <cfRule type="expression" dxfId="229" priority="460">
      <formula>$AB288=TRUE</formula>
    </cfRule>
  </conditionalFormatting>
  <conditionalFormatting sqref="N289">
    <cfRule type="expression" dxfId="228" priority="458">
      <formula>$AB289=TRUE</formula>
    </cfRule>
  </conditionalFormatting>
  <conditionalFormatting sqref="N290">
    <cfRule type="expression" dxfId="227" priority="456">
      <formula>$AB290=TRUE</formula>
    </cfRule>
  </conditionalFormatting>
  <conditionalFormatting sqref="N291">
    <cfRule type="expression" dxfId="226" priority="454">
      <formula>$AB291=TRUE</formula>
    </cfRule>
  </conditionalFormatting>
  <conditionalFormatting sqref="N292">
    <cfRule type="expression" dxfId="225" priority="452">
      <formula>$AB292=TRUE</formula>
    </cfRule>
  </conditionalFormatting>
  <conditionalFormatting sqref="N293">
    <cfRule type="expression" dxfId="224" priority="450">
      <formula>$AB293=TRUE</formula>
    </cfRule>
  </conditionalFormatting>
  <conditionalFormatting sqref="N294">
    <cfRule type="expression" dxfId="223" priority="448">
      <formula>$AB294=TRUE</formula>
    </cfRule>
  </conditionalFormatting>
  <conditionalFormatting sqref="N295">
    <cfRule type="expression" dxfId="222" priority="446">
      <formula>$AB295=TRUE</formula>
    </cfRule>
  </conditionalFormatting>
  <conditionalFormatting sqref="N296">
    <cfRule type="expression" dxfId="221" priority="444">
      <formula>$AB296=TRUE</formula>
    </cfRule>
  </conditionalFormatting>
  <conditionalFormatting sqref="N297">
    <cfRule type="expression" dxfId="220" priority="442">
      <formula>$AB297=TRUE</formula>
    </cfRule>
  </conditionalFormatting>
  <conditionalFormatting sqref="N298">
    <cfRule type="expression" dxfId="219" priority="440">
      <formula>$AB298=TRUE</formula>
    </cfRule>
  </conditionalFormatting>
  <conditionalFormatting sqref="N299">
    <cfRule type="expression" dxfId="218" priority="438">
      <formula>$AB299=TRUE</formula>
    </cfRule>
  </conditionalFormatting>
  <conditionalFormatting sqref="N300">
    <cfRule type="expression" dxfId="217" priority="436">
      <formula>$AB300=TRUE</formula>
    </cfRule>
  </conditionalFormatting>
  <conditionalFormatting sqref="N301">
    <cfRule type="expression" dxfId="216" priority="434">
      <formula>$AB301=TRUE</formula>
    </cfRule>
  </conditionalFormatting>
  <conditionalFormatting sqref="N302">
    <cfRule type="expression" dxfId="215" priority="432">
      <formula>$AB302=TRUE</formula>
    </cfRule>
  </conditionalFormatting>
  <conditionalFormatting sqref="N303">
    <cfRule type="expression" dxfId="214" priority="430">
      <formula>$AB303=TRUE</formula>
    </cfRule>
  </conditionalFormatting>
  <conditionalFormatting sqref="N304">
    <cfRule type="expression" dxfId="213" priority="428">
      <formula>$AB304=TRUE</formula>
    </cfRule>
  </conditionalFormatting>
  <conditionalFormatting sqref="N305">
    <cfRule type="expression" dxfId="212" priority="426">
      <formula>$AB305=TRUE</formula>
    </cfRule>
  </conditionalFormatting>
  <conditionalFormatting sqref="N306">
    <cfRule type="expression" dxfId="211" priority="424">
      <formula>$AB306=TRUE</formula>
    </cfRule>
  </conditionalFormatting>
  <conditionalFormatting sqref="N307">
    <cfRule type="expression" dxfId="210" priority="422">
      <formula>$AB307=TRUE</formula>
    </cfRule>
  </conditionalFormatting>
  <conditionalFormatting sqref="N308">
    <cfRule type="expression" dxfId="209" priority="420">
      <formula>$AB308=TRUE</formula>
    </cfRule>
  </conditionalFormatting>
  <conditionalFormatting sqref="N309">
    <cfRule type="expression" dxfId="208" priority="418">
      <formula>$AB309=TRUE</formula>
    </cfRule>
  </conditionalFormatting>
  <conditionalFormatting sqref="N310">
    <cfRule type="expression" dxfId="207" priority="416">
      <formula>$AB310=TRUE</formula>
    </cfRule>
  </conditionalFormatting>
  <conditionalFormatting sqref="N311">
    <cfRule type="expression" dxfId="206" priority="414">
      <formula>$AB311=TRUE</formula>
    </cfRule>
  </conditionalFormatting>
  <conditionalFormatting sqref="N312">
    <cfRule type="expression" dxfId="205" priority="412">
      <formula>$AB312=TRUE</formula>
    </cfRule>
  </conditionalFormatting>
  <conditionalFormatting sqref="N313">
    <cfRule type="expression" dxfId="204" priority="410">
      <formula>$AB313=TRUE</formula>
    </cfRule>
  </conditionalFormatting>
  <conditionalFormatting sqref="N314">
    <cfRule type="expression" dxfId="203" priority="408">
      <formula>$AB314=TRUE</formula>
    </cfRule>
  </conditionalFormatting>
  <conditionalFormatting sqref="N315">
    <cfRule type="expression" dxfId="202" priority="406">
      <formula>$AB315=TRUE</formula>
    </cfRule>
  </conditionalFormatting>
  <conditionalFormatting sqref="N316">
    <cfRule type="expression" dxfId="201" priority="404">
      <formula>$AB316=TRUE</formula>
    </cfRule>
  </conditionalFormatting>
  <conditionalFormatting sqref="N317">
    <cfRule type="expression" dxfId="200" priority="402">
      <formula>$AB317=TRUE</formula>
    </cfRule>
  </conditionalFormatting>
  <conditionalFormatting sqref="N318">
    <cfRule type="expression" dxfId="199" priority="400">
      <formula>$AB318=TRUE</formula>
    </cfRule>
  </conditionalFormatting>
  <conditionalFormatting sqref="N319">
    <cfRule type="expression" dxfId="198" priority="398">
      <formula>$AB319=TRUE</formula>
    </cfRule>
  </conditionalFormatting>
  <conditionalFormatting sqref="N320">
    <cfRule type="expression" dxfId="197" priority="396">
      <formula>$AB320=TRUE</formula>
    </cfRule>
  </conditionalFormatting>
  <conditionalFormatting sqref="N321">
    <cfRule type="expression" dxfId="196" priority="394">
      <formula>$AB321=TRUE</formula>
    </cfRule>
  </conditionalFormatting>
  <conditionalFormatting sqref="N322">
    <cfRule type="expression" dxfId="195" priority="392">
      <formula>$AB322=TRUE</formula>
    </cfRule>
  </conditionalFormatting>
  <conditionalFormatting sqref="N323">
    <cfRule type="expression" dxfId="194" priority="390">
      <formula>$AB323=TRUE</formula>
    </cfRule>
  </conditionalFormatting>
  <conditionalFormatting sqref="N324">
    <cfRule type="expression" dxfId="193" priority="388">
      <formula>$AB324=TRUE</formula>
    </cfRule>
  </conditionalFormatting>
  <conditionalFormatting sqref="N325">
    <cfRule type="expression" dxfId="192" priority="386">
      <formula>$AB325=TRUE</formula>
    </cfRule>
  </conditionalFormatting>
  <conditionalFormatting sqref="N329">
    <cfRule type="expression" dxfId="191" priority="384">
      <formula>$AB329=TRUE</formula>
    </cfRule>
  </conditionalFormatting>
  <conditionalFormatting sqref="N330">
    <cfRule type="expression" dxfId="190" priority="382">
      <formula>$AB330=TRUE</formula>
    </cfRule>
  </conditionalFormatting>
  <conditionalFormatting sqref="N331">
    <cfRule type="expression" dxfId="189" priority="380">
      <formula>$AB331=TRUE</formula>
    </cfRule>
  </conditionalFormatting>
  <conditionalFormatting sqref="N332">
    <cfRule type="expression" dxfId="188" priority="378">
      <formula>$AB332=TRUE</formula>
    </cfRule>
  </conditionalFormatting>
  <conditionalFormatting sqref="N333">
    <cfRule type="expression" dxfId="187" priority="376">
      <formula>$AB333=TRUE</formula>
    </cfRule>
  </conditionalFormatting>
  <conditionalFormatting sqref="N334">
    <cfRule type="expression" dxfId="186" priority="374">
      <formula>$AB334=TRUE</formula>
    </cfRule>
  </conditionalFormatting>
  <conditionalFormatting sqref="N335">
    <cfRule type="expression" dxfId="185" priority="372">
      <formula>$AB335=TRUE</formula>
    </cfRule>
  </conditionalFormatting>
  <conditionalFormatting sqref="N336">
    <cfRule type="expression" dxfId="184" priority="370">
      <formula>$AB336=TRUE</formula>
    </cfRule>
  </conditionalFormatting>
  <conditionalFormatting sqref="N337">
    <cfRule type="expression" dxfId="183" priority="368">
      <formula>$AB337=TRUE</formula>
    </cfRule>
  </conditionalFormatting>
  <conditionalFormatting sqref="N338">
    <cfRule type="expression" dxfId="182" priority="366">
      <formula>$AB338=TRUE</formula>
    </cfRule>
  </conditionalFormatting>
  <conditionalFormatting sqref="N339">
    <cfRule type="expression" dxfId="181" priority="364">
      <formula>$AB339=TRUE</formula>
    </cfRule>
  </conditionalFormatting>
  <conditionalFormatting sqref="N340">
    <cfRule type="expression" dxfId="180" priority="362">
      <formula>$AB340=TRUE</formula>
    </cfRule>
  </conditionalFormatting>
  <conditionalFormatting sqref="N341">
    <cfRule type="expression" dxfId="179" priority="360">
      <formula>$AB341=TRUE</formula>
    </cfRule>
  </conditionalFormatting>
  <conditionalFormatting sqref="N342">
    <cfRule type="expression" dxfId="178" priority="358">
      <formula>$AB342=TRUE</formula>
    </cfRule>
  </conditionalFormatting>
  <conditionalFormatting sqref="N343">
    <cfRule type="expression" dxfId="177" priority="356">
      <formula>$AB343=TRUE</formula>
    </cfRule>
  </conditionalFormatting>
  <conditionalFormatting sqref="N344">
    <cfRule type="expression" dxfId="176" priority="354">
      <formula>$AB344=TRUE</formula>
    </cfRule>
  </conditionalFormatting>
  <conditionalFormatting sqref="N348">
    <cfRule type="expression" dxfId="175" priority="352">
      <formula>$AB348=TRUE</formula>
    </cfRule>
  </conditionalFormatting>
  <conditionalFormatting sqref="N349">
    <cfRule type="expression" dxfId="174" priority="350">
      <formula>$AB349=TRUE</formula>
    </cfRule>
  </conditionalFormatting>
  <conditionalFormatting sqref="N350">
    <cfRule type="expression" dxfId="173" priority="348">
      <formula>$AB350=TRUE</formula>
    </cfRule>
  </conditionalFormatting>
  <conditionalFormatting sqref="N351">
    <cfRule type="expression" dxfId="172" priority="346">
      <formula>$AB351=TRUE</formula>
    </cfRule>
  </conditionalFormatting>
  <conditionalFormatting sqref="N352">
    <cfRule type="expression" dxfId="171" priority="344">
      <formula>$AB352=TRUE</formula>
    </cfRule>
  </conditionalFormatting>
  <conditionalFormatting sqref="N353">
    <cfRule type="expression" dxfId="170" priority="342">
      <formula>$AB353=TRUE</formula>
    </cfRule>
  </conditionalFormatting>
  <conditionalFormatting sqref="N354">
    <cfRule type="expression" dxfId="169" priority="340">
      <formula>$AB354=TRUE</formula>
    </cfRule>
  </conditionalFormatting>
  <conditionalFormatting sqref="N355">
    <cfRule type="expression" dxfId="168" priority="338">
      <formula>$AB355=TRUE</formula>
    </cfRule>
  </conditionalFormatting>
  <conditionalFormatting sqref="N356">
    <cfRule type="expression" dxfId="167" priority="336">
      <formula>$AB356=TRUE</formula>
    </cfRule>
  </conditionalFormatting>
  <conditionalFormatting sqref="N357">
    <cfRule type="expression" dxfId="166" priority="334">
      <formula>$AB357=TRUE</formula>
    </cfRule>
  </conditionalFormatting>
  <conditionalFormatting sqref="N358">
    <cfRule type="expression" dxfId="165" priority="332">
      <formula>$AB358=TRUE</formula>
    </cfRule>
  </conditionalFormatting>
  <conditionalFormatting sqref="N359">
    <cfRule type="expression" dxfId="164" priority="330">
      <formula>$AB359=TRUE</formula>
    </cfRule>
  </conditionalFormatting>
  <conditionalFormatting sqref="N360">
    <cfRule type="expression" dxfId="163" priority="328">
      <formula>$AB360=TRUE</formula>
    </cfRule>
  </conditionalFormatting>
  <conditionalFormatting sqref="N361">
    <cfRule type="expression" dxfId="162" priority="326">
      <formula>$AB361=TRUE</formula>
    </cfRule>
  </conditionalFormatting>
  <conditionalFormatting sqref="N362">
    <cfRule type="expression" dxfId="161" priority="324">
      <formula>$AB362=TRUE</formula>
    </cfRule>
  </conditionalFormatting>
  <conditionalFormatting sqref="N366">
    <cfRule type="expression" dxfId="160" priority="322">
      <formula>$AB366=TRUE</formula>
    </cfRule>
  </conditionalFormatting>
  <conditionalFormatting sqref="N367">
    <cfRule type="expression" dxfId="159" priority="320">
      <formula>$AB367=TRUE</formula>
    </cfRule>
  </conditionalFormatting>
  <conditionalFormatting sqref="N368">
    <cfRule type="expression" dxfId="158" priority="318">
      <formula>$AB368=TRUE</formula>
    </cfRule>
  </conditionalFormatting>
  <conditionalFormatting sqref="N369">
    <cfRule type="expression" dxfId="157" priority="316">
      <formula>$AB369=TRUE</formula>
    </cfRule>
  </conditionalFormatting>
  <conditionalFormatting sqref="N370">
    <cfRule type="expression" dxfId="156" priority="314">
      <formula>$AB370=TRUE</formula>
    </cfRule>
  </conditionalFormatting>
  <conditionalFormatting sqref="N371">
    <cfRule type="expression" dxfId="155" priority="312">
      <formula>$AB371=TRUE</formula>
    </cfRule>
  </conditionalFormatting>
  <conditionalFormatting sqref="N375">
    <cfRule type="expression" dxfId="154" priority="310">
      <formula>$AB375=TRUE</formula>
    </cfRule>
  </conditionalFormatting>
  <conditionalFormatting sqref="N376">
    <cfRule type="expression" dxfId="153" priority="308">
      <formula>$AB376=TRUE</formula>
    </cfRule>
  </conditionalFormatting>
  <conditionalFormatting sqref="N377">
    <cfRule type="expression" dxfId="152" priority="306">
      <formula>$AB377=TRUE</formula>
    </cfRule>
  </conditionalFormatting>
  <conditionalFormatting sqref="N378">
    <cfRule type="expression" dxfId="151" priority="304">
      <formula>$AB378=TRUE</formula>
    </cfRule>
  </conditionalFormatting>
  <conditionalFormatting sqref="N379">
    <cfRule type="expression" dxfId="150" priority="302">
      <formula>$AB379=TRUE</formula>
    </cfRule>
  </conditionalFormatting>
  <conditionalFormatting sqref="N380">
    <cfRule type="expression" dxfId="149" priority="300">
      <formula>$AB380=TRUE</formula>
    </cfRule>
  </conditionalFormatting>
  <conditionalFormatting sqref="N381">
    <cfRule type="expression" dxfId="148" priority="298">
      <formula>$AB381=TRUE</formula>
    </cfRule>
  </conditionalFormatting>
  <conditionalFormatting sqref="N382">
    <cfRule type="expression" dxfId="147" priority="296">
      <formula>$AB382=TRUE</formula>
    </cfRule>
  </conditionalFormatting>
  <conditionalFormatting sqref="N383">
    <cfRule type="expression" dxfId="146" priority="294">
      <formula>$AB383=TRUE</formula>
    </cfRule>
  </conditionalFormatting>
  <conditionalFormatting sqref="N384">
    <cfRule type="expression" dxfId="145" priority="292">
      <formula>$AB384=TRUE</formula>
    </cfRule>
  </conditionalFormatting>
  <conditionalFormatting sqref="N385">
    <cfRule type="expression" dxfId="144" priority="290">
      <formula>$AB385=TRUE</formula>
    </cfRule>
  </conditionalFormatting>
  <conditionalFormatting sqref="N386">
    <cfRule type="expression" dxfId="143" priority="288">
      <formula>$AB386=TRUE</formula>
    </cfRule>
  </conditionalFormatting>
  <conditionalFormatting sqref="N387">
    <cfRule type="expression" dxfId="142" priority="286">
      <formula>$AB387=TRUE</formula>
    </cfRule>
  </conditionalFormatting>
  <conditionalFormatting sqref="N388">
    <cfRule type="expression" dxfId="141" priority="284">
      <formula>$AB388=TRUE</formula>
    </cfRule>
  </conditionalFormatting>
  <conditionalFormatting sqref="N392">
    <cfRule type="expression" dxfId="140" priority="282">
      <formula>$AB392=TRUE</formula>
    </cfRule>
  </conditionalFormatting>
  <conditionalFormatting sqref="N393">
    <cfRule type="expression" dxfId="139" priority="280">
      <formula>$AB393=TRUE</formula>
    </cfRule>
  </conditionalFormatting>
  <conditionalFormatting sqref="N394">
    <cfRule type="expression" dxfId="138" priority="278">
      <formula>$AB394=TRUE</formula>
    </cfRule>
  </conditionalFormatting>
  <conditionalFormatting sqref="N395">
    <cfRule type="expression" dxfId="137" priority="276">
      <formula>$AB395=TRUE</formula>
    </cfRule>
  </conditionalFormatting>
  <conditionalFormatting sqref="N396">
    <cfRule type="expression" dxfId="136" priority="274">
      <formula>$AB396=TRUE</formula>
    </cfRule>
  </conditionalFormatting>
  <conditionalFormatting sqref="N397">
    <cfRule type="expression" dxfId="135" priority="272">
      <formula>$AB397=TRUE</formula>
    </cfRule>
  </conditionalFormatting>
  <conditionalFormatting sqref="N398">
    <cfRule type="expression" dxfId="134" priority="270">
      <formula>$AB398=TRUE</formula>
    </cfRule>
  </conditionalFormatting>
  <conditionalFormatting sqref="N399">
    <cfRule type="expression" dxfId="133" priority="268">
      <formula>$AB399=TRUE</formula>
    </cfRule>
  </conditionalFormatting>
  <conditionalFormatting sqref="N400">
    <cfRule type="expression" dxfId="132" priority="266">
      <formula>$AB400=TRUE</formula>
    </cfRule>
  </conditionalFormatting>
  <conditionalFormatting sqref="N401">
    <cfRule type="expression" dxfId="131" priority="264">
      <formula>$AB401=TRUE</formula>
    </cfRule>
  </conditionalFormatting>
  <conditionalFormatting sqref="N402">
    <cfRule type="expression" dxfId="130" priority="262">
      <formula>$AB402=TRUE</formula>
    </cfRule>
  </conditionalFormatting>
  <conditionalFormatting sqref="N403">
    <cfRule type="expression" dxfId="129" priority="260">
      <formula>$AB403=TRUE</formula>
    </cfRule>
  </conditionalFormatting>
  <conditionalFormatting sqref="N407">
    <cfRule type="expression" dxfId="128" priority="258">
      <formula>$AB407=TRUE</formula>
    </cfRule>
  </conditionalFormatting>
  <conditionalFormatting sqref="N408">
    <cfRule type="expression" dxfId="127" priority="256">
      <formula>$AB408=TRUE</formula>
    </cfRule>
  </conditionalFormatting>
  <conditionalFormatting sqref="N409">
    <cfRule type="expression" dxfId="126" priority="254">
      <formula>$AB409=TRUE</formula>
    </cfRule>
  </conditionalFormatting>
  <conditionalFormatting sqref="N410">
    <cfRule type="expression" dxfId="125" priority="252">
      <formula>$AB410=TRUE</formula>
    </cfRule>
  </conditionalFormatting>
  <conditionalFormatting sqref="N411">
    <cfRule type="expression" dxfId="124" priority="250">
      <formula>$AB411=TRUE</formula>
    </cfRule>
  </conditionalFormatting>
  <conditionalFormatting sqref="N412">
    <cfRule type="expression" dxfId="123" priority="248">
      <formula>$AB412=TRUE</formula>
    </cfRule>
  </conditionalFormatting>
  <conditionalFormatting sqref="N416">
    <cfRule type="expression" dxfId="122" priority="246">
      <formula>$AB416=TRUE</formula>
    </cfRule>
  </conditionalFormatting>
  <conditionalFormatting sqref="N417">
    <cfRule type="expression" dxfId="121" priority="244">
      <formula>$AB417=TRUE</formula>
    </cfRule>
  </conditionalFormatting>
  <conditionalFormatting sqref="N418">
    <cfRule type="expression" dxfId="120" priority="242">
      <formula>$AB418=TRUE</formula>
    </cfRule>
  </conditionalFormatting>
  <conditionalFormatting sqref="N419">
    <cfRule type="expression" dxfId="119" priority="240">
      <formula>$AB419=TRUE</formula>
    </cfRule>
  </conditionalFormatting>
  <conditionalFormatting sqref="N420">
    <cfRule type="expression" dxfId="118" priority="238">
      <formula>$AB420=TRUE</formula>
    </cfRule>
  </conditionalFormatting>
  <conditionalFormatting sqref="N421">
    <cfRule type="expression" dxfId="117" priority="236">
      <formula>$AB421=TRUE</formula>
    </cfRule>
  </conditionalFormatting>
  <conditionalFormatting sqref="N422">
    <cfRule type="expression" dxfId="116" priority="234">
      <formula>$AB422=TRUE</formula>
    </cfRule>
  </conditionalFormatting>
  <conditionalFormatting sqref="N423">
    <cfRule type="expression" dxfId="115" priority="232">
      <formula>$AB423=TRUE</formula>
    </cfRule>
  </conditionalFormatting>
  <conditionalFormatting sqref="N424">
    <cfRule type="expression" dxfId="114" priority="230">
      <formula>$AB424=TRUE</formula>
    </cfRule>
  </conditionalFormatting>
  <conditionalFormatting sqref="N425">
    <cfRule type="expression" dxfId="113" priority="228">
      <formula>$AB425=TRUE</formula>
    </cfRule>
  </conditionalFormatting>
  <conditionalFormatting sqref="N426">
    <cfRule type="expression" dxfId="112" priority="226">
      <formula>$AB426=TRUE</formula>
    </cfRule>
  </conditionalFormatting>
  <conditionalFormatting sqref="N427">
    <cfRule type="expression" dxfId="111" priority="224">
      <formula>$AB427=TRUE</formula>
    </cfRule>
  </conditionalFormatting>
  <conditionalFormatting sqref="N431">
    <cfRule type="expression" dxfId="110" priority="222">
      <formula>$AB431=TRUE</formula>
    </cfRule>
  </conditionalFormatting>
  <conditionalFormatting sqref="N432">
    <cfRule type="expression" dxfId="109" priority="220">
      <formula>$AB432=TRUE</formula>
    </cfRule>
  </conditionalFormatting>
  <conditionalFormatting sqref="N433">
    <cfRule type="expression" dxfId="108" priority="218">
      <formula>$AB433=TRUE</formula>
    </cfRule>
  </conditionalFormatting>
  <conditionalFormatting sqref="N434">
    <cfRule type="expression" dxfId="107" priority="216">
      <formula>$AB434=TRUE</formula>
    </cfRule>
  </conditionalFormatting>
  <conditionalFormatting sqref="N435">
    <cfRule type="expression" dxfId="106" priority="214">
      <formula>$AB435=TRUE</formula>
    </cfRule>
  </conditionalFormatting>
  <conditionalFormatting sqref="N436">
    <cfRule type="expression" dxfId="105" priority="212">
      <formula>$AB436=TRUE</formula>
    </cfRule>
  </conditionalFormatting>
  <conditionalFormatting sqref="N437">
    <cfRule type="expression" dxfId="104" priority="210">
      <formula>$AB437=TRUE</formula>
    </cfRule>
  </conditionalFormatting>
  <conditionalFormatting sqref="N438">
    <cfRule type="expression" dxfId="103" priority="208">
      <formula>$AB438=TRUE</formula>
    </cfRule>
  </conditionalFormatting>
  <conditionalFormatting sqref="N439">
    <cfRule type="expression" dxfId="102" priority="206">
      <formula>$AB439=TRUE</formula>
    </cfRule>
  </conditionalFormatting>
  <conditionalFormatting sqref="N440">
    <cfRule type="expression" dxfId="101" priority="204">
      <formula>$AB440=TRUE</formula>
    </cfRule>
  </conditionalFormatting>
  <conditionalFormatting sqref="N441">
    <cfRule type="expression" dxfId="100" priority="202">
      <formula>$AB441=TRUE</formula>
    </cfRule>
  </conditionalFormatting>
  <conditionalFormatting sqref="N442">
    <cfRule type="expression" dxfId="99" priority="200">
      <formula>$AB442=TRUE</formula>
    </cfRule>
  </conditionalFormatting>
  <conditionalFormatting sqref="N443">
    <cfRule type="expression" dxfId="98" priority="198">
      <formula>$AB443=TRUE</formula>
    </cfRule>
  </conditionalFormatting>
  <conditionalFormatting sqref="N444">
    <cfRule type="expression" dxfId="97" priority="196">
      <formula>$AB444=TRUE</formula>
    </cfRule>
  </conditionalFormatting>
  <conditionalFormatting sqref="N445">
    <cfRule type="expression" dxfId="96" priority="194">
      <formula>$AB445=TRUE</formula>
    </cfRule>
  </conditionalFormatting>
  <conditionalFormatting sqref="N446">
    <cfRule type="expression" dxfId="95" priority="192">
      <formula>$AB446=TRUE</formula>
    </cfRule>
  </conditionalFormatting>
  <conditionalFormatting sqref="N447">
    <cfRule type="expression" dxfId="94" priority="190">
      <formula>$AB447=TRUE</formula>
    </cfRule>
  </conditionalFormatting>
  <conditionalFormatting sqref="N448">
    <cfRule type="expression" dxfId="93" priority="188">
      <formula>$AB448=TRUE</formula>
    </cfRule>
  </conditionalFormatting>
  <conditionalFormatting sqref="N449">
    <cfRule type="expression" dxfId="92" priority="186">
      <formula>$AB449=TRUE</formula>
    </cfRule>
  </conditionalFormatting>
  <conditionalFormatting sqref="N450">
    <cfRule type="expression" dxfId="91" priority="184">
      <formula>$AB450=TRUE</formula>
    </cfRule>
  </conditionalFormatting>
  <conditionalFormatting sqref="N451">
    <cfRule type="expression" dxfId="90" priority="182">
      <formula>$AB451=TRUE</formula>
    </cfRule>
  </conditionalFormatting>
  <conditionalFormatting sqref="N452">
    <cfRule type="expression" dxfId="89" priority="180">
      <formula>$AB452=TRUE</formula>
    </cfRule>
  </conditionalFormatting>
  <conditionalFormatting sqref="N453">
    <cfRule type="expression" dxfId="88" priority="178">
      <formula>$AB453=TRUE</formula>
    </cfRule>
  </conditionalFormatting>
  <conditionalFormatting sqref="N454">
    <cfRule type="expression" dxfId="87" priority="176">
      <formula>$AB454=TRUE</formula>
    </cfRule>
  </conditionalFormatting>
  <conditionalFormatting sqref="N455">
    <cfRule type="expression" dxfId="86" priority="174">
      <formula>$AB455=TRUE</formula>
    </cfRule>
  </conditionalFormatting>
  <conditionalFormatting sqref="N456">
    <cfRule type="expression" dxfId="85" priority="172">
      <formula>$AB456=TRUE</formula>
    </cfRule>
  </conditionalFormatting>
  <conditionalFormatting sqref="N457">
    <cfRule type="expression" dxfId="84" priority="170">
      <formula>$AB457=TRUE</formula>
    </cfRule>
  </conditionalFormatting>
  <conditionalFormatting sqref="N461">
    <cfRule type="expression" dxfId="83" priority="168">
      <formula>$AB461=TRUE</formula>
    </cfRule>
  </conditionalFormatting>
  <conditionalFormatting sqref="N462">
    <cfRule type="expression" dxfId="82" priority="166">
      <formula>$AB462=TRUE</formula>
    </cfRule>
  </conditionalFormatting>
  <conditionalFormatting sqref="N463">
    <cfRule type="expression" dxfId="81" priority="164">
      <formula>$AB463=TRUE</formula>
    </cfRule>
  </conditionalFormatting>
  <conditionalFormatting sqref="N464">
    <cfRule type="expression" dxfId="80" priority="162">
      <formula>$AB464=TRUE</formula>
    </cfRule>
  </conditionalFormatting>
  <conditionalFormatting sqref="N465">
    <cfRule type="expression" dxfId="79" priority="160">
      <formula>$AB465=TRUE</formula>
    </cfRule>
  </conditionalFormatting>
  <conditionalFormatting sqref="N466">
    <cfRule type="expression" dxfId="78" priority="158">
      <formula>$AB466=TRUE</formula>
    </cfRule>
  </conditionalFormatting>
  <conditionalFormatting sqref="N470">
    <cfRule type="expression" dxfId="77" priority="156">
      <formula>$AB470=TRUE</formula>
    </cfRule>
  </conditionalFormatting>
  <conditionalFormatting sqref="N471">
    <cfRule type="expression" dxfId="76" priority="154">
      <formula>$AB471=TRUE</formula>
    </cfRule>
  </conditionalFormatting>
  <conditionalFormatting sqref="N472">
    <cfRule type="expression" dxfId="75" priority="152">
      <formula>$AB472=TRUE</formula>
    </cfRule>
  </conditionalFormatting>
  <conditionalFormatting sqref="N473">
    <cfRule type="expression" dxfId="74" priority="150">
      <formula>$AB473=TRUE</formula>
    </cfRule>
  </conditionalFormatting>
  <conditionalFormatting sqref="N474">
    <cfRule type="expression" dxfId="73" priority="148">
      <formula>$AB474=TRUE</formula>
    </cfRule>
  </conditionalFormatting>
  <conditionalFormatting sqref="N475">
    <cfRule type="expression" dxfId="72" priority="146">
      <formula>$AB475=TRUE</formula>
    </cfRule>
  </conditionalFormatting>
  <conditionalFormatting sqref="N476">
    <cfRule type="expression" dxfId="71" priority="144">
      <formula>$AB476=TRUE</formula>
    </cfRule>
  </conditionalFormatting>
  <conditionalFormatting sqref="N477">
    <cfRule type="expression" dxfId="70" priority="142">
      <formula>$AB477=TRUE</formula>
    </cfRule>
  </conditionalFormatting>
  <conditionalFormatting sqref="N478">
    <cfRule type="expression" dxfId="69" priority="140">
      <formula>$AB478=TRUE</formula>
    </cfRule>
  </conditionalFormatting>
  <conditionalFormatting sqref="N479">
    <cfRule type="expression" dxfId="68" priority="138">
      <formula>$AB479=TRUE</formula>
    </cfRule>
  </conditionalFormatting>
  <conditionalFormatting sqref="N480">
    <cfRule type="expression" dxfId="67" priority="136">
      <formula>$AB480=TRUE</formula>
    </cfRule>
  </conditionalFormatting>
  <conditionalFormatting sqref="N481">
    <cfRule type="expression" dxfId="66" priority="134">
      <formula>$AB481=TRUE</formula>
    </cfRule>
  </conditionalFormatting>
  <conditionalFormatting sqref="N482">
    <cfRule type="expression" dxfId="65" priority="132">
      <formula>$AB482=TRUE</formula>
    </cfRule>
  </conditionalFormatting>
  <conditionalFormatting sqref="N483">
    <cfRule type="expression" dxfId="64" priority="130">
      <formula>$AB483=TRUE</formula>
    </cfRule>
  </conditionalFormatting>
  <conditionalFormatting sqref="N484">
    <cfRule type="expression" dxfId="63" priority="128">
      <formula>$AB484=TRUE</formula>
    </cfRule>
  </conditionalFormatting>
  <conditionalFormatting sqref="N485">
    <cfRule type="expression" dxfId="62" priority="126">
      <formula>$AB485=TRUE</formula>
    </cfRule>
  </conditionalFormatting>
  <conditionalFormatting sqref="N489">
    <cfRule type="expression" dxfId="61" priority="124">
      <formula>$AB489=TRUE</formula>
    </cfRule>
  </conditionalFormatting>
  <conditionalFormatting sqref="N490">
    <cfRule type="expression" dxfId="60" priority="122">
      <formula>$AB490=TRUE</formula>
    </cfRule>
  </conditionalFormatting>
  <conditionalFormatting sqref="N491">
    <cfRule type="expression" dxfId="59" priority="120">
      <formula>$AB491=TRUE</formula>
    </cfRule>
  </conditionalFormatting>
  <conditionalFormatting sqref="N492">
    <cfRule type="expression" dxfId="58" priority="118">
      <formula>$AB492=TRUE</formula>
    </cfRule>
  </conditionalFormatting>
  <conditionalFormatting sqref="N493">
    <cfRule type="expression" dxfId="57" priority="116">
      <formula>$AB493=TRUE</formula>
    </cfRule>
  </conditionalFormatting>
  <conditionalFormatting sqref="N494">
    <cfRule type="expression" dxfId="56" priority="114">
      <formula>$AB494=TRUE</formula>
    </cfRule>
  </conditionalFormatting>
  <conditionalFormatting sqref="N495">
    <cfRule type="expression" dxfId="55" priority="112">
      <formula>$AB495=TRUE</formula>
    </cfRule>
  </conditionalFormatting>
  <conditionalFormatting sqref="N496">
    <cfRule type="expression" dxfId="54" priority="110">
      <formula>$AB496=TRUE</formula>
    </cfRule>
  </conditionalFormatting>
  <conditionalFormatting sqref="N497">
    <cfRule type="expression" dxfId="53" priority="108">
      <formula>$AB497=TRUE</formula>
    </cfRule>
  </conditionalFormatting>
  <conditionalFormatting sqref="N498">
    <cfRule type="expression" dxfId="52" priority="106">
      <formula>$AB498=TRUE</formula>
    </cfRule>
  </conditionalFormatting>
  <conditionalFormatting sqref="N499">
    <cfRule type="expression" dxfId="51" priority="104">
      <formula>$AB499=TRUE</formula>
    </cfRule>
  </conditionalFormatting>
  <conditionalFormatting sqref="N500">
    <cfRule type="expression" dxfId="50" priority="102">
      <formula>$AB500=TRUE</formula>
    </cfRule>
  </conditionalFormatting>
  <conditionalFormatting sqref="N501">
    <cfRule type="expression" dxfId="49" priority="100">
      <formula>$AB501=TRUE</formula>
    </cfRule>
  </conditionalFormatting>
  <conditionalFormatting sqref="N502">
    <cfRule type="expression" dxfId="48" priority="98">
      <formula>$AB502=TRUE</formula>
    </cfRule>
  </conditionalFormatting>
  <conditionalFormatting sqref="N506">
    <cfRule type="expression" dxfId="47" priority="96">
      <formula>$AB506=TRUE</formula>
    </cfRule>
  </conditionalFormatting>
  <conditionalFormatting sqref="N507">
    <cfRule type="expression" dxfId="46" priority="94">
      <formula>$AB507=TRUE</formula>
    </cfRule>
  </conditionalFormatting>
  <conditionalFormatting sqref="N508">
    <cfRule type="expression" dxfId="45" priority="92">
      <formula>$AB508=TRUE</formula>
    </cfRule>
  </conditionalFormatting>
  <conditionalFormatting sqref="N509">
    <cfRule type="expression" dxfId="44" priority="90">
      <formula>$AB509=TRUE</formula>
    </cfRule>
  </conditionalFormatting>
  <conditionalFormatting sqref="N510">
    <cfRule type="expression" dxfId="43" priority="88">
      <formula>$AB510=TRUE</formula>
    </cfRule>
  </conditionalFormatting>
  <conditionalFormatting sqref="N511">
    <cfRule type="expression" dxfId="42" priority="86">
      <formula>$AB511=TRUE</formula>
    </cfRule>
  </conditionalFormatting>
  <conditionalFormatting sqref="N512">
    <cfRule type="expression" dxfId="41" priority="84">
      <formula>$AB512=TRUE</formula>
    </cfRule>
  </conditionalFormatting>
  <conditionalFormatting sqref="N513">
    <cfRule type="expression" dxfId="40" priority="82">
      <formula>$AB513=TRUE</formula>
    </cfRule>
  </conditionalFormatting>
  <conditionalFormatting sqref="N514">
    <cfRule type="expression" dxfId="39" priority="80">
      <formula>$AB514=TRUE</formula>
    </cfRule>
  </conditionalFormatting>
  <conditionalFormatting sqref="N515">
    <cfRule type="expression" dxfId="38" priority="78">
      <formula>$AB515=TRUE</formula>
    </cfRule>
  </conditionalFormatting>
  <conditionalFormatting sqref="N516">
    <cfRule type="expression" dxfId="37" priority="76">
      <formula>$AB516=TRUE</formula>
    </cfRule>
  </conditionalFormatting>
  <conditionalFormatting sqref="N517">
    <cfRule type="expression" dxfId="36" priority="74">
      <formula>$AB517=TRUE</formula>
    </cfRule>
  </conditionalFormatting>
  <conditionalFormatting sqref="N518">
    <cfRule type="expression" dxfId="35" priority="72">
      <formula>$AB518=TRUE</formula>
    </cfRule>
  </conditionalFormatting>
  <conditionalFormatting sqref="N519">
    <cfRule type="expression" dxfId="34" priority="70">
      <formula>$AB519=TRUE</formula>
    </cfRule>
  </conditionalFormatting>
  <conditionalFormatting sqref="N520">
    <cfRule type="expression" dxfId="33" priority="68">
      <formula>$AB520=TRUE</formula>
    </cfRule>
  </conditionalFormatting>
  <conditionalFormatting sqref="N521">
    <cfRule type="expression" dxfId="32" priority="66">
      <formula>$AB521=TRUE</formula>
    </cfRule>
  </conditionalFormatting>
  <conditionalFormatting sqref="N522">
    <cfRule type="expression" dxfId="31" priority="64">
      <formula>$AB522=TRUE</formula>
    </cfRule>
  </conditionalFormatting>
  <conditionalFormatting sqref="N523">
    <cfRule type="expression" dxfId="30" priority="62">
      <formula>$AB523=TRUE</formula>
    </cfRule>
  </conditionalFormatting>
  <conditionalFormatting sqref="N524">
    <cfRule type="expression" dxfId="29" priority="60">
      <formula>$AB524=TRUE</formula>
    </cfRule>
  </conditionalFormatting>
  <conditionalFormatting sqref="N525">
    <cfRule type="expression" dxfId="28" priority="58">
      <formula>$AB525=TRUE</formula>
    </cfRule>
  </conditionalFormatting>
  <conditionalFormatting sqref="N526">
    <cfRule type="expression" dxfId="27" priority="56">
      <formula>$AB526=TRUE</formula>
    </cfRule>
  </conditionalFormatting>
  <conditionalFormatting sqref="N527">
    <cfRule type="expression" dxfId="26" priority="54">
      <formula>$AB527=TRUE</formula>
    </cfRule>
  </conditionalFormatting>
  <conditionalFormatting sqref="N528">
    <cfRule type="expression" dxfId="25" priority="52">
      <formula>$AB528=TRUE</formula>
    </cfRule>
  </conditionalFormatting>
  <conditionalFormatting sqref="N529">
    <cfRule type="expression" dxfId="24" priority="50">
      <formula>$AB529=TRUE</formula>
    </cfRule>
  </conditionalFormatting>
  <conditionalFormatting sqref="N530">
    <cfRule type="expression" dxfId="23" priority="48">
      <formula>$AB530=TRUE</formula>
    </cfRule>
  </conditionalFormatting>
  <conditionalFormatting sqref="N531">
    <cfRule type="expression" dxfId="22" priority="46">
      <formula>$AB531=TRUE</formula>
    </cfRule>
  </conditionalFormatting>
  <conditionalFormatting sqref="N532">
    <cfRule type="expression" dxfId="21" priority="44">
      <formula>$AB532=TRUE</formula>
    </cfRule>
  </conditionalFormatting>
  <conditionalFormatting sqref="N533">
    <cfRule type="expression" dxfId="20" priority="42">
      <formula>$AB533=TRUE</formula>
    </cfRule>
  </conditionalFormatting>
  <conditionalFormatting sqref="N534">
    <cfRule type="expression" dxfId="19" priority="40">
      <formula>$AB534=TRUE</formula>
    </cfRule>
  </conditionalFormatting>
  <conditionalFormatting sqref="N535">
    <cfRule type="expression" dxfId="18" priority="38">
      <formula>$AB535=TRUE</formula>
    </cfRule>
  </conditionalFormatting>
  <conditionalFormatting sqref="N536">
    <cfRule type="expression" dxfId="17" priority="36">
      <formula>$AB536=TRUE</formula>
    </cfRule>
  </conditionalFormatting>
  <conditionalFormatting sqref="N537">
    <cfRule type="expression" dxfId="16" priority="34">
      <formula>$AB537=TRUE</formula>
    </cfRule>
  </conditionalFormatting>
  <conditionalFormatting sqref="N538">
    <cfRule type="expression" dxfId="15" priority="32">
      <formula>$AB538=TRUE</formula>
    </cfRule>
  </conditionalFormatting>
  <conditionalFormatting sqref="N539">
    <cfRule type="expression" dxfId="14" priority="30">
      <formula>$AB539=TRUE</formula>
    </cfRule>
  </conditionalFormatting>
  <conditionalFormatting sqref="N540">
    <cfRule type="expression" dxfId="13" priority="28">
      <formula>$AB540=TRUE</formula>
    </cfRule>
  </conditionalFormatting>
  <conditionalFormatting sqref="N541">
    <cfRule type="expression" dxfId="12" priority="26">
      <formula>$AB541=TRUE</formula>
    </cfRule>
  </conditionalFormatting>
  <conditionalFormatting sqref="N542">
    <cfRule type="expression" dxfId="11" priority="24">
      <formula>$AB542=TRUE</formula>
    </cfRule>
  </conditionalFormatting>
  <conditionalFormatting sqref="N543">
    <cfRule type="expression" dxfId="10" priority="22">
      <formula>$AB543=TRUE</formula>
    </cfRule>
  </conditionalFormatting>
  <conditionalFormatting sqref="N544">
    <cfRule type="expression" dxfId="9" priority="20">
      <formula>$AB544=TRUE</formula>
    </cfRule>
  </conditionalFormatting>
  <conditionalFormatting sqref="N545">
    <cfRule type="expression" dxfId="8" priority="18">
      <formula>$AB545=TRUE</formula>
    </cfRule>
  </conditionalFormatting>
  <conditionalFormatting sqref="N546">
    <cfRule type="expression" dxfId="7" priority="16">
      <formula>$AB546=TRUE</formula>
    </cfRule>
  </conditionalFormatting>
  <conditionalFormatting sqref="N547">
    <cfRule type="expression" dxfId="6" priority="14">
      <formula>$AB547=TRUE</formula>
    </cfRule>
  </conditionalFormatting>
  <conditionalFormatting sqref="N548">
    <cfRule type="expression" dxfId="5" priority="12">
      <formula>$AB548=TRUE</formula>
    </cfRule>
  </conditionalFormatting>
  <conditionalFormatting sqref="N549">
    <cfRule type="expression" dxfId="4" priority="10">
      <formula>$AB549=TRUE</formula>
    </cfRule>
  </conditionalFormatting>
  <conditionalFormatting sqref="N550">
    <cfRule type="expression" dxfId="3" priority="8">
      <formula>$AB550=TRUE</formula>
    </cfRule>
  </conditionalFormatting>
  <conditionalFormatting sqref="N551">
    <cfRule type="expression" dxfId="2" priority="6">
      <formula>$AB551=TRUE</formula>
    </cfRule>
  </conditionalFormatting>
  <conditionalFormatting sqref="N552">
    <cfRule type="expression" dxfId="1" priority="4">
      <formula>$AB552=TRUE</formula>
    </cfRule>
  </conditionalFormatting>
  <conditionalFormatting sqref="N553">
    <cfRule type="expression" dxfId="0" priority="2">
      <formula>$AB553=TRUE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25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L5</xm:sqref>
        </x14:conditionalFormatting>
        <x14:conditionalFormatting xmlns:xm="http://schemas.microsoft.com/office/excel/2006/main">
          <x14:cfRule type="iconSet" priority="967" id="{1E9375A5-6D5C-4958-9003-E758E75B8F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</xm:sqref>
        </x14:conditionalFormatting>
        <x14:conditionalFormatting xmlns:xm="http://schemas.microsoft.com/office/excel/2006/main">
          <x14:cfRule type="iconSet" priority="965" id="{153114DE-4BB1-471D-AE19-D1394E0E6B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963" id="{BB7BC00F-37C7-4D0A-8E12-9045158BCF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961" id="{2EEC8DF0-BAF6-4ACC-A0B1-75F858460E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959" id="{7FE87936-0BE0-466C-A3CC-A320CE2418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957" id="{A213AB33-CCDE-43A6-96E6-266D1ADE47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955" id="{50D7FB36-1270-40BE-9501-73B8092920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953" id="{9FB05660-8571-47D7-ADE6-A6EB19674C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951" id="{92902B7E-DCF3-4D2A-92A8-31AB28010A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949" id="{C95FC381-4874-46BA-9889-B1291CE292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947" id="{5CDC9AE2-2EA1-43E9-9DDE-253875E740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945" id="{D54A38A7-0933-4899-838E-C8C3B55E2E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</xm:sqref>
        </x14:conditionalFormatting>
        <x14:conditionalFormatting xmlns:xm="http://schemas.microsoft.com/office/excel/2006/main">
          <x14:cfRule type="iconSet" priority="943" id="{241CB5C7-10ED-419B-8395-83C6F69F42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</xm:sqref>
        </x14:conditionalFormatting>
        <x14:conditionalFormatting xmlns:xm="http://schemas.microsoft.com/office/excel/2006/main">
          <x14:cfRule type="iconSet" priority="941" id="{C192B0F5-234F-442A-BDAB-C5646DD700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939" id="{8982FC45-5409-435F-8CBD-F1B27E8B6B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937" id="{372ADB61-B011-47FB-A84D-E19EAC17C0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935" id="{9090E6D1-3B27-4388-A995-BA90400B47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933" id="{EFF374E0-B7FD-4B2A-8B4D-E172463B0A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931" id="{21408CEB-437D-41AB-AB95-94CB13B95F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929" id="{4BA31B5D-D3FF-43EA-98ED-6992D93A80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927" id="{82D2634F-1581-4994-B3FD-CECD0124A1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925" id="{27987768-4915-4802-8CC6-4ED04F53E0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923" id="{19ECD525-4B02-4AFA-A140-5B3983F579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921" id="{88937A76-39D3-4C67-8FEB-7DE16D4C87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</xm:sqref>
        </x14:conditionalFormatting>
        <x14:conditionalFormatting xmlns:xm="http://schemas.microsoft.com/office/excel/2006/main">
          <x14:cfRule type="iconSet" priority="919" id="{E8BF7E36-F92F-4B40-8327-FE45CC5FA0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</xm:sqref>
        </x14:conditionalFormatting>
        <x14:conditionalFormatting xmlns:xm="http://schemas.microsoft.com/office/excel/2006/main">
          <x14:cfRule type="iconSet" priority="917" id="{0B38CE28-5B1A-4909-9B4D-8752F781F0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</xm:sqref>
        </x14:conditionalFormatting>
        <x14:conditionalFormatting xmlns:xm="http://schemas.microsoft.com/office/excel/2006/main">
          <x14:cfRule type="iconSet" priority="915" id="{191932F7-8675-4013-BCFD-F592F7CDAB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</xm:sqref>
        </x14:conditionalFormatting>
        <x14:conditionalFormatting xmlns:xm="http://schemas.microsoft.com/office/excel/2006/main">
          <x14:cfRule type="iconSet" priority="913" id="{2FACBB3E-2B78-4BAF-A7B5-50689524E1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</xm:sqref>
        </x14:conditionalFormatting>
        <x14:conditionalFormatting xmlns:xm="http://schemas.microsoft.com/office/excel/2006/main">
          <x14:cfRule type="iconSet" priority="911" id="{9F615609-EB08-4525-AB90-C38C536985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</xm:sqref>
        </x14:conditionalFormatting>
        <x14:conditionalFormatting xmlns:xm="http://schemas.microsoft.com/office/excel/2006/main">
          <x14:cfRule type="iconSet" priority="909" id="{B47DB068-CDB2-4D8C-8031-C8AF9CDD1D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</xm:sqref>
        </x14:conditionalFormatting>
        <x14:conditionalFormatting xmlns:xm="http://schemas.microsoft.com/office/excel/2006/main">
          <x14:cfRule type="iconSet" priority="907" id="{F930A139-32B2-4C68-9416-59886FA271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</xm:sqref>
        </x14:conditionalFormatting>
        <x14:conditionalFormatting xmlns:xm="http://schemas.microsoft.com/office/excel/2006/main">
          <x14:cfRule type="iconSet" priority="905" id="{CD6097DD-39F7-4BCA-A794-829B048EF7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</xm:sqref>
        </x14:conditionalFormatting>
        <x14:conditionalFormatting xmlns:xm="http://schemas.microsoft.com/office/excel/2006/main">
          <x14:cfRule type="iconSet" priority="903" id="{E28E71F4-C602-413C-821C-3D264F9200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</xm:sqref>
        </x14:conditionalFormatting>
        <x14:conditionalFormatting xmlns:xm="http://schemas.microsoft.com/office/excel/2006/main">
          <x14:cfRule type="iconSet" priority="901" id="{03364E64-7C5B-4899-B0A3-935590E31F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</xm:sqref>
        </x14:conditionalFormatting>
        <x14:conditionalFormatting xmlns:xm="http://schemas.microsoft.com/office/excel/2006/main">
          <x14:cfRule type="iconSet" priority="899" id="{F17A5C29-418C-439D-AE18-99B3B705E6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</xm:sqref>
        </x14:conditionalFormatting>
        <x14:conditionalFormatting xmlns:xm="http://schemas.microsoft.com/office/excel/2006/main">
          <x14:cfRule type="iconSet" priority="897" id="{8D4E296E-490A-4D19-BF12-2B87D5BC1A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</xm:sqref>
        </x14:conditionalFormatting>
        <x14:conditionalFormatting xmlns:xm="http://schemas.microsoft.com/office/excel/2006/main">
          <x14:cfRule type="iconSet" priority="895" id="{233299AB-466D-451C-88D7-5C769FF032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</xm:sqref>
        </x14:conditionalFormatting>
        <x14:conditionalFormatting xmlns:xm="http://schemas.microsoft.com/office/excel/2006/main">
          <x14:cfRule type="iconSet" priority="893" id="{04CD5622-E5D2-456F-9DD1-D4E48E9878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</xm:sqref>
        </x14:conditionalFormatting>
        <x14:conditionalFormatting xmlns:xm="http://schemas.microsoft.com/office/excel/2006/main">
          <x14:cfRule type="iconSet" priority="891" id="{B61F9D3C-FD03-457E-97B2-8F10B2A754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</xm:sqref>
        </x14:conditionalFormatting>
        <x14:conditionalFormatting xmlns:xm="http://schemas.microsoft.com/office/excel/2006/main">
          <x14:cfRule type="iconSet" priority="889" id="{14A4EF98-B80E-49EB-B7BE-113E212326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</xm:sqref>
        </x14:conditionalFormatting>
        <x14:conditionalFormatting xmlns:xm="http://schemas.microsoft.com/office/excel/2006/main">
          <x14:cfRule type="iconSet" priority="887" id="{F76A00E5-7CE7-4035-B126-C57D762FB7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</xm:sqref>
        </x14:conditionalFormatting>
        <x14:conditionalFormatting xmlns:xm="http://schemas.microsoft.com/office/excel/2006/main">
          <x14:cfRule type="iconSet" priority="885" id="{D3D1FDCB-47D4-4155-AA64-492FEA06D0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</xm:sqref>
        </x14:conditionalFormatting>
        <x14:conditionalFormatting xmlns:xm="http://schemas.microsoft.com/office/excel/2006/main">
          <x14:cfRule type="iconSet" priority="883" id="{797FAB41-4055-42D9-A3F3-DD78A069BB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</xm:sqref>
        </x14:conditionalFormatting>
        <x14:conditionalFormatting xmlns:xm="http://schemas.microsoft.com/office/excel/2006/main">
          <x14:cfRule type="iconSet" priority="881" id="{E9E5133F-01E5-4B7E-AADB-D98411A5AE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</xm:sqref>
        </x14:conditionalFormatting>
        <x14:conditionalFormatting xmlns:xm="http://schemas.microsoft.com/office/excel/2006/main">
          <x14:cfRule type="iconSet" priority="879" id="{C1A3C473-8912-4722-957D-E01E627D5C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</xm:sqref>
        </x14:conditionalFormatting>
        <x14:conditionalFormatting xmlns:xm="http://schemas.microsoft.com/office/excel/2006/main">
          <x14:cfRule type="iconSet" priority="877" id="{F7EA975D-07D9-4672-901A-85659A5E56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</xm:sqref>
        </x14:conditionalFormatting>
        <x14:conditionalFormatting xmlns:xm="http://schemas.microsoft.com/office/excel/2006/main">
          <x14:cfRule type="iconSet" priority="875" id="{507D4512-7DEB-4045-BFDE-711C14D855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</xm:sqref>
        </x14:conditionalFormatting>
        <x14:conditionalFormatting xmlns:xm="http://schemas.microsoft.com/office/excel/2006/main">
          <x14:cfRule type="iconSet" priority="873" id="{FEB4D155-598F-4D6C-9607-EC0F21DFE5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</xm:sqref>
        </x14:conditionalFormatting>
        <x14:conditionalFormatting xmlns:xm="http://schemas.microsoft.com/office/excel/2006/main">
          <x14:cfRule type="iconSet" priority="871" id="{D5BD0E3E-B2B6-4117-9FAA-78EE7FD21E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</xm:sqref>
        </x14:conditionalFormatting>
        <x14:conditionalFormatting xmlns:xm="http://schemas.microsoft.com/office/excel/2006/main">
          <x14:cfRule type="iconSet" priority="869" id="{6D5B6D99-6A5D-4607-B724-B2C2A3AE4E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</xm:sqref>
        </x14:conditionalFormatting>
        <x14:conditionalFormatting xmlns:xm="http://schemas.microsoft.com/office/excel/2006/main">
          <x14:cfRule type="iconSet" priority="867" id="{A612F1E9-39F2-4318-B744-1AB0067BE0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</xm:sqref>
        </x14:conditionalFormatting>
        <x14:conditionalFormatting xmlns:xm="http://schemas.microsoft.com/office/excel/2006/main">
          <x14:cfRule type="iconSet" priority="865" id="{0D4A6392-ACAF-4DBC-95D2-CA1245CF0B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</xm:sqref>
        </x14:conditionalFormatting>
        <x14:conditionalFormatting xmlns:xm="http://schemas.microsoft.com/office/excel/2006/main">
          <x14:cfRule type="iconSet" priority="863" id="{3C5A5501-A64F-43C1-A78C-5908547715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</xm:sqref>
        </x14:conditionalFormatting>
        <x14:conditionalFormatting xmlns:xm="http://schemas.microsoft.com/office/excel/2006/main">
          <x14:cfRule type="iconSet" priority="861" id="{FDFC29BB-C8D2-421A-9B47-51906D3AC0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</xm:sqref>
        </x14:conditionalFormatting>
        <x14:conditionalFormatting xmlns:xm="http://schemas.microsoft.com/office/excel/2006/main">
          <x14:cfRule type="iconSet" priority="859" id="{81338D8F-4C27-40BF-9BCC-006FDEDBAA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</xm:sqref>
        </x14:conditionalFormatting>
        <x14:conditionalFormatting xmlns:xm="http://schemas.microsoft.com/office/excel/2006/main">
          <x14:cfRule type="iconSet" priority="857" id="{A61653F1-2853-45E4-A871-2BC35FE6DB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</xm:sqref>
        </x14:conditionalFormatting>
        <x14:conditionalFormatting xmlns:xm="http://schemas.microsoft.com/office/excel/2006/main">
          <x14:cfRule type="iconSet" priority="855" id="{E1B9CBC4-5D23-4792-B36F-66EFCB97FE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</xm:sqref>
        </x14:conditionalFormatting>
        <x14:conditionalFormatting xmlns:xm="http://schemas.microsoft.com/office/excel/2006/main">
          <x14:cfRule type="iconSet" priority="853" id="{5DF0C7B1-9571-44AA-8BF9-E6A4DC9C23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H70</xm:sqref>
        </x14:conditionalFormatting>
        <x14:conditionalFormatting xmlns:xm="http://schemas.microsoft.com/office/excel/2006/main">
          <x14:cfRule type="iconSet" priority="851" id="{D1CD7EE9-2509-483D-AB04-D7759AD50B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H71</xm:sqref>
        </x14:conditionalFormatting>
        <x14:conditionalFormatting xmlns:xm="http://schemas.microsoft.com/office/excel/2006/main">
          <x14:cfRule type="iconSet" priority="849" id="{8ABE24D7-14EA-4408-BF6B-91C5A64719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H72</xm:sqref>
        </x14:conditionalFormatting>
        <x14:conditionalFormatting xmlns:xm="http://schemas.microsoft.com/office/excel/2006/main">
          <x14:cfRule type="iconSet" priority="847" id="{09C80989-6E22-4DC3-A911-A31DF72914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H73</xm:sqref>
        </x14:conditionalFormatting>
        <x14:conditionalFormatting xmlns:xm="http://schemas.microsoft.com/office/excel/2006/main">
          <x14:cfRule type="iconSet" priority="845" id="{27E37DB5-EB85-46AC-B556-37E6EDDC5A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H77</xm:sqref>
        </x14:conditionalFormatting>
        <x14:conditionalFormatting xmlns:xm="http://schemas.microsoft.com/office/excel/2006/main">
          <x14:cfRule type="iconSet" priority="843" id="{DFEC6400-4052-469E-AA3B-2C9FD3BC23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H78</xm:sqref>
        </x14:conditionalFormatting>
        <x14:conditionalFormatting xmlns:xm="http://schemas.microsoft.com/office/excel/2006/main">
          <x14:cfRule type="iconSet" priority="841" id="{EC88E9F5-CD4C-4091-83E3-32C0379B28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H79</xm:sqref>
        </x14:conditionalFormatting>
        <x14:conditionalFormatting xmlns:xm="http://schemas.microsoft.com/office/excel/2006/main">
          <x14:cfRule type="iconSet" priority="839" id="{3CCB45DE-3730-4DCC-88D1-E3EABA3A20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H80</xm:sqref>
        </x14:conditionalFormatting>
        <x14:conditionalFormatting xmlns:xm="http://schemas.microsoft.com/office/excel/2006/main">
          <x14:cfRule type="iconSet" priority="837" id="{9CFDD8C1-6027-4028-ADCE-CA8C6E26B9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H81</xm:sqref>
        </x14:conditionalFormatting>
        <x14:conditionalFormatting xmlns:xm="http://schemas.microsoft.com/office/excel/2006/main">
          <x14:cfRule type="iconSet" priority="835" id="{E3E6717B-158E-4C1E-8977-E020CD3B7D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H82</xm:sqref>
        </x14:conditionalFormatting>
        <x14:conditionalFormatting xmlns:xm="http://schemas.microsoft.com/office/excel/2006/main">
          <x14:cfRule type="iconSet" priority="833" id="{A6B186E4-E3E4-43D5-A7C0-E1A007CDDF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H83</xm:sqref>
        </x14:conditionalFormatting>
        <x14:conditionalFormatting xmlns:xm="http://schemas.microsoft.com/office/excel/2006/main">
          <x14:cfRule type="iconSet" priority="831" id="{339FC47A-72C4-4D9B-A98F-E54AC5301B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H84</xm:sqref>
        </x14:conditionalFormatting>
        <x14:conditionalFormatting xmlns:xm="http://schemas.microsoft.com/office/excel/2006/main">
          <x14:cfRule type="iconSet" priority="829" id="{7CE35DCA-4564-4AC8-B38D-21F768C5BF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H85</xm:sqref>
        </x14:conditionalFormatting>
        <x14:conditionalFormatting xmlns:xm="http://schemas.microsoft.com/office/excel/2006/main">
          <x14:cfRule type="iconSet" priority="827" id="{F1583666-9C57-45EC-B3B7-D9865EB0A5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H86</xm:sqref>
        </x14:conditionalFormatting>
        <x14:conditionalFormatting xmlns:xm="http://schemas.microsoft.com/office/excel/2006/main">
          <x14:cfRule type="iconSet" priority="825" id="{8145691D-A4AE-47B2-8C7C-60BBBA4BD1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H87</xm:sqref>
        </x14:conditionalFormatting>
        <x14:conditionalFormatting xmlns:xm="http://schemas.microsoft.com/office/excel/2006/main">
          <x14:cfRule type="iconSet" priority="823" id="{2B5F39AE-674C-4690-B000-53A4A9D683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H88</xm:sqref>
        </x14:conditionalFormatting>
        <x14:conditionalFormatting xmlns:xm="http://schemas.microsoft.com/office/excel/2006/main">
          <x14:cfRule type="iconSet" priority="821" id="{792D7BEE-1B7F-49A7-97E1-EBFB33D4B4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H89</xm:sqref>
        </x14:conditionalFormatting>
        <x14:conditionalFormatting xmlns:xm="http://schemas.microsoft.com/office/excel/2006/main">
          <x14:cfRule type="iconSet" priority="819" id="{E1D1CAB8-0BB4-485B-952D-4B2AB3B1F7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H90</xm:sqref>
        </x14:conditionalFormatting>
        <x14:conditionalFormatting xmlns:xm="http://schemas.microsoft.com/office/excel/2006/main">
          <x14:cfRule type="iconSet" priority="817" id="{4B178E26-1F0D-4A37-B9F5-5B88D34312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H91</xm:sqref>
        </x14:conditionalFormatting>
        <x14:conditionalFormatting xmlns:xm="http://schemas.microsoft.com/office/excel/2006/main">
          <x14:cfRule type="iconSet" priority="815" id="{479BA2F1-C362-4AD0-8776-A39640D511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H92</xm:sqref>
        </x14:conditionalFormatting>
        <x14:conditionalFormatting xmlns:xm="http://schemas.microsoft.com/office/excel/2006/main">
          <x14:cfRule type="iconSet" priority="813" id="{5942A7B4-BB02-4DAC-928F-444A6DAA23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H93</xm:sqref>
        </x14:conditionalFormatting>
        <x14:conditionalFormatting xmlns:xm="http://schemas.microsoft.com/office/excel/2006/main">
          <x14:cfRule type="iconSet" priority="811" id="{8379C996-35A7-4304-B3E3-2B6BB7A207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H94</xm:sqref>
        </x14:conditionalFormatting>
        <x14:conditionalFormatting xmlns:xm="http://schemas.microsoft.com/office/excel/2006/main">
          <x14:cfRule type="iconSet" priority="809" id="{09B248E0-8036-4B5B-8415-6BA0244550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H95</xm:sqref>
        </x14:conditionalFormatting>
        <x14:conditionalFormatting xmlns:xm="http://schemas.microsoft.com/office/excel/2006/main">
          <x14:cfRule type="iconSet" priority="807" id="{B0F0F5A8-A015-482E-9CAA-FE1C3033F9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H96</xm:sqref>
        </x14:conditionalFormatting>
        <x14:conditionalFormatting xmlns:xm="http://schemas.microsoft.com/office/excel/2006/main">
          <x14:cfRule type="iconSet" priority="805" id="{446DB38B-4C97-498F-8005-87EBFCBAFE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H97</xm:sqref>
        </x14:conditionalFormatting>
        <x14:conditionalFormatting xmlns:xm="http://schemas.microsoft.com/office/excel/2006/main">
          <x14:cfRule type="iconSet" priority="803" id="{03AB62B9-8112-49C6-99C1-C0DC33807E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H98</xm:sqref>
        </x14:conditionalFormatting>
        <x14:conditionalFormatting xmlns:xm="http://schemas.microsoft.com/office/excel/2006/main">
          <x14:cfRule type="iconSet" priority="801" id="{AF912D53-CCBD-4C82-A354-AC2BDF55F4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H99</xm:sqref>
        </x14:conditionalFormatting>
        <x14:conditionalFormatting xmlns:xm="http://schemas.microsoft.com/office/excel/2006/main">
          <x14:cfRule type="iconSet" priority="799" id="{E457027E-F2F2-47A8-BBAD-27CF9FCD47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H100</xm:sqref>
        </x14:conditionalFormatting>
        <x14:conditionalFormatting xmlns:xm="http://schemas.microsoft.com/office/excel/2006/main">
          <x14:cfRule type="iconSet" priority="797" id="{0C4E2DC8-9316-4858-9AD7-A070E5748B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H101</xm:sqref>
        </x14:conditionalFormatting>
        <x14:conditionalFormatting xmlns:xm="http://schemas.microsoft.com/office/excel/2006/main">
          <x14:cfRule type="iconSet" priority="795" id="{54FF58F8-D8DF-4B85-9C0D-7D5DA75D14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H102</xm:sqref>
        </x14:conditionalFormatting>
        <x14:conditionalFormatting xmlns:xm="http://schemas.microsoft.com/office/excel/2006/main">
          <x14:cfRule type="iconSet" priority="793" id="{859F4AC1-531C-46E1-B3D1-D0DBD93D96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H103</xm:sqref>
        </x14:conditionalFormatting>
        <x14:conditionalFormatting xmlns:xm="http://schemas.microsoft.com/office/excel/2006/main">
          <x14:cfRule type="iconSet" priority="791" id="{ECE670D7-2FEB-4237-AEE5-130731F0AF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H104</xm:sqref>
        </x14:conditionalFormatting>
        <x14:conditionalFormatting xmlns:xm="http://schemas.microsoft.com/office/excel/2006/main">
          <x14:cfRule type="iconSet" priority="789" id="{15A06229-34E0-4F0D-AE38-FCF1505851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H105</xm:sqref>
        </x14:conditionalFormatting>
        <x14:conditionalFormatting xmlns:xm="http://schemas.microsoft.com/office/excel/2006/main">
          <x14:cfRule type="iconSet" priority="787" id="{74A2FABF-2F51-4AC9-9B87-1BFACE9B64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H106</xm:sqref>
        </x14:conditionalFormatting>
        <x14:conditionalFormatting xmlns:xm="http://schemas.microsoft.com/office/excel/2006/main">
          <x14:cfRule type="iconSet" priority="785" id="{3FC189C0-3143-473D-88F0-83F2F82F73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H107</xm:sqref>
        </x14:conditionalFormatting>
        <x14:conditionalFormatting xmlns:xm="http://schemas.microsoft.com/office/excel/2006/main">
          <x14:cfRule type="iconSet" priority="783" id="{7D044938-D2BB-41E8-99E8-F4B8B7CD4B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H108</xm:sqref>
        </x14:conditionalFormatting>
        <x14:conditionalFormatting xmlns:xm="http://schemas.microsoft.com/office/excel/2006/main">
          <x14:cfRule type="iconSet" priority="781" id="{F6B2C6DB-05F9-40A8-8766-0C6FC318C9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H109</xm:sqref>
        </x14:conditionalFormatting>
        <x14:conditionalFormatting xmlns:xm="http://schemas.microsoft.com/office/excel/2006/main">
          <x14:cfRule type="iconSet" priority="779" id="{BC8881EF-A9AC-4593-9EB7-49EB4373ED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H110</xm:sqref>
        </x14:conditionalFormatting>
        <x14:conditionalFormatting xmlns:xm="http://schemas.microsoft.com/office/excel/2006/main">
          <x14:cfRule type="iconSet" priority="777" id="{5A00BE54-9872-489F-B5DB-A1C3F2B109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H111</xm:sqref>
        </x14:conditionalFormatting>
        <x14:conditionalFormatting xmlns:xm="http://schemas.microsoft.com/office/excel/2006/main">
          <x14:cfRule type="iconSet" priority="775" id="{83D4C056-BA23-47B8-AFB4-81CD166759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H112</xm:sqref>
        </x14:conditionalFormatting>
        <x14:conditionalFormatting xmlns:xm="http://schemas.microsoft.com/office/excel/2006/main">
          <x14:cfRule type="iconSet" priority="773" id="{91B2EC33-2317-4AED-B086-F913A89091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H113</xm:sqref>
        </x14:conditionalFormatting>
        <x14:conditionalFormatting xmlns:xm="http://schemas.microsoft.com/office/excel/2006/main">
          <x14:cfRule type="iconSet" priority="771" id="{E438D333-3978-4C58-87F7-5E40A99244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H114</xm:sqref>
        </x14:conditionalFormatting>
        <x14:conditionalFormatting xmlns:xm="http://schemas.microsoft.com/office/excel/2006/main">
          <x14:cfRule type="iconSet" priority="769" id="{800F5632-133C-40E3-B2DC-CE71B8FC74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H115</xm:sqref>
        </x14:conditionalFormatting>
        <x14:conditionalFormatting xmlns:xm="http://schemas.microsoft.com/office/excel/2006/main">
          <x14:cfRule type="iconSet" priority="767" id="{1C2EAC89-6332-47E9-9BCE-CFA4FF886D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H116</xm:sqref>
        </x14:conditionalFormatting>
        <x14:conditionalFormatting xmlns:xm="http://schemas.microsoft.com/office/excel/2006/main">
          <x14:cfRule type="iconSet" priority="765" id="{BECD140D-FF30-4FFF-AB63-D60D33A700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H117</xm:sqref>
        </x14:conditionalFormatting>
        <x14:conditionalFormatting xmlns:xm="http://schemas.microsoft.com/office/excel/2006/main">
          <x14:cfRule type="iconSet" priority="763" id="{D8592A4F-8FD7-489E-9033-0EA3834512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H118</xm:sqref>
        </x14:conditionalFormatting>
        <x14:conditionalFormatting xmlns:xm="http://schemas.microsoft.com/office/excel/2006/main">
          <x14:cfRule type="iconSet" priority="761" id="{053C9569-E138-46AF-85DF-8F254485D9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H119</xm:sqref>
        </x14:conditionalFormatting>
        <x14:conditionalFormatting xmlns:xm="http://schemas.microsoft.com/office/excel/2006/main">
          <x14:cfRule type="iconSet" priority="759" id="{A9BAD77B-8004-436D-84AE-437CEA0001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H120</xm:sqref>
        </x14:conditionalFormatting>
        <x14:conditionalFormatting xmlns:xm="http://schemas.microsoft.com/office/excel/2006/main">
          <x14:cfRule type="iconSet" priority="757" id="{BA61CE76-7734-42E6-9084-1F0BAA0A7B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H124</xm:sqref>
        </x14:conditionalFormatting>
        <x14:conditionalFormatting xmlns:xm="http://schemas.microsoft.com/office/excel/2006/main">
          <x14:cfRule type="iconSet" priority="755" id="{21CD13A4-AB10-4D44-AC4F-952C0E9B84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H125</xm:sqref>
        </x14:conditionalFormatting>
        <x14:conditionalFormatting xmlns:xm="http://schemas.microsoft.com/office/excel/2006/main">
          <x14:cfRule type="iconSet" priority="753" id="{FEF31759-413A-47FF-81E9-ADC30C8505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H126</xm:sqref>
        </x14:conditionalFormatting>
        <x14:conditionalFormatting xmlns:xm="http://schemas.microsoft.com/office/excel/2006/main">
          <x14:cfRule type="iconSet" priority="751" id="{2AF10E7D-087C-40AE-A120-BF8C25444B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H127</xm:sqref>
        </x14:conditionalFormatting>
        <x14:conditionalFormatting xmlns:xm="http://schemas.microsoft.com/office/excel/2006/main">
          <x14:cfRule type="iconSet" priority="749" id="{21E1BD24-F248-4CD6-8120-7D5AE51DC6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H128</xm:sqref>
        </x14:conditionalFormatting>
        <x14:conditionalFormatting xmlns:xm="http://schemas.microsoft.com/office/excel/2006/main">
          <x14:cfRule type="iconSet" priority="747" id="{A85BFDFF-EFC7-46AA-BB8C-407CC15A99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H129</xm:sqref>
        </x14:conditionalFormatting>
        <x14:conditionalFormatting xmlns:xm="http://schemas.microsoft.com/office/excel/2006/main">
          <x14:cfRule type="iconSet" priority="745" id="{C4259230-B203-451D-9839-8368780FE4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H130</xm:sqref>
        </x14:conditionalFormatting>
        <x14:conditionalFormatting xmlns:xm="http://schemas.microsoft.com/office/excel/2006/main">
          <x14:cfRule type="iconSet" priority="743" id="{2F28FCE5-DB19-4B1E-BEF4-23F37962F7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H131</xm:sqref>
        </x14:conditionalFormatting>
        <x14:conditionalFormatting xmlns:xm="http://schemas.microsoft.com/office/excel/2006/main">
          <x14:cfRule type="iconSet" priority="741" id="{EA4F8992-07BD-4317-9C25-E28CA86E58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H132</xm:sqref>
        </x14:conditionalFormatting>
        <x14:conditionalFormatting xmlns:xm="http://schemas.microsoft.com/office/excel/2006/main">
          <x14:cfRule type="iconSet" priority="739" id="{EAD2FBE2-4F17-4772-8F83-73A0C00DFA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H133</xm:sqref>
        </x14:conditionalFormatting>
        <x14:conditionalFormatting xmlns:xm="http://schemas.microsoft.com/office/excel/2006/main">
          <x14:cfRule type="iconSet" priority="737" id="{10696BCC-CD5C-40B2-87B4-F13EA41A87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H134</xm:sqref>
        </x14:conditionalFormatting>
        <x14:conditionalFormatting xmlns:xm="http://schemas.microsoft.com/office/excel/2006/main">
          <x14:cfRule type="iconSet" priority="735" id="{E8D59175-72F3-4DD0-9FDB-9F2B6CA928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H135</xm:sqref>
        </x14:conditionalFormatting>
        <x14:conditionalFormatting xmlns:xm="http://schemas.microsoft.com/office/excel/2006/main">
          <x14:cfRule type="iconSet" priority="733" id="{BCE5A533-A5F1-43B5-A08A-9BCDF9F4E1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H136</xm:sqref>
        </x14:conditionalFormatting>
        <x14:conditionalFormatting xmlns:xm="http://schemas.microsoft.com/office/excel/2006/main">
          <x14:cfRule type="iconSet" priority="731" id="{ABECA218-9EFE-406C-B7A0-A5076451AC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H137</xm:sqref>
        </x14:conditionalFormatting>
        <x14:conditionalFormatting xmlns:xm="http://schemas.microsoft.com/office/excel/2006/main">
          <x14:cfRule type="iconSet" priority="729" id="{DF93E474-AD67-4609-87F1-C4C3D5D9EB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H138</xm:sqref>
        </x14:conditionalFormatting>
        <x14:conditionalFormatting xmlns:xm="http://schemas.microsoft.com/office/excel/2006/main">
          <x14:cfRule type="iconSet" priority="727" id="{80ED6203-2483-4FE6-B046-CA3ECE2B4F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H139</xm:sqref>
        </x14:conditionalFormatting>
        <x14:conditionalFormatting xmlns:xm="http://schemas.microsoft.com/office/excel/2006/main">
          <x14:cfRule type="iconSet" priority="725" id="{AF210271-D632-4671-825C-6AE480C0AA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H140</xm:sqref>
        </x14:conditionalFormatting>
        <x14:conditionalFormatting xmlns:xm="http://schemas.microsoft.com/office/excel/2006/main">
          <x14:cfRule type="iconSet" priority="723" id="{DF3239B3-7B16-4B8B-B605-AEF2DCE9E6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H141</xm:sqref>
        </x14:conditionalFormatting>
        <x14:conditionalFormatting xmlns:xm="http://schemas.microsoft.com/office/excel/2006/main">
          <x14:cfRule type="iconSet" priority="721" id="{4CD8325A-5852-49D8-A8E1-4252F7A3E3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H145</xm:sqref>
        </x14:conditionalFormatting>
        <x14:conditionalFormatting xmlns:xm="http://schemas.microsoft.com/office/excel/2006/main">
          <x14:cfRule type="iconSet" priority="719" id="{24F855AE-BBB7-4173-9EAA-9C77D0C474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H146</xm:sqref>
        </x14:conditionalFormatting>
        <x14:conditionalFormatting xmlns:xm="http://schemas.microsoft.com/office/excel/2006/main">
          <x14:cfRule type="iconSet" priority="717" id="{5A84E775-72E1-475F-B9A8-B5F348B9CC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H147</xm:sqref>
        </x14:conditionalFormatting>
        <x14:conditionalFormatting xmlns:xm="http://schemas.microsoft.com/office/excel/2006/main">
          <x14:cfRule type="iconSet" priority="715" id="{8D0EA984-CC58-4830-89B9-38B0812484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H148</xm:sqref>
        </x14:conditionalFormatting>
        <x14:conditionalFormatting xmlns:xm="http://schemas.microsoft.com/office/excel/2006/main">
          <x14:cfRule type="iconSet" priority="713" id="{E9583039-2ECC-4D60-A213-2FB408604D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H149</xm:sqref>
        </x14:conditionalFormatting>
        <x14:conditionalFormatting xmlns:xm="http://schemas.microsoft.com/office/excel/2006/main">
          <x14:cfRule type="iconSet" priority="711" id="{5BEE31B0-D364-4CE3-ADD0-5017C2FFD0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H150</xm:sqref>
        </x14:conditionalFormatting>
        <x14:conditionalFormatting xmlns:xm="http://schemas.microsoft.com/office/excel/2006/main">
          <x14:cfRule type="iconSet" priority="709" id="{B3772BFD-5BA6-41F2-A195-7E9AE2B388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H151</xm:sqref>
        </x14:conditionalFormatting>
        <x14:conditionalFormatting xmlns:xm="http://schemas.microsoft.com/office/excel/2006/main">
          <x14:cfRule type="iconSet" priority="707" id="{5DEEC565-3C02-4267-ADD0-F328A8051C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H152</xm:sqref>
        </x14:conditionalFormatting>
        <x14:conditionalFormatting xmlns:xm="http://schemas.microsoft.com/office/excel/2006/main">
          <x14:cfRule type="iconSet" priority="705" id="{335A8B9D-7B8C-4CB6-A3AA-5FFD4F8C1C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H153</xm:sqref>
        </x14:conditionalFormatting>
        <x14:conditionalFormatting xmlns:xm="http://schemas.microsoft.com/office/excel/2006/main">
          <x14:cfRule type="iconSet" priority="703" id="{3A15C29F-FC2A-4DDA-90E6-56C75AB231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701" id="{CA4CA3A3-FAD9-4FB2-8A78-0F4C62DF98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H155</xm:sqref>
        </x14:conditionalFormatting>
        <x14:conditionalFormatting xmlns:xm="http://schemas.microsoft.com/office/excel/2006/main">
          <x14:cfRule type="iconSet" priority="699" id="{4C5C3C24-0E85-4FD7-8F6B-A725B4F7F7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H156</xm:sqref>
        </x14:conditionalFormatting>
        <x14:conditionalFormatting xmlns:xm="http://schemas.microsoft.com/office/excel/2006/main">
          <x14:cfRule type="iconSet" priority="697" id="{7DD591D5-9A8E-4D32-A6A3-73F4CD072A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H157</xm:sqref>
        </x14:conditionalFormatting>
        <x14:conditionalFormatting xmlns:xm="http://schemas.microsoft.com/office/excel/2006/main">
          <x14:cfRule type="iconSet" priority="695" id="{B540BE0C-F79B-4FCF-B0A1-AEA4DAA8ED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H158</xm:sqref>
        </x14:conditionalFormatting>
        <x14:conditionalFormatting xmlns:xm="http://schemas.microsoft.com/office/excel/2006/main">
          <x14:cfRule type="iconSet" priority="693" id="{71DABEA7-43C3-48AB-B845-BC1B23AAB1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H159</xm:sqref>
        </x14:conditionalFormatting>
        <x14:conditionalFormatting xmlns:xm="http://schemas.microsoft.com/office/excel/2006/main">
          <x14:cfRule type="iconSet" priority="691" id="{2DFA43EB-654D-4B4A-BE2B-8E9C44EF0F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H160</xm:sqref>
        </x14:conditionalFormatting>
        <x14:conditionalFormatting xmlns:xm="http://schemas.microsoft.com/office/excel/2006/main">
          <x14:cfRule type="iconSet" priority="689" id="{C0738A86-8DD8-44ED-AC7C-FC80DA439C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H164</xm:sqref>
        </x14:conditionalFormatting>
        <x14:conditionalFormatting xmlns:xm="http://schemas.microsoft.com/office/excel/2006/main">
          <x14:cfRule type="iconSet" priority="687" id="{C99E707F-58CD-49F0-9A40-6CCA70A9BF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H165</xm:sqref>
        </x14:conditionalFormatting>
        <x14:conditionalFormatting xmlns:xm="http://schemas.microsoft.com/office/excel/2006/main">
          <x14:cfRule type="iconSet" priority="685" id="{96AC167F-1993-4294-8164-38806FEBA0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H166</xm:sqref>
        </x14:conditionalFormatting>
        <x14:conditionalFormatting xmlns:xm="http://schemas.microsoft.com/office/excel/2006/main">
          <x14:cfRule type="iconSet" priority="683" id="{92A265C8-3EBB-4918-9470-A84D45751A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H167</xm:sqref>
        </x14:conditionalFormatting>
        <x14:conditionalFormatting xmlns:xm="http://schemas.microsoft.com/office/excel/2006/main">
          <x14:cfRule type="iconSet" priority="681" id="{96106FAE-25A7-4D2E-AAB9-7BB1842A12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H168</xm:sqref>
        </x14:conditionalFormatting>
        <x14:conditionalFormatting xmlns:xm="http://schemas.microsoft.com/office/excel/2006/main">
          <x14:cfRule type="iconSet" priority="679" id="{C7A5EE0B-7ED7-4753-89A8-1F29F86150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H169</xm:sqref>
        </x14:conditionalFormatting>
        <x14:conditionalFormatting xmlns:xm="http://schemas.microsoft.com/office/excel/2006/main">
          <x14:cfRule type="iconSet" priority="677" id="{C74571DA-198C-4B4D-A67B-784415B717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H170</xm:sqref>
        </x14:conditionalFormatting>
        <x14:conditionalFormatting xmlns:xm="http://schemas.microsoft.com/office/excel/2006/main">
          <x14:cfRule type="iconSet" priority="675" id="{ECED78B7-4747-4B4F-A38C-83904C8F04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673" id="{E0A568C9-3605-479C-83AF-C92FDAEB96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H172</xm:sqref>
        </x14:conditionalFormatting>
        <x14:conditionalFormatting xmlns:xm="http://schemas.microsoft.com/office/excel/2006/main">
          <x14:cfRule type="iconSet" priority="671" id="{139A9D41-4FAA-4C36-A930-5E590BE992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H173</xm:sqref>
        </x14:conditionalFormatting>
        <x14:conditionalFormatting xmlns:xm="http://schemas.microsoft.com/office/excel/2006/main">
          <x14:cfRule type="iconSet" priority="669" id="{65AE0DC3-0F6E-4F1E-8937-2EED63880B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H174</xm:sqref>
        </x14:conditionalFormatting>
        <x14:conditionalFormatting xmlns:xm="http://schemas.microsoft.com/office/excel/2006/main">
          <x14:cfRule type="iconSet" priority="667" id="{83F33627-FD0C-4C7F-A7BF-96C5FED106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H175</xm:sqref>
        </x14:conditionalFormatting>
        <x14:conditionalFormatting xmlns:xm="http://schemas.microsoft.com/office/excel/2006/main">
          <x14:cfRule type="iconSet" priority="665" id="{D561FB06-1547-471E-87DD-4A5CAA8F09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H176</xm:sqref>
        </x14:conditionalFormatting>
        <x14:conditionalFormatting xmlns:xm="http://schemas.microsoft.com/office/excel/2006/main">
          <x14:cfRule type="iconSet" priority="663" id="{DBA138C1-9CB7-4A2E-9629-44D567CCD5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H177</xm:sqref>
        </x14:conditionalFormatting>
        <x14:conditionalFormatting xmlns:xm="http://schemas.microsoft.com/office/excel/2006/main">
          <x14:cfRule type="iconSet" priority="661" id="{E69CEBCC-0370-499A-856D-884BE72710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H178</xm:sqref>
        </x14:conditionalFormatting>
        <x14:conditionalFormatting xmlns:xm="http://schemas.microsoft.com/office/excel/2006/main">
          <x14:cfRule type="iconSet" priority="659" id="{E53CD5D9-60C0-4FA6-A405-397E67AE54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H179</xm:sqref>
        </x14:conditionalFormatting>
        <x14:conditionalFormatting xmlns:xm="http://schemas.microsoft.com/office/excel/2006/main">
          <x14:cfRule type="iconSet" priority="657" id="{36023641-44DE-43BE-A2E1-A6CE176B60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H180</xm:sqref>
        </x14:conditionalFormatting>
        <x14:conditionalFormatting xmlns:xm="http://schemas.microsoft.com/office/excel/2006/main">
          <x14:cfRule type="iconSet" priority="655" id="{B2327381-4A8B-4448-B670-55837890EA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H181</xm:sqref>
        </x14:conditionalFormatting>
        <x14:conditionalFormatting xmlns:xm="http://schemas.microsoft.com/office/excel/2006/main">
          <x14:cfRule type="iconSet" priority="653" id="{5B7CF1EE-58F2-41E9-9D3E-4B4EBFD646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H185</xm:sqref>
        </x14:conditionalFormatting>
        <x14:conditionalFormatting xmlns:xm="http://schemas.microsoft.com/office/excel/2006/main">
          <x14:cfRule type="iconSet" priority="651" id="{101ED7CE-AB40-464C-9F26-2D3C16E27F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H186</xm:sqref>
        </x14:conditionalFormatting>
        <x14:conditionalFormatting xmlns:xm="http://schemas.microsoft.com/office/excel/2006/main">
          <x14:cfRule type="iconSet" priority="649" id="{BC9C5FA6-2666-478B-AB44-521E027BB4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H187</xm:sqref>
        </x14:conditionalFormatting>
        <x14:conditionalFormatting xmlns:xm="http://schemas.microsoft.com/office/excel/2006/main">
          <x14:cfRule type="iconSet" priority="647" id="{E2EC0FB3-288C-46A7-8FF3-E12F289E21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H188</xm:sqref>
        </x14:conditionalFormatting>
        <x14:conditionalFormatting xmlns:xm="http://schemas.microsoft.com/office/excel/2006/main">
          <x14:cfRule type="iconSet" priority="645" id="{D32FFB81-FF5B-44D4-80F8-F1FD470627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H189</xm:sqref>
        </x14:conditionalFormatting>
        <x14:conditionalFormatting xmlns:xm="http://schemas.microsoft.com/office/excel/2006/main">
          <x14:cfRule type="iconSet" priority="643" id="{A12E22F3-D73D-4123-B24F-388EEF1613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H190</xm:sqref>
        </x14:conditionalFormatting>
        <x14:conditionalFormatting xmlns:xm="http://schemas.microsoft.com/office/excel/2006/main">
          <x14:cfRule type="iconSet" priority="641" id="{D6D0CC69-52F2-4217-B857-585A3C2410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H191</xm:sqref>
        </x14:conditionalFormatting>
        <x14:conditionalFormatting xmlns:xm="http://schemas.microsoft.com/office/excel/2006/main">
          <x14:cfRule type="iconSet" priority="639" id="{75507AC0-2E8F-4B9C-A747-A57CA2D33C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H192</xm:sqref>
        </x14:conditionalFormatting>
        <x14:conditionalFormatting xmlns:xm="http://schemas.microsoft.com/office/excel/2006/main">
          <x14:cfRule type="iconSet" priority="637" id="{E047F222-5570-44BD-9697-BB150CC5A4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H193</xm:sqref>
        </x14:conditionalFormatting>
        <x14:conditionalFormatting xmlns:xm="http://schemas.microsoft.com/office/excel/2006/main">
          <x14:cfRule type="iconSet" priority="635" id="{1113784C-53E6-4EE9-BEBB-71A8D70F74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H194</xm:sqref>
        </x14:conditionalFormatting>
        <x14:conditionalFormatting xmlns:xm="http://schemas.microsoft.com/office/excel/2006/main">
          <x14:cfRule type="iconSet" priority="633" id="{1E03A748-4113-4685-911E-91ACC47DA7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H195</xm:sqref>
        </x14:conditionalFormatting>
        <x14:conditionalFormatting xmlns:xm="http://schemas.microsoft.com/office/excel/2006/main">
          <x14:cfRule type="iconSet" priority="631" id="{5DBB2792-BAAD-4D7A-81BB-0912D3C8A9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H196</xm:sqref>
        </x14:conditionalFormatting>
        <x14:conditionalFormatting xmlns:xm="http://schemas.microsoft.com/office/excel/2006/main">
          <x14:cfRule type="iconSet" priority="629" id="{9A6617D1-1692-47D8-9A0B-9A0E1D7175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H197</xm:sqref>
        </x14:conditionalFormatting>
        <x14:conditionalFormatting xmlns:xm="http://schemas.microsoft.com/office/excel/2006/main">
          <x14:cfRule type="iconSet" priority="627" id="{EFA6DC32-F760-4879-AE6A-12768FC6FD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H198</xm:sqref>
        </x14:conditionalFormatting>
        <x14:conditionalFormatting xmlns:xm="http://schemas.microsoft.com/office/excel/2006/main">
          <x14:cfRule type="iconSet" priority="625" id="{1B670D7F-7AA4-49B6-99F6-9CA9713163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H199</xm:sqref>
        </x14:conditionalFormatting>
        <x14:conditionalFormatting xmlns:xm="http://schemas.microsoft.com/office/excel/2006/main">
          <x14:cfRule type="iconSet" priority="623" id="{B704B7CD-DC66-469B-94DD-8978B04BFB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H200</xm:sqref>
        </x14:conditionalFormatting>
        <x14:conditionalFormatting xmlns:xm="http://schemas.microsoft.com/office/excel/2006/main">
          <x14:cfRule type="iconSet" priority="621" id="{A3342340-681A-4EB0-A263-36A75FF5AE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H201</xm:sqref>
        </x14:conditionalFormatting>
        <x14:conditionalFormatting xmlns:xm="http://schemas.microsoft.com/office/excel/2006/main">
          <x14:cfRule type="iconSet" priority="619" id="{0216148E-AE21-401E-940F-5D56A6BF88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H202</xm:sqref>
        </x14:conditionalFormatting>
        <x14:conditionalFormatting xmlns:xm="http://schemas.microsoft.com/office/excel/2006/main">
          <x14:cfRule type="iconSet" priority="617" id="{9EC42538-5530-475C-8D1E-B60AE41BFD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H203</xm:sqref>
        </x14:conditionalFormatting>
        <x14:conditionalFormatting xmlns:xm="http://schemas.microsoft.com/office/excel/2006/main">
          <x14:cfRule type="iconSet" priority="615" id="{E665D9B5-506F-4CAE-9126-9BEE0A0F60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H204</xm:sqref>
        </x14:conditionalFormatting>
        <x14:conditionalFormatting xmlns:xm="http://schemas.microsoft.com/office/excel/2006/main">
          <x14:cfRule type="iconSet" priority="613" id="{47C7CBB3-5E7C-4945-B12F-1A76148B29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H205</xm:sqref>
        </x14:conditionalFormatting>
        <x14:conditionalFormatting xmlns:xm="http://schemas.microsoft.com/office/excel/2006/main">
          <x14:cfRule type="iconSet" priority="611" id="{7A985D53-7AA3-465D-87CB-341F48D005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H206</xm:sqref>
        </x14:conditionalFormatting>
        <x14:conditionalFormatting xmlns:xm="http://schemas.microsoft.com/office/excel/2006/main">
          <x14:cfRule type="iconSet" priority="609" id="{DB819BE9-3698-46A7-BC25-F67000EF5A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H207</xm:sqref>
        </x14:conditionalFormatting>
        <x14:conditionalFormatting xmlns:xm="http://schemas.microsoft.com/office/excel/2006/main">
          <x14:cfRule type="iconSet" priority="607" id="{C048588B-476B-4789-A0DA-158FFF384E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H208</xm:sqref>
        </x14:conditionalFormatting>
        <x14:conditionalFormatting xmlns:xm="http://schemas.microsoft.com/office/excel/2006/main">
          <x14:cfRule type="iconSet" priority="605" id="{2ABB362C-E811-4726-ABDF-0E3A301A79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H209</xm:sqref>
        </x14:conditionalFormatting>
        <x14:conditionalFormatting xmlns:xm="http://schemas.microsoft.com/office/excel/2006/main">
          <x14:cfRule type="iconSet" priority="603" id="{0595FF9E-FD18-405F-B4A5-ABC29D67DD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H210</xm:sqref>
        </x14:conditionalFormatting>
        <x14:conditionalFormatting xmlns:xm="http://schemas.microsoft.com/office/excel/2006/main">
          <x14:cfRule type="iconSet" priority="601" id="{93429D27-8A31-415E-8296-06B5804494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H211</xm:sqref>
        </x14:conditionalFormatting>
        <x14:conditionalFormatting xmlns:xm="http://schemas.microsoft.com/office/excel/2006/main">
          <x14:cfRule type="iconSet" priority="599" id="{1F1D71EA-75C7-4B70-8F04-EC29BB7756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H212</xm:sqref>
        </x14:conditionalFormatting>
        <x14:conditionalFormatting xmlns:xm="http://schemas.microsoft.com/office/excel/2006/main">
          <x14:cfRule type="iconSet" priority="597" id="{802922ED-E03C-4C8E-BAE9-67F299469C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H213</xm:sqref>
        </x14:conditionalFormatting>
        <x14:conditionalFormatting xmlns:xm="http://schemas.microsoft.com/office/excel/2006/main">
          <x14:cfRule type="iconSet" priority="595" id="{3EE339D9-BBAA-42A9-96D7-57175CA187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H214</xm:sqref>
        </x14:conditionalFormatting>
        <x14:conditionalFormatting xmlns:xm="http://schemas.microsoft.com/office/excel/2006/main">
          <x14:cfRule type="iconSet" priority="593" id="{575E0B0C-06B2-4A65-90A8-0FD05A4A76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H215</xm:sqref>
        </x14:conditionalFormatting>
        <x14:conditionalFormatting xmlns:xm="http://schemas.microsoft.com/office/excel/2006/main">
          <x14:cfRule type="iconSet" priority="591" id="{290A5947-B943-4E5B-B05C-17586EB020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H216</xm:sqref>
        </x14:conditionalFormatting>
        <x14:conditionalFormatting xmlns:xm="http://schemas.microsoft.com/office/excel/2006/main">
          <x14:cfRule type="iconSet" priority="589" id="{083E979A-63D4-40E7-91B1-3A028AD6DF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H217</xm:sqref>
        </x14:conditionalFormatting>
        <x14:conditionalFormatting xmlns:xm="http://schemas.microsoft.com/office/excel/2006/main">
          <x14:cfRule type="iconSet" priority="587" id="{3DDFEFC3-A2C4-4DFF-AA07-07DD175203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H218</xm:sqref>
        </x14:conditionalFormatting>
        <x14:conditionalFormatting xmlns:xm="http://schemas.microsoft.com/office/excel/2006/main">
          <x14:cfRule type="iconSet" priority="585" id="{DD382570-17E5-41F3-BA55-5448C03034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H219</xm:sqref>
        </x14:conditionalFormatting>
        <x14:conditionalFormatting xmlns:xm="http://schemas.microsoft.com/office/excel/2006/main">
          <x14:cfRule type="iconSet" priority="583" id="{03FE0643-6BBF-4501-896F-75FD3E9786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H220</xm:sqref>
        </x14:conditionalFormatting>
        <x14:conditionalFormatting xmlns:xm="http://schemas.microsoft.com/office/excel/2006/main">
          <x14:cfRule type="iconSet" priority="581" id="{2B367C53-D4DF-4F7F-9C26-61DC628CC3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H221</xm:sqref>
        </x14:conditionalFormatting>
        <x14:conditionalFormatting xmlns:xm="http://schemas.microsoft.com/office/excel/2006/main">
          <x14:cfRule type="iconSet" priority="579" id="{BAAFF348-6C97-4E75-8988-2C6D9285C2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H222</xm:sqref>
        </x14:conditionalFormatting>
        <x14:conditionalFormatting xmlns:xm="http://schemas.microsoft.com/office/excel/2006/main">
          <x14:cfRule type="iconSet" priority="577" id="{4E9C80E8-4616-4A16-A3D5-16E64BF340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H223</xm:sqref>
        </x14:conditionalFormatting>
        <x14:conditionalFormatting xmlns:xm="http://schemas.microsoft.com/office/excel/2006/main">
          <x14:cfRule type="iconSet" priority="575" id="{8ED4DD33-113F-4038-8B99-BD5D3E8E97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H224</xm:sqref>
        </x14:conditionalFormatting>
        <x14:conditionalFormatting xmlns:xm="http://schemas.microsoft.com/office/excel/2006/main">
          <x14:cfRule type="iconSet" priority="573" id="{35AF0B36-B836-4124-843F-253818AAAC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H225</xm:sqref>
        </x14:conditionalFormatting>
        <x14:conditionalFormatting xmlns:xm="http://schemas.microsoft.com/office/excel/2006/main">
          <x14:cfRule type="iconSet" priority="571" id="{7475ACD4-E14D-4784-A14C-58F30C770D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H226</xm:sqref>
        </x14:conditionalFormatting>
        <x14:conditionalFormatting xmlns:xm="http://schemas.microsoft.com/office/excel/2006/main">
          <x14:cfRule type="iconSet" priority="569" id="{1E0A5A37-1356-4524-9407-27AB8F3366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H227</xm:sqref>
        </x14:conditionalFormatting>
        <x14:conditionalFormatting xmlns:xm="http://schemas.microsoft.com/office/excel/2006/main">
          <x14:cfRule type="iconSet" priority="567" id="{FDC83A9E-6409-479C-B83D-09BF8A187F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H228</xm:sqref>
        </x14:conditionalFormatting>
        <x14:conditionalFormatting xmlns:xm="http://schemas.microsoft.com/office/excel/2006/main">
          <x14:cfRule type="iconSet" priority="565" id="{BBD2B667-8BED-42F4-9D1F-A5A5F6262F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H229</xm:sqref>
        </x14:conditionalFormatting>
        <x14:conditionalFormatting xmlns:xm="http://schemas.microsoft.com/office/excel/2006/main">
          <x14:cfRule type="iconSet" priority="563" id="{15C4A04A-FEB2-4236-A92A-8B408F0494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H230</xm:sqref>
        </x14:conditionalFormatting>
        <x14:conditionalFormatting xmlns:xm="http://schemas.microsoft.com/office/excel/2006/main">
          <x14:cfRule type="iconSet" priority="561" id="{E06E50B2-7B9F-4B7E-814A-A5D61A128F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H231</xm:sqref>
        </x14:conditionalFormatting>
        <x14:conditionalFormatting xmlns:xm="http://schemas.microsoft.com/office/excel/2006/main">
          <x14:cfRule type="iconSet" priority="559" id="{54B0B623-2ACD-4EA7-AD03-BAB2E5E1D9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H232</xm:sqref>
        </x14:conditionalFormatting>
        <x14:conditionalFormatting xmlns:xm="http://schemas.microsoft.com/office/excel/2006/main">
          <x14:cfRule type="iconSet" priority="557" id="{A320338B-F65A-4AC1-A234-0924951836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H233</xm:sqref>
        </x14:conditionalFormatting>
        <x14:conditionalFormatting xmlns:xm="http://schemas.microsoft.com/office/excel/2006/main">
          <x14:cfRule type="iconSet" priority="555" id="{BA4A8166-2BE9-4480-A894-9CB9BD0BC5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H234</xm:sqref>
        </x14:conditionalFormatting>
        <x14:conditionalFormatting xmlns:xm="http://schemas.microsoft.com/office/excel/2006/main">
          <x14:cfRule type="iconSet" priority="553" id="{2FA6DD9D-666C-4CEF-A71B-E8864FA7FB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H235</xm:sqref>
        </x14:conditionalFormatting>
        <x14:conditionalFormatting xmlns:xm="http://schemas.microsoft.com/office/excel/2006/main">
          <x14:cfRule type="iconSet" priority="551" id="{505A4BA4-FF87-46B6-A6A4-131087E53E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H236</xm:sqref>
        </x14:conditionalFormatting>
        <x14:conditionalFormatting xmlns:xm="http://schemas.microsoft.com/office/excel/2006/main">
          <x14:cfRule type="iconSet" priority="549" id="{DCFDAD92-368D-4DE5-8A08-269B5C3BEF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H237</xm:sqref>
        </x14:conditionalFormatting>
        <x14:conditionalFormatting xmlns:xm="http://schemas.microsoft.com/office/excel/2006/main">
          <x14:cfRule type="iconSet" priority="547" id="{91DE72CD-4DC5-4B06-8940-108E244144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H238</xm:sqref>
        </x14:conditionalFormatting>
        <x14:conditionalFormatting xmlns:xm="http://schemas.microsoft.com/office/excel/2006/main">
          <x14:cfRule type="iconSet" priority="545" id="{EB304631-727F-4355-9829-F13BE58833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H239</xm:sqref>
        </x14:conditionalFormatting>
        <x14:conditionalFormatting xmlns:xm="http://schemas.microsoft.com/office/excel/2006/main">
          <x14:cfRule type="iconSet" priority="543" id="{ACAFFA88-3DA3-4611-A2C5-97760BCC81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H240</xm:sqref>
        </x14:conditionalFormatting>
        <x14:conditionalFormatting xmlns:xm="http://schemas.microsoft.com/office/excel/2006/main">
          <x14:cfRule type="iconSet" priority="541" id="{D5994AA8-6832-4C6D-A0B2-9371DD2F16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H241</xm:sqref>
        </x14:conditionalFormatting>
        <x14:conditionalFormatting xmlns:xm="http://schemas.microsoft.com/office/excel/2006/main">
          <x14:cfRule type="iconSet" priority="539" id="{B05108ED-30EB-4C98-929F-F0D45101CE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H242</xm:sqref>
        </x14:conditionalFormatting>
        <x14:conditionalFormatting xmlns:xm="http://schemas.microsoft.com/office/excel/2006/main">
          <x14:cfRule type="iconSet" priority="537" id="{D4431844-0018-46D0-BE63-46BDA4A449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H243</xm:sqref>
        </x14:conditionalFormatting>
        <x14:conditionalFormatting xmlns:xm="http://schemas.microsoft.com/office/excel/2006/main">
          <x14:cfRule type="iconSet" priority="535" id="{131D3F12-8169-4314-9168-AC23360377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H244</xm:sqref>
        </x14:conditionalFormatting>
        <x14:conditionalFormatting xmlns:xm="http://schemas.microsoft.com/office/excel/2006/main">
          <x14:cfRule type="iconSet" priority="533" id="{1544F08F-B4DF-4C15-92AA-13651344CF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H245</xm:sqref>
        </x14:conditionalFormatting>
        <x14:conditionalFormatting xmlns:xm="http://schemas.microsoft.com/office/excel/2006/main">
          <x14:cfRule type="iconSet" priority="531" id="{FBC98C55-F118-4D03-9137-3A1EA0EEDB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H246</xm:sqref>
        </x14:conditionalFormatting>
        <x14:conditionalFormatting xmlns:xm="http://schemas.microsoft.com/office/excel/2006/main">
          <x14:cfRule type="iconSet" priority="529" id="{98A975E3-309B-4E94-B800-3A6505B0B6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H247</xm:sqref>
        </x14:conditionalFormatting>
        <x14:conditionalFormatting xmlns:xm="http://schemas.microsoft.com/office/excel/2006/main">
          <x14:cfRule type="iconSet" priority="527" id="{FEBBC455-2974-4F39-8CB9-A33DBF4719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H248</xm:sqref>
        </x14:conditionalFormatting>
        <x14:conditionalFormatting xmlns:xm="http://schemas.microsoft.com/office/excel/2006/main">
          <x14:cfRule type="iconSet" priority="525" id="{21CC18D3-E667-4785-8EE5-FD1048B58D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H249</xm:sqref>
        </x14:conditionalFormatting>
        <x14:conditionalFormatting xmlns:xm="http://schemas.microsoft.com/office/excel/2006/main">
          <x14:cfRule type="iconSet" priority="523" id="{2D5265A7-2613-427F-9EC9-F0931E156E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H250</xm:sqref>
        </x14:conditionalFormatting>
        <x14:conditionalFormatting xmlns:xm="http://schemas.microsoft.com/office/excel/2006/main">
          <x14:cfRule type="iconSet" priority="521" id="{C0A73E62-B3A9-4BAA-B61E-FD6556FAE3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H251</xm:sqref>
        </x14:conditionalFormatting>
        <x14:conditionalFormatting xmlns:xm="http://schemas.microsoft.com/office/excel/2006/main">
          <x14:cfRule type="iconSet" priority="519" id="{D4C04549-6FC1-42E7-BEC2-A4CA16CCFC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H252</xm:sqref>
        </x14:conditionalFormatting>
        <x14:conditionalFormatting xmlns:xm="http://schemas.microsoft.com/office/excel/2006/main">
          <x14:cfRule type="iconSet" priority="517" id="{056ED3A2-DCF6-4F88-AE0D-1D9E519524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H253</xm:sqref>
        </x14:conditionalFormatting>
        <x14:conditionalFormatting xmlns:xm="http://schemas.microsoft.com/office/excel/2006/main">
          <x14:cfRule type="iconSet" priority="515" id="{BA637A94-D3F7-46CD-919C-F11ABC851D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H257</xm:sqref>
        </x14:conditionalFormatting>
        <x14:conditionalFormatting xmlns:xm="http://schemas.microsoft.com/office/excel/2006/main">
          <x14:cfRule type="iconSet" priority="513" id="{CF3BF7EB-E00D-4CEF-A7C8-9142EF26FB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H258</xm:sqref>
        </x14:conditionalFormatting>
        <x14:conditionalFormatting xmlns:xm="http://schemas.microsoft.com/office/excel/2006/main">
          <x14:cfRule type="iconSet" priority="511" id="{9F5ADC21-6ED2-4D55-956A-B9F8DA87C7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H259</xm:sqref>
        </x14:conditionalFormatting>
        <x14:conditionalFormatting xmlns:xm="http://schemas.microsoft.com/office/excel/2006/main">
          <x14:cfRule type="iconSet" priority="509" id="{97FE9251-5D36-4E56-813F-2C583D03D5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H260</xm:sqref>
        </x14:conditionalFormatting>
        <x14:conditionalFormatting xmlns:xm="http://schemas.microsoft.com/office/excel/2006/main">
          <x14:cfRule type="iconSet" priority="507" id="{B5F99386-295C-404C-A82F-C2E3D378F4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H261</xm:sqref>
        </x14:conditionalFormatting>
        <x14:conditionalFormatting xmlns:xm="http://schemas.microsoft.com/office/excel/2006/main">
          <x14:cfRule type="iconSet" priority="505" id="{31B2DD3C-6D55-4D2E-8757-4E54D8E7FE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H262</xm:sqref>
        </x14:conditionalFormatting>
        <x14:conditionalFormatting xmlns:xm="http://schemas.microsoft.com/office/excel/2006/main">
          <x14:cfRule type="iconSet" priority="503" id="{8497A517-E6D9-476B-8F39-115267A7B9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H263</xm:sqref>
        </x14:conditionalFormatting>
        <x14:conditionalFormatting xmlns:xm="http://schemas.microsoft.com/office/excel/2006/main">
          <x14:cfRule type="iconSet" priority="501" id="{17E4BF82-647F-417E-B940-5313FABFC5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H264</xm:sqref>
        </x14:conditionalFormatting>
        <x14:conditionalFormatting xmlns:xm="http://schemas.microsoft.com/office/excel/2006/main">
          <x14:cfRule type="iconSet" priority="499" id="{3844A068-019D-4CA4-BBE9-DF0FE23DD7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H265</xm:sqref>
        </x14:conditionalFormatting>
        <x14:conditionalFormatting xmlns:xm="http://schemas.microsoft.com/office/excel/2006/main">
          <x14:cfRule type="iconSet" priority="497" id="{71664824-C003-405B-928E-A74306746C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H266</xm:sqref>
        </x14:conditionalFormatting>
        <x14:conditionalFormatting xmlns:xm="http://schemas.microsoft.com/office/excel/2006/main">
          <x14:cfRule type="iconSet" priority="495" id="{F48ED7EE-4BE4-44C1-8C5A-2312265663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H267</xm:sqref>
        </x14:conditionalFormatting>
        <x14:conditionalFormatting xmlns:xm="http://schemas.microsoft.com/office/excel/2006/main">
          <x14:cfRule type="iconSet" priority="493" id="{A20D1A4A-4117-47BB-8431-8C766279C6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H268</xm:sqref>
        </x14:conditionalFormatting>
        <x14:conditionalFormatting xmlns:xm="http://schemas.microsoft.com/office/excel/2006/main">
          <x14:cfRule type="iconSet" priority="491" id="{D8029F79-CBB5-4BF1-97FD-A01E747D67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H269</xm:sqref>
        </x14:conditionalFormatting>
        <x14:conditionalFormatting xmlns:xm="http://schemas.microsoft.com/office/excel/2006/main">
          <x14:cfRule type="iconSet" priority="489" id="{494A9193-51C9-4532-88B6-04044E9159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H270</xm:sqref>
        </x14:conditionalFormatting>
        <x14:conditionalFormatting xmlns:xm="http://schemas.microsoft.com/office/excel/2006/main">
          <x14:cfRule type="iconSet" priority="487" id="{9B028D73-7396-4F95-9634-8ABA7C884B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H271</xm:sqref>
        </x14:conditionalFormatting>
        <x14:conditionalFormatting xmlns:xm="http://schemas.microsoft.com/office/excel/2006/main">
          <x14:cfRule type="iconSet" priority="485" id="{453B5C1E-64E2-4BB7-A7A2-92B654E3A5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H272</xm:sqref>
        </x14:conditionalFormatting>
        <x14:conditionalFormatting xmlns:xm="http://schemas.microsoft.com/office/excel/2006/main">
          <x14:cfRule type="iconSet" priority="483" id="{2B6BC2A8-8B2A-416A-9FC4-F37B9535EB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H273</xm:sqref>
        </x14:conditionalFormatting>
        <x14:conditionalFormatting xmlns:xm="http://schemas.microsoft.com/office/excel/2006/main">
          <x14:cfRule type="iconSet" priority="481" id="{A8D80BC7-7ED9-44E3-8C01-1349044E92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H274</xm:sqref>
        </x14:conditionalFormatting>
        <x14:conditionalFormatting xmlns:xm="http://schemas.microsoft.com/office/excel/2006/main">
          <x14:cfRule type="iconSet" priority="479" id="{E173713D-BA0B-4C1F-8049-21100DD438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H275</xm:sqref>
        </x14:conditionalFormatting>
        <x14:conditionalFormatting xmlns:xm="http://schemas.microsoft.com/office/excel/2006/main">
          <x14:cfRule type="iconSet" priority="477" id="{A53121C9-8376-453F-B6E5-612410A3CF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H276</xm:sqref>
        </x14:conditionalFormatting>
        <x14:conditionalFormatting xmlns:xm="http://schemas.microsoft.com/office/excel/2006/main">
          <x14:cfRule type="iconSet" priority="475" id="{D5FC8762-32AC-492E-B13A-1D70C11090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H277</xm:sqref>
        </x14:conditionalFormatting>
        <x14:conditionalFormatting xmlns:xm="http://schemas.microsoft.com/office/excel/2006/main">
          <x14:cfRule type="iconSet" priority="473" id="{F7A695FE-3665-49E4-A05D-2FB90D0801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H278</xm:sqref>
        </x14:conditionalFormatting>
        <x14:conditionalFormatting xmlns:xm="http://schemas.microsoft.com/office/excel/2006/main">
          <x14:cfRule type="iconSet" priority="471" id="{0E924FE1-8CFC-48C8-8548-C29D8ADD27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H279</xm:sqref>
        </x14:conditionalFormatting>
        <x14:conditionalFormatting xmlns:xm="http://schemas.microsoft.com/office/excel/2006/main">
          <x14:cfRule type="iconSet" priority="469" id="{1E683526-EA44-4A3F-9FA4-00ECE0754B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H280</xm:sqref>
        </x14:conditionalFormatting>
        <x14:conditionalFormatting xmlns:xm="http://schemas.microsoft.com/office/excel/2006/main">
          <x14:cfRule type="iconSet" priority="467" id="{8EEF3EF2-6555-45F1-9A78-5EC14C6350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H281</xm:sqref>
        </x14:conditionalFormatting>
        <x14:conditionalFormatting xmlns:xm="http://schemas.microsoft.com/office/excel/2006/main">
          <x14:cfRule type="iconSet" priority="465" id="{5E6E292C-4815-4F75-A353-8C7B088275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H285</xm:sqref>
        </x14:conditionalFormatting>
        <x14:conditionalFormatting xmlns:xm="http://schemas.microsoft.com/office/excel/2006/main">
          <x14:cfRule type="iconSet" priority="463" id="{673731D1-25FD-4360-A693-B6C47DEE451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H286</xm:sqref>
        </x14:conditionalFormatting>
        <x14:conditionalFormatting xmlns:xm="http://schemas.microsoft.com/office/excel/2006/main">
          <x14:cfRule type="iconSet" priority="461" id="{C449C079-9281-4FD7-BF7B-0269BFE248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H287</xm:sqref>
        </x14:conditionalFormatting>
        <x14:conditionalFormatting xmlns:xm="http://schemas.microsoft.com/office/excel/2006/main">
          <x14:cfRule type="iconSet" priority="459" id="{F0CA4A92-619B-4F39-90DA-EB314689B5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H288</xm:sqref>
        </x14:conditionalFormatting>
        <x14:conditionalFormatting xmlns:xm="http://schemas.microsoft.com/office/excel/2006/main">
          <x14:cfRule type="iconSet" priority="457" id="{ECD15FF3-457D-4726-B021-D11BA16643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H289</xm:sqref>
        </x14:conditionalFormatting>
        <x14:conditionalFormatting xmlns:xm="http://schemas.microsoft.com/office/excel/2006/main">
          <x14:cfRule type="iconSet" priority="455" id="{7D91095D-1255-49A4-BD95-062B6AFB25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H290</xm:sqref>
        </x14:conditionalFormatting>
        <x14:conditionalFormatting xmlns:xm="http://schemas.microsoft.com/office/excel/2006/main">
          <x14:cfRule type="iconSet" priority="453" id="{EADC856B-6B6A-4F74-AEC6-131DC3CD32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H291</xm:sqref>
        </x14:conditionalFormatting>
        <x14:conditionalFormatting xmlns:xm="http://schemas.microsoft.com/office/excel/2006/main">
          <x14:cfRule type="iconSet" priority="451" id="{A617004F-DA4C-4353-8878-50E37710F2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H292</xm:sqref>
        </x14:conditionalFormatting>
        <x14:conditionalFormatting xmlns:xm="http://schemas.microsoft.com/office/excel/2006/main">
          <x14:cfRule type="iconSet" priority="449" id="{4FE17B0D-56BF-4469-8B9B-14F53BF17B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H293</xm:sqref>
        </x14:conditionalFormatting>
        <x14:conditionalFormatting xmlns:xm="http://schemas.microsoft.com/office/excel/2006/main">
          <x14:cfRule type="iconSet" priority="447" id="{9A414B7A-185A-42C4-9BE8-DDEC4D1C14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H294</xm:sqref>
        </x14:conditionalFormatting>
        <x14:conditionalFormatting xmlns:xm="http://schemas.microsoft.com/office/excel/2006/main">
          <x14:cfRule type="iconSet" priority="445" id="{79B239A3-0CC7-4142-B6AE-963B58454C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H295</xm:sqref>
        </x14:conditionalFormatting>
        <x14:conditionalFormatting xmlns:xm="http://schemas.microsoft.com/office/excel/2006/main">
          <x14:cfRule type="iconSet" priority="443" id="{63D20826-57B1-44CF-81F9-D06AADD07E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H296</xm:sqref>
        </x14:conditionalFormatting>
        <x14:conditionalFormatting xmlns:xm="http://schemas.microsoft.com/office/excel/2006/main">
          <x14:cfRule type="iconSet" priority="441" id="{89F525A8-DDB1-4787-890F-D23DFA16E8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H297</xm:sqref>
        </x14:conditionalFormatting>
        <x14:conditionalFormatting xmlns:xm="http://schemas.microsoft.com/office/excel/2006/main">
          <x14:cfRule type="iconSet" priority="439" id="{5DE231D9-E1AD-4210-9617-939A37E7B1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H298</xm:sqref>
        </x14:conditionalFormatting>
        <x14:conditionalFormatting xmlns:xm="http://schemas.microsoft.com/office/excel/2006/main">
          <x14:cfRule type="iconSet" priority="437" id="{F699FFE7-704D-4350-B64B-8CD0A6107F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H299</xm:sqref>
        </x14:conditionalFormatting>
        <x14:conditionalFormatting xmlns:xm="http://schemas.microsoft.com/office/excel/2006/main">
          <x14:cfRule type="iconSet" priority="435" id="{958641F3-2B60-402A-9705-C7E931BAC6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H300</xm:sqref>
        </x14:conditionalFormatting>
        <x14:conditionalFormatting xmlns:xm="http://schemas.microsoft.com/office/excel/2006/main">
          <x14:cfRule type="iconSet" priority="433" id="{A3A7AF87-38B9-4529-99CF-AC8FFABAD8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H301</xm:sqref>
        </x14:conditionalFormatting>
        <x14:conditionalFormatting xmlns:xm="http://schemas.microsoft.com/office/excel/2006/main">
          <x14:cfRule type="iconSet" priority="431" id="{A41F0DD2-CC43-43B1-8502-12A9BB9B90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H302</xm:sqref>
        </x14:conditionalFormatting>
        <x14:conditionalFormatting xmlns:xm="http://schemas.microsoft.com/office/excel/2006/main">
          <x14:cfRule type="iconSet" priority="429" id="{F6F247B6-F951-405F-8A37-B2C5551D52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H303</xm:sqref>
        </x14:conditionalFormatting>
        <x14:conditionalFormatting xmlns:xm="http://schemas.microsoft.com/office/excel/2006/main">
          <x14:cfRule type="iconSet" priority="427" id="{2724CCE0-B1E6-4069-AA2B-6E9C4FF93A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H304</xm:sqref>
        </x14:conditionalFormatting>
        <x14:conditionalFormatting xmlns:xm="http://schemas.microsoft.com/office/excel/2006/main">
          <x14:cfRule type="iconSet" priority="425" id="{10FD52E3-FBCD-4F39-85EA-21EB53CC91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H305</xm:sqref>
        </x14:conditionalFormatting>
        <x14:conditionalFormatting xmlns:xm="http://schemas.microsoft.com/office/excel/2006/main">
          <x14:cfRule type="iconSet" priority="423" id="{7E092626-F511-4AA3-B7BD-AECA95F515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H306</xm:sqref>
        </x14:conditionalFormatting>
        <x14:conditionalFormatting xmlns:xm="http://schemas.microsoft.com/office/excel/2006/main">
          <x14:cfRule type="iconSet" priority="421" id="{C990DFCD-AD47-4123-9023-E2F6FB9647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H307</xm:sqref>
        </x14:conditionalFormatting>
        <x14:conditionalFormatting xmlns:xm="http://schemas.microsoft.com/office/excel/2006/main">
          <x14:cfRule type="iconSet" priority="419" id="{DC8AB9C8-5E84-4E9D-B52C-4771CF1C85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H308</xm:sqref>
        </x14:conditionalFormatting>
        <x14:conditionalFormatting xmlns:xm="http://schemas.microsoft.com/office/excel/2006/main">
          <x14:cfRule type="iconSet" priority="417" id="{B332E3AB-CA57-4AF2-BB5B-A2116C545B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H309</xm:sqref>
        </x14:conditionalFormatting>
        <x14:conditionalFormatting xmlns:xm="http://schemas.microsoft.com/office/excel/2006/main">
          <x14:cfRule type="iconSet" priority="415" id="{686E78E2-76A6-40C6-80A1-07BADDC477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H310</xm:sqref>
        </x14:conditionalFormatting>
        <x14:conditionalFormatting xmlns:xm="http://schemas.microsoft.com/office/excel/2006/main">
          <x14:cfRule type="iconSet" priority="413" id="{35E44D42-1E4D-4D19-ADBE-5347462D16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H311</xm:sqref>
        </x14:conditionalFormatting>
        <x14:conditionalFormatting xmlns:xm="http://schemas.microsoft.com/office/excel/2006/main">
          <x14:cfRule type="iconSet" priority="411" id="{ABD0D7F4-A93F-424F-86C4-41841C8018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H312</xm:sqref>
        </x14:conditionalFormatting>
        <x14:conditionalFormatting xmlns:xm="http://schemas.microsoft.com/office/excel/2006/main">
          <x14:cfRule type="iconSet" priority="409" id="{E2D46B31-EF5F-4375-BCFA-DA545E8CA7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H313</xm:sqref>
        </x14:conditionalFormatting>
        <x14:conditionalFormatting xmlns:xm="http://schemas.microsoft.com/office/excel/2006/main">
          <x14:cfRule type="iconSet" priority="407" id="{82D66018-D3E5-4439-BEA8-CEA796B9BB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H314</xm:sqref>
        </x14:conditionalFormatting>
        <x14:conditionalFormatting xmlns:xm="http://schemas.microsoft.com/office/excel/2006/main">
          <x14:cfRule type="iconSet" priority="405" id="{096BF7A2-64F3-40D3-AB89-7205D74C71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H315</xm:sqref>
        </x14:conditionalFormatting>
        <x14:conditionalFormatting xmlns:xm="http://schemas.microsoft.com/office/excel/2006/main">
          <x14:cfRule type="iconSet" priority="403" id="{C54F1E99-0E53-48D6-8121-99F2D7C294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H316</xm:sqref>
        </x14:conditionalFormatting>
        <x14:conditionalFormatting xmlns:xm="http://schemas.microsoft.com/office/excel/2006/main">
          <x14:cfRule type="iconSet" priority="401" id="{42B5D906-0253-4850-9778-6817B88ED0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H317</xm:sqref>
        </x14:conditionalFormatting>
        <x14:conditionalFormatting xmlns:xm="http://schemas.microsoft.com/office/excel/2006/main">
          <x14:cfRule type="iconSet" priority="399" id="{9FBCE2AF-2F8A-4428-B0CF-03BEC97C9E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H318</xm:sqref>
        </x14:conditionalFormatting>
        <x14:conditionalFormatting xmlns:xm="http://schemas.microsoft.com/office/excel/2006/main">
          <x14:cfRule type="iconSet" priority="397" id="{3189B281-05BF-4283-9DAC-C8FBC0394F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H319</xm:sqref>
        </x14:conditionalFormatting>
        <x14:conditionalFormatting xmlns:xm="http://schemas.microsoft.com/office/excel/2006/main">
          <x14:cfRule type="iconSet" priority="395" id="{6ECD8CE8-6461-419F-BC0A-2C4C519B1E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H320</xm:sqref>
        </x14:conditionalFormatting>
        <x14:conditionalFormatting xmlns:xm="http://schemas.microsoft.com/office/excel/2006/main">
          <x14:cfRule type="iconSet" priority="393" id="{3A87D65F-5F95-4D03-816B-24CAD147F8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H321</xm:sqref>
        </x14:conditionalFormatting>
        <x14:conditionalFormatting xmlns:xm="http://schemas.microsoft.com/office/excel/2006/main">
          <x14:cfRule type="iconSet" priority="391" id="{390CE83E-F551-4BDB-99F8-1024EF9F8D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H322</xm:sqref>
        </x14:conditionalFormatting>
        <x14:conditionalFormatting xmlns:xm="http://schemas.microsoft.com/office/excel/2006/main">
          <x14:cfRule type="iconSet" priority="389" id="{DEBA4348-02BB-4816-B83E-8F4D945FF2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H323</xm:sqref>
        </x14:conditionalFormatting>
        <x14:conditionalFormatting xmlns:xm="http://schemas.microsoft.com/office/excel/2006/main">
          <x14:cfRule type="iconSet" priority="387" id="{208AF7B2-EAD2-47ED-A9C0-24FAE4D1A3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H324</xm:sqref>
        </x14:conditionalFormatting>
        <x14:conditionalFormatting xmlns:xm="http://schemas.microsoft.com/office/excel/2006/main">
          <x14:cfRule type="iconSet" priority="385" id="{F955E4E1-6139-4B18-82A2-DF3CF9281D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H325</xm:sqref>
        </x14:conditionalFormatting>
        <x14:conditionalFormatting xmlns:xm="http://schemas.microsoft.com/office/excel/2006/main">
          <x14:cfRule type="iconSet" priority="383" id="{6736778A-DE04-4C0C-AFD6-2EBE078155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H329</xm:sqref>
        </x14:conditionalFormatting>
        <x14:conditionalFormatting xmlns:xm="http://schemas.microsoft.com/office/excel/2006/main">
          <x14:cfRule type="iconSet" priority="381" id="{3EDC0A9F-DD75-4FC9-B483-2AFB4F1E54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H330</xm:sqref>
        </x14:conditionalFormatting>
        <x14:conditionalFormatting xmlns:xm="http://schemas.microsoft.com/office/excel/2006/main">
          <x14:cfRule type="iconSet" priority="379" id="{BD405B3B-EBAC-48F0-8942-8D598AF3ED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H331</xm:sqref>
        </x14:conditionalFormatting>
        <x14:conditionalFormatting xmlns:xm="http://schemas.microsoft.com/office/excel/2006/main">
          <x14:cfRule type="iconSet" priority="377" id="{C9D4FA35-DA4D-4047-8035-D5E28A49A1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H332</xm:sqref>
        </x14:conditionalFormatting>
        <x14:conditionalFormatting xmlns:xm="http://schemas.microsoft.com/office/excel/2006/main">
          <x14:cfRule type="iconSet" priority="375" id="{90C33CFD-1B88-49E6-8D51-ED938FC36D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H333</xm:sqref>
        </x14:conditionalFormatting>
        <x14:conditionalFormatting xmlns:xm="http://schemas.microsoft.com/office/excel/2006/main">
          <x14:cfRule type="iconSet" priority="373" id="{C1037BAD-9262-4C37-BFC8-C71EDB6B76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H334</xm:sqref>
        </x14:conditionalFormatting>
        <x14:conditionalFormatting xmlns:xm="http://schemas.microsoft.com/office/excel/2006/main">
          <x14:cfRule type="iconSet" priority="371" id="{66C7192D-0500-4998-A2AC-0B46C1F68A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H335</xm:sqref>
        </x14:conditionalFormatting>
        <x14:conditionalFormatting xmlns:xm="http://schemas.microsoft.com/office/excel/2006/main">
          <x14:cfRule type="iconSet" priority="369" id="{66C20C40-B824-4953-8048-DA191DCD1D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H336</xm:sqref>
        </x14:conditionalFormatting>
        <x14:conditionalFormatting xmlns:xm="http://schemas.microsoft.com/office/excel/2006/main">
          <x14:cfRule type="iconSet" priority="367" id="{0E06C393-60CE-46B6-9D96-CAA971EE32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H337</xm:sqref>
        </x14:conditionalFormatting>
        <x14:conditionalFormatting xmlns:xm="http://schemas.microsoft.com/office/excel/2006/main">
          <x14:cfRule type="iconSet" priority="365" id="{170F4A60-48AA-4CFA-97D9-E89ECF4916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H338</xm:sqref>
        </x14:conditionalFormatting>
        <x14:conditionalFormatting xmlns:xm="http://schemas.microsoft.com/office/excel/2006/main">
          <x14:cfRule type="iconSet" priority="363" id="{F7CFAF1F-C24B-44A2-8C5E-15498D382E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H339</xm:sqref>
        </x14:conditionalFormatting>
        <x14:conditionalFormatting xmlns:xm="http://schemas.microsoft.com/office/excel/2006/main">
          <x14:cfRule type="iconSet" priority="361" id="{13D3ABC5-A283-4297-9B66-F123CE1BC5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H340</xm:sqref>
        </x14:conditionalFormatting>
        <x14:conditionalFormatting xmlns:xm="http://schemas.microsoft.com/office/excel/2006/main">
          <x14:cfRule type="iconSet" priority="359" id="{22F6EEC8-51F7-42F4-8C47-046AD73DEB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H341</xm:sqref>
        </x14:conditionalFormatting>
        <x14:conditionalFormatting xmlns:xm="http://schemas.microsoft.com/office/excel/2006/main">
          <x14:cfRule type="iconSet" priority="357" id="{236853D7-BAAD-43F9-82A7-2AE3AE6B53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H342</xm:sqref>
        </x14:conditionalFormatting>
        <x14:conditionalFormatting xmlns:xm="http://schemas.microsoft.com/office/excel/2006/main">
          <x14:cfRule type="iconSet" priority="355" id="{78042580-E295-402E-8D3E-99D4454EE6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H343</xm:sqref>
        </x14:conditionalFormatting>
        <x14:conditionalFormatting xmlns:xm="http://schemas.microsoft.com/office/excel/2006/main">
          <x14:cfRule type="iconSet" priority="353" id="{DA617F7E-2174-43E6-809E-65E7F4A515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H344</xm:sqref>
        </x14:conditionalFormatting>
        <x14:conditionalFormatting xmlns:xm="http://schemas.microsoft.com/office/excel/2006/main">
          <x14:cfRule type="iconSet" priority="351" id="{3B383781-C0AC-4EE8-9605-A80289BEEA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H348</xm:sqref>
        </x14:conditionalFormatting>
        <x14:conditionalFormatting xmlns:xm="http://schemas.microsoft.com/office/excel/2006/main">
          <x14:cfRule type="iconSet" priority="349" id="{DB18C4D2-AAFB-41BE-A7AB-A8D119AF26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H349</xm:sqref>
        </x14:conditionalFormatting>
        <x14:conditionalFormatting xmlns:xm="http://schemas.microsoft.com/office/excel/2006/main">
          <x14:cfRule type="iconSet" priority="347" id="{235D72F1-F7F3-43D6-97BD-3EBB45E2D1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H350</xm:sqref>
        </x14:conditionalFormatting>
        <x14:conditionalFormatting xmlns:xm="http://schemas.microsoft.com/office/excel/2006/main">
          <x14:cfRule type="iconSet" priority="345" id="{01E9DF40-08E0-431A-84EA-CAA02A46D0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H351</xm:sqref>
        </x14:conditionalFormatting>
        <x14:conditionalFormatting xmlns:xm="http://schemas.microsoft.com/office/excel/2006/main">
          <x14:cfRule type="iconSet" priority="343" id="{801FBE7A-5F5C-42B9-9117-05012C1569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H352</xm:sqref>
        </x14:conditionalFormatting>
        <x14:conditionalFormatting xmlns:xm="http://schemas.microsoft.com/office/excel/2006/main">
          <x14:cfRule type="iconSet" priority="341" id="{00B69C06-D2F7-4DF2-8F93-2468B043A9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H353</xm:sqref>
        </x14:conditionalFormatting>
        <x14:conditionalFormatting xmlns:xm="http://schemas.microsoft.com/office/excel/2006/main">
          <x14:cfRule type="iconSet" priority="339" id="{00F7D53D-49BB-4483-BB5C-BC5E4D74CB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H354</xm:sqref>
        </x14:conditionalFormatting>
        <x14:conditionalFormatting xmlns:xm="http://schemas.microsoft.com/office/excel/2006/main">
          <x14:cfRule type="iconSet" priority="337" id="{80579D1F-BEDC-438F-A1A0-8536DA164A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H355</xm:sqref>
        </x14:conditionalFormatting>
        <x14:conditionalFormatting xmlns:xm="http://schemas.microsoft.com/office/excel/2006/main">
          <x14:cfRule type="iconSet" priority="335" id="{A86D6FB2-7D06-4735-9B53-CE589F8D7A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H356</xm:sqref>
        </x14:conditionalFormatting>
        <x14:conditionalFormatting xmlns:xm="http://schemas.microsoft.com/office/excel/2006/main">
          <x14:cfRule type="iconSet" priority="333" id="{84C821D0-BD10-41FE-B9B8-05B90AF8F5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H357</xm:sqref>
        </x14:conditionalFormatting>
        <x14:conditionalFormatting xmlns:xm="http://schemas.microsoft.com/office/excel/2006/main">
          <x14:cfRule type="iconSet" priority="331" id="{E1989709-E313-4EEA-A770-D71274CBAF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H358</xm:sqref>
        </x14:conditionalFormatting>
        <x14:conditionalFormatting xmlns:xm="http://schemas.microsoft.com/office/excel/2006/main">
          <x14:cfRule type="iconSet" priority="329" id="{CCBB87CB-1EB1-45CA-8C0C-BFE4F81D02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H359</xm:sqref>
        </x14:conditionalFormatting>
        <x14:conditionalFormatting xmlns:xm="http://schemas.microsoft.com/office/excel/2006/main">
          <x14:cfRule type="iconSet" priority="327" id="{AF08D1E9-7878-42F2-A30F-06686E3152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H360</xm:sqref>
        </x14:conditionalFormatting>
        <x14:conditionalFormatting xmlns:xm="http://schemas.microsoft.com/office/excel/2006/main">
          <x14:cfRule type="iconSet" priority="325" id="{995BD1B1-D259-43EA-8BF8-0046AA3357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H361</xm:sqref>
        </x14:conditionalFormatting>
        <x14:conditionalFormatting xmlns:xm="http://schemas.microsoft.com/office/excel/2006/main">
          <x14:cfRule type="iconSet" priority="323" id="{F7439799-7A7F-484F-8D06-C63C2304FE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H362</xm:sqref>
        </x14:conditionalFormatting>
        <x14:conditionalFormatting xmlns:xm="http://schemas.microsoft.com/office/excel/2006/main">
          <x14:cfRule type="iconSet" priority="321" id="{0D2865A9-DBEA-4A26-9340-2C6BAE8857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H366</xm:sqref>
        </x14:conditionalFormatting>
        <x14:conditionalFormatting xmlns:xm="http://schemas.microsoft.com/office/excel/2006/main">
          <x14:cfRule type="iconSet" priority="319" id="{592F3C08-A4D4-4C2B-8A02-EC2BA6DFDC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H367</xm:sqref>
        </x14:conditionalFormatting>
        <x14:conditionalFormatting xmlns:xm="http://schemas.microsoft.com/office/excel/2006/main">
          <x14:cfRule type="iconSet" priority="317" id="{5FFB608D-5345-44CF-A7AD-E367EAF1A2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H368</xm:sqref>
        </x14:conditionalFormatting>
        <x14:conditionalFormatting xmlns:xm="http://schemas.microsoft.com/office/excel/2006/main">
          <x14:cfRule type="iconSet" priority="315" id="{1AEF334C-8659-4A39-B183-BBC04DD6DD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H369</xm:sqref>
        </x14:conditionalFormatting>
        <x14:conditionalFormatting xmlns:xm="http://schemas.microsoft.com/office/excel/2006/main">
          <x14:cfRule type="iconSet" priority="313" id="{A59189C4-DCE7-4234-A389-D8F74F9478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H370</xm:sqref>
        </x14:conditionalFormatting>
        <x14:conditionalFormatting xmlns:xm="http://schemas.microsoft.com/office/excel/2006/main">
          <x14:cfRule type="iconSet" priority="311" id="{4395467D-B58A-43C1-81AB-DEC1F2A150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H371</xm:sqref>
        </x14:conditionalFormatting>
        <x14:conditionalFormatting xmlns:xm="http://schemas.microsoft.com/office/excel/2006/main">
          <x14:cfRule type="iconSet" priority="309" id="{C781D09B-B911-42A8-8698-C017382646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H375</xm:sqref>
        </x14:conditionalFormatting>
        <x14:conditionalFormatting xmlns:xm="http://schemas.microsoft.com/office/excel/2006/main">
          <x14:cfRule type="iconSet" priority="307" id="{7DD15AB3-1A39-4FBC-AB56-54963B6CA4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H376</xm:sqref>
        </x14:conditionalFormatting>
        <x14:conditionalFormatting xmlns:xm="http://schemas.microsoft.com/office/excel/2006/main">
          <x14:cfRule type="iconSet" priority="305" id="{0B7AD0F5-C8F9-4343-B820-F9253932EF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H377</xm:sqref>
        </x14:conditionalFormatting>
        <x14:conditionalFormatting xmlns:xm="http://schemas.microsoft.com/office/excel/2006/main">
          <x14:cfRule type="iconSet" priority="303" id="{E03B3496-05BB-484B-943F-18DC07B6D0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H378</xm:sqref>
        </x14:conditionalFormatting>
        <x14:conditionalFormatting xmlns:xm="http://schemas.microsoft.com/office/excel/2006/main">
          <x14:cfRule type="iconSet" priority="301" id="{24D37AE1-FFCF-4D72-A05E-9F51173A0D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H379</xm:sqref>
        </x14:conditionalFormatting>
        <x14:conditionalFormatting xmlns:xm="http://schemas.microsoft.com/office/excel/2006/main">
          <x14:cfRule type="iconSet" priority="299" id="{608BBBD6-C575-4C5C-A87B-417FFE1F54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H380</xm:sqref>
        </x14:conditionalFormatting>
        <x14:conditionalFormatting xmlns:xm="http://schemas.microsoft.com/office/excel/2006/main">
          <x14:cfRule type="iconSet" priority="297" id="{DCF34ECA-6517-46FD-91B2-03AE05BDAF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H381</xm:sqref>
        </x14:conditionalFormatting>
        <x14:conditionalFormatting xmlns:xm="http://schemas.microsoft.com/office/excel/2006/main">
          <x14:cfRule type="iconSet" priority="295" id="{9844CAA3-D3A8-4CCF-A2B5-BDAAE61254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H382</xm:sqref>
        </x14:conditionalFormatting>
        <x14:conditionalFormatting xmlns:xm="http://schemas.microsoft.com/office/excel/2006/main">
          <x14:cfRule type="iconSet" priority="293" id="{91B1E078-6C23-4861-84CE-8C361605A6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H383</xm:sqref>
        </x14:conditionalFormatting>
        <x14:conditionalFormatting xmlns:xm="http://schemas.microsoft.com/office/excel/2006/main">
          <x14:cfRule type="iconSet" priority="291" id="{1DF00770-10B3-435B-8D01-65EF965A10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H384</xm:sqref>
        </x14:conditionalFormatting>
        <x14:conditionalFormatting xmlns:xm="http://schemas.microsoft.com/office/excel/2006/main">
          <x14:cfRule type="iconSet" priority="289" id="{EE43B577-15E6-479F-B2D5-661A33E62C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H385</xm:sqref>
        </x14:conditionalFormatting>
        <x14:conditionalFormatting xmlns:xm="http://schemas.microsoft.com/office/excel/2006/main">
          <x14:cfRule type="iconSet" priority="287" id="{3FDFC581-45C6-49EB-B2E1-659E761CDA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H386</xm:sqref>
        </x14:conditionalFormatting>
        <x14:conditionalFormatting xmlns:xm="http://schemas.microsoft.com/office/excel/2006/main">
          <x14:cfRule type="iconSet" priority="285" id="{CE18D4E8-8CC6-42F1-AFAF-AA60A13759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H387</xm:sqref>
        </x14:conditionalFormatting>
        <x14:conditionalFormatting xmlns:xm="http://schemas.microsoft.com/office/excel/2006/main">
          <x14:cfRule type="iconSet" priority="283" id="{ACE8A9A8-5735-47FD-A4F7-0BC443DF4A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H388</xm:sqref>
        </x14:conditionalFormatting>
        <x14:conditionalFormatting xmlns:xm="http://schemas.microsoft.com/office/excel/2006/main">
          <x14:cfRule type="iconSet" priority="281" id="{8421EAA2-0250-4DC3-B202-8EB90021A2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H392</xm:sqref>
        </x14:conditionalFormatting>
        <x14:conditionalFormatting xmlns:xm="http://schemas.microsoft.com/office/excel/2006/main">
          <x14:cfRule type="iconSet" priority="279" id="{261FFD49-19B4-4A40-9500-56EE99F4B2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H393</xm:sqref>
        </x14:conditionalFormatting>
        <x14:conditionalFormatting xmlns:xm="http://schemas.microsoft.com/office/excel/2006/main">
          <x14:cfRule type="iconSet" priority="277" id="{8104B86E-3B04-4E66-B8B0-B7AC05D905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H394</xm:sqref>
        </x14:conditionalFormatting>
        <x14:conditionalFormatting xmlns:xm="http://schemas.microsoft.com/office/excel/2006/main">
          <x14:cfRule type="iconSet" priority="275" id="{713CDC25-7BD0-4CD0-94CB-18F01B680A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H395</xm:sqref>
        </x14:conditionalFormatting>
        <x14:conditionalFormatting xmlns:xm="http://schemas.microsoft.com/office/excel/2006/main">
          <x14:cfRule type="iconSet" priority="273" id="{33E24609-4843-4487-86C8-458A04FE1E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H396</xm:sqref>
        </x14:conditionalFormatting>
        <x14:conditionalFormatting xmlns:xm="http://schemas.microsoft.com/office/excel/2006/main">
          <x14:cfRule type="iconSet" priority="271" id="{F1FFB0A8-DA05-4518-82E2-BDC6FFFA61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H397</xm:sqref>
        </x14:conditionalFormatting>
        <x14:conditionalFormatting xmlns:xm="http://schemas.microsoft.com/office/excel/2006/main">
          <x14:cfRule type="iconSet" priority="269" id="{79BAAE2A-84BB-4282-8E7B-29FA8C11EC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H398</xm:sqref>
        </x14:conditionalFormatting>
        <x14:conditionalFormatting xmlns:xm="http://schemas.microsoft.com/office/excel/2006/main">
          <x14:cfRule type="iconSet" priority="267" id="{C3BCD257-3367-4E90-9AFF-721D055874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H399</xm:sqref>
        </x14:conditionalFormatting>
        <x14:conditionalFormatting xmlns:xm="http://schemas.microsoft.com/office/excel/2006/main">
          <x14:cfRule type="iconSet" priority="265" id="{3923F9C8-6A60-4CD3-A05C-BD5E2E1B46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H400</xm:sqref>
        </x14:conditionalFormatting>
        <x14:conditionalFormatting xmlns:xm="http://schemas.microsoft.com/office/excel/2006/main">
          <x14:cfRule type="iconSet" priority="263" id="{33D97554-6FB0-43C7-AD6A-68B743B668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H401</xm:sqref>
        </x14:conditionalFormatting>
        <x14:conditionalFormatting xmlns:xm="http://schemas.microsoft.com/office/excel/2006/main">
          <x14:cfRule type="iconSet" priority="261" id="{2EE35D44-053E-4927-9FCF-63C462BB53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H402</xm:sqref>
        </x14:conditionalFormatting>
        <x14:conditionalFormatting xmlns:xm="http://schemas.microsoft.com/office/excel/2006/main">
          <x14:cfRule type="iconSet" priority="259" id="{5384E9E7-E88C-4D73-8B04-F7A95B6560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H403</xm:sqref>
        </x14:conditionalFormatting>
        <x14:conditionalFormatting xmlns:xm="http://schemas.microsoft.com/office/excel/2006/main">
          <x14:cfRule type="iconSet" priority="257" id="{7AEB399C-8F6D-4F01-8A1E-574CD3882A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H407</xm:sqref>
        </x14:conditionalFormatting>
        <x14:conditionalFormatting xmlns:xm="http://schemas.microsoft.com/office/excel/2006/main">
          <x14:cfRule type="iconSet" priority="255" id="{153C2E8E-DC4A-4CCE-9156-DAEC5FC38E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H408</xm:sqref>
        </x14:conditionalFormatting>
        <x14:conditionalFormatting xmlns:xm="http://schemas.microsoft.com/office/excel/2006/main">
          <x14:cfRule type="iconSet" priority="253" id="{2E11C4F5-56D3-465A-A75A-8DEC6456A5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H409</xm:sqref>
        </x14:conditionalFormatting>
        <x14:conditionalFormatting xmlns:xm="http://schemas.microsoft.com/office/excel/2006/main">
          <x14:cfRule type="iconSet" priority="251" id="{5A82D913-E6A2-48B5-992B-E09A162776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H410</xm:sqref>
        </x14:conditionalFormatting>
        <x14:conditionalFormatting xmlns:xm="http://schemas.microsoft.com/office/excel/2006/main">
          <x14:cfRule type="iconSet" priority="249" id="{41B4FB51-4EED-4A80-ADE2-96F350F4C0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H411</xm:sqref>
        </x14:conditionalFormatting>
        <x14:conditionalFormatting xmlns:xm="http://schemas.microsoft.com/office/excel/2006/main">
          <x14:cfRule type="iconSet" priority="247" id="{ED7CEE5D-3DB4-4FC0-8965-DA80A20539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H412</xm:sqref>
        </x14:conditionalFormatting>
        <x14:conditionalFormatting xmlns:xm="http://schemas.microsoft.com/office/excel/2006/main">
          <x14:cfRule type="iconSet" priority="245" id="{557B877D-26AE-48A5-84FA-F05D951E2C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H416</xm:sqref>
        </x14:conditionalFormatting>
        <x14:conditionalFormatting xmlns:xm="http://schemas.microsoft.com/office/excel/2006/main">
          <x14:cfRule type="iconSet" priority="243" id="{13ACB1FD-BAE2-4D3C-A5D3-C830B816A7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H417</xm:sqref>
        </x14:conditionalFormatting>
        <x14:conditionalFormatting xmlns:xm="http://schemas.microsoft.com/office/excel/2006/main">
          <x14:cfRule type="iconSet" priority="241" id="{F9347DBA-FAC7-4635-A79E-779FC75CB7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H418</xm:sqref>
        </x14:conditionalFormatting>
        <x14:conditionalFormatting xmlns:xm="http://schemas.microsoft.com/office/excel/2006/main">
          <x14:cfRule type="iconSet" priority="239" id="{76871E55-ABBD-49D4-B9DE-A0D7F52A62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H419</xm:sqref>
        </x14:conditionalFormatting>
        <x14:conditionalFormatting xmlns:xm="http://schemas.microsoft.com/office/excel/2006/main">
          <x14:cfRule type="iconSet" priority="237" id="{77E3AA99-7255-490A-BBA2-0E60009956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H420</xm:sqref>
        </x14:conditionalFormatting>
        <x14:conditionalFormatting xmlns:xm="http://schemas.microsoft.com/office/excel/2006/main">
          <x14:cfRule type="iconSet" priority="235" id="{7C9B67BF-71C4-4833-8AFC-18674E2749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H421</xm:sqref>
        </x14:conditionalFormatting>
        <x14:conditionalFormatting xmlns:xm="http://schemas.microsoft.com/office/excel/2006/main">
          <x14:cfRule type="iconSet" priority="233" id="{61A3EE72-BED7-4CD8-839F-FD5ADEB2B5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H422</xm:sqref>
        </x14:conditionalFormatting>
        <x14:conditionalFormatting xmlns:xm="http://schemas.microsoft.com/office/excel/2006/main">
          <x14:cfRule type="iconSet" priority="231" id="{EBAEA373-ED9C-4F55-898F-6D5CE994E0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H423</xm:sqref>
        </x14:conditionalFormatting>
        <x14:conditionalFormatting xmlns:xm="http://schemas.microsoft.com/office/excel/2006/main">
          <x14:cfRule type="iconSet" priority="229" id="{63A39372-B79C-48CB-86CE-E0724A11FF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H424</xm:sqref>
        </x14:conditionalFormatting>
        <x14:conditionalFormatting xmlns:xm="http://schemas.microsoft.com/office/excel/2006/main">
          <x14:cfRule type="iconSet" priority="227" id="{761B5713-C3E5-4CBC-84E0-1B8C206404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H425</xm:sqref>
        </x14:conditionalFormatting>
        <x14:conditionalFormatting xmlns:xm="http://schemas.microsoft.com/office/excel/2006/main">
          <x14:cfRule type="iconSet" priority="225" id="{5E9A35A1-1506-484B-96F4-5F3C1529CC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H426</xm:sqref>
        </x14:conditionalFormatting>
        <x14:conditionalFormatting xmlns:xm="http://schemas.microsoft.com/office/excel/2006/main">
          <x14:cfRule type="iconSet" priority="223" id="{2992711A-1845-40C0-9A9B-F0ED8F17B9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H427</xm:sqref>
        </x14:conditionalFormatting>
        <x14:conditionalFormatting xmlns:xm="http://schemas.microsoft.com/office/excel/2006/main">
          <x14:cfRule type="iconSet" priority="221" id="{E34AECCD-CF60-443D-995D-5F8FCA525D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H431</xm:sqref>
        </x14:conditionalFormatting>
        <x14:conditionalFormatting xmlns:xm="http://schemas.microsoft.com/office/excel/2006/main">
          <x14:cfRule type="iconSet" priority="219" id="{4B028A58-BADA-41B2-B667-BC896688FC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H432</xm:sqref>
        </x14:conditionalFormatting>
        <x14:conditionalFormatting xmlns:xm="http://schemas.microsoft.com/office/excel/2006/main">
          <x14:cfRule type="iconSet" priority="217" id="{0530995B-BCE3-4CFB-8A54-5333B0F24B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H433</xm:sqref>
        </x14:conditionalFormatting>
        <x14:conditionalFormatting xmlns:xm="http://schemas.microsoft.com/office/excel/2006/main">
          <x14:cfRule type="iconSet" priority="215" id="{ADC634F3-473C-407C-A40B-D7E11208A2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H434</xm:sqref>
        </x14:conditionalFormatting>
        <x14:conditionalFormatting xmlns:xm="http://schemas.microsoft.com/office/excel/2006/main">
          <x14:cfRule type="iconSet" priority="213" id="{E3EA78CB-5F79-4FE5-81F9-FAB7C25822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H435</xm:sqref>
        </x14:conditionalFormatting>
        <x14:conditionalFormatting xmlns:xm="http://schemas.microsoft.com/office/excel/2006/main">
          <x14:cfRule type="iconSet" priority="211" id="{3D494C52-BC22-498F-81AF-F06E163D57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H436</xm:sqref>
        </x14:conditionalFormatting>
        <x14:conditionalFormatting xmlns:xm="http://schemas.microsoft.com/office/excel/2006/main">
          <x14:cfRule type="iconSet" priority="209" id="{DDF09362-3DDF-400B-8F60-952FD5F8FF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H437</xm:sqref>
        </x14:conditionalFormatting>
        <x14:conditionalFormatting xmlns:xm="http://schemas.microsoft.com/office/excel/2006/main">
          <x14:cfRule type="iconSet" priority="207" id="{0078C2A3-3804-4B5B-83F4-52452C67CB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H438</xm:sqref>
        </x14:conditionalFormatting>
        <x14:conditionalFormatting xmlns:xm="http://schemas.microsoft.com/office/excel/2006/main">
          <x14:cfRule type="iconSet" priority="205" id="{B73A6CDA-7A2C-4D1E-B279-1CAF2FAFE0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H439</xm:sqref>
        </x14:conditionalFormatting>
        <x14:conditionalFormatting xmlns:xm="http://schemas.microsoft.com/office/excel/2006/main">
          <x14:cfRule type="iconSet" priority="203" id="{BEEADA99-4827-4AD5-8DE9-AB8B569680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H440</xm:sqref>
        </x14:conditionalFormatting>
        <x14:conditionalFormatting xmlns:xm="http://schemas.microsoft.com/office/excel/2006/main">
          <x14:cfRule type="iconSet" priority="201" id="{F743A09E-0352-43A7-9E3A-5CC37675C5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H441</xm:sqref>
        </x14:conditionalFormatting>
        <x14:conditionalFormatting xmlns:xm="http://schemas.microsoft.com/office/excel/2006/main">
          <x14:cfRule type="iconSet" priority="199" id="{DA23DCEF-E337-4813-B652-0EDAFFB4A4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H442</xm:sqref>
        </x14:conditionalFormatting>
        <x14:conditionalFormatting xmlns:xm="http://schemas.microsoft.com/office/excel/2006/main">
          <x14:cfRule type="iconSet" priority="197" id="{15797522-A091-4063-AE32-6E1D4C80B7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H443</xm:sqref>
        </x14:conditionalFormatting>
        <x14:conditionalFormatting xmlns:xm="http://schemas.microsoft.com/office/excel/2006/main">
          <x14:cfRule type="iconSet" priority="195" id="{8246D13E-87DA-41EA-B7DC-B66D2FF933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H444</xm:sqref>
        </x14:conditionalFormatting>
        <x14:conditionalFormatting xmlns:xm="http://schemas.microsoft.com/office/excel/2006/main">
          <x14:cfRule type="iconSet" priority="193" id="{CB8B48F2-6C8F-425D-9702-1ECF5DE180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H445</xm:sqref>
        </x14:conditionalFormatting>
        <x14:conditionalFormatting xmlns:xm="http://schemas.microsoft.com/office/excel/2006/main">
          <x14:cfRule type="iconSet" priority="191" id="{8A3C36B1-E15E-411E-BB7E-5AA64E89EF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H446</xm:sqref>
        </x14:conditionalFormatting>
        <x14:conditionalFormatting xmlns:xm="http://schemas.microsoft.com/office/excel/2006/main">
          <x14:cfRule type="iconSet" priority="189" id="{8F1E4D1A-827D-4EB8-8899-6386FF1104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H447</xm:sqref>
        </x14:conditionalFormatting>
        <x14:conditionalFormatting xmlns:xm="http://schemas.microsoft.com/office/excel/2006/main">
          <x14:cfRule type="iconSet" priority="187" id="{A6D2A041-EAFC-47AA-ACB2-8FFBC8E0F0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H448</xm:sqref>
        </x14:conditionalFormatting>
        <x14:conditionalFormatting xmlns:xm="http://schemas.microsoft.com/office/excel/2006/main">
          <x14:cfRule type="iconSet" priority="185" id="{7E822EE7-4243-49F6-8D29-A6B04BA467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H449</xm:sqref>
        </x14:conditionalFormatting>
        <x14:conditionalFormatting xmlns:xm="http://schemas.microsoft.com/office/excel/2006/main">
          <x14:cfRule type="iconSet" priority="183" id="{F1757D72-8780-495A-BB2B-57F078B628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H450</xm:sqref>
        </x14:conditionalFormatting>
        <x14:conditionalFormatting xmlns:xm="http://schemas.microsoft.com/office/excel/2006/main">
          <x14:cfRule type="iconSet" priority="181" id="{E011E4AB-5AC4-444A-9A9F-24FDE94DF0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H451</xm:sqref>
        </x14:conditionalFormatting>
        <x14:conditionalFormatting xmlns:xm="http://schemas.microsoft.com/office/excel/2006/main">
          <x14:cfRule type="iconSet" priority="179" id="{4F2405F3-5D86-41C3-95D5-2B6668A2FB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H452</xm:sqref>
        </x14:conditionalFormatting>
        <x14:conditionalFormatting xmlns:xm="http://schemas.microsoft.com/office/excel/2006/main">
          <x14:cfRule type="iconSet" priority="177" id="{62502D1A-CC78-4046-AD51-4E777938C7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H453</xm:sqref>
        </x14:conditionalFormatting>
        <x14:conditionalFormatting xmlns:xm="http://schemas.microsoft.com/office/excel/2006/main">
          <x14:cfRule type="iconSet" priority="175" id="{2A5E9910-4E83-410E-B748-E175092F64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H454</xm:sqref>
        </x14:conditionalFormatting>
        <x14:conditionalFormatting xmlns:xm="http://schemas.microsoft.com/office/excel/2006/main">
          <x14:cfRule type="iconSet" priority="173" id="{DF0CA41A-03C3-4359-9E9A-35D5608DD1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H455</xm:sqref>
        </x14:conditionalFormatting>
        <x14:conditionalFormatting xmlns:xm="http://schemas.microsoft.com/office/excel/2006/main">
          <x14:cfRule type="iconSet" priority="171" id="{2A761E27-96E1-4CE4-BE5C-5FB5589BD0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H456</xm:sqref>
        </x14:conditionalFormatting>
        <x14:conditionalFormatting xmlns:xm="http://schemas.microsoft.com/office/excel/2006/main">
          <x14:cfRule type="iconSet" priority="169" id="{32387C03-3AED-4FBA-A6CE-B5921F6CBF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H457</xm:sqref>
        </x14:conditionalFormatting>
        <x14:conditionalFormatting xmlns:xm="http://schemas.microsoft.com/office/excel/2006/main">
          <x14:cfRule type="iconSet" priority="167" id="{33CDB077-84D7-4BD5-9632-F667212EE3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H461</xm:sqref>
        </x14:conditionalFormatting>
        <x14:conditionalFormatting xmlns:xm="http://schemas.microsoft.com/office/excel/2006/main">
          <x14:cfRule type="iconSet" priority="165" id="{D22C1688-DF5A-4D9B-8C22-46320ACA6E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H462</xm:sqref>
        </x14:conditionalFormatting>
        <x14:conditionalFormatting xmlns:xm="http://schemas.microsoft.com/office/excel/2006/main">
          <x14:cfRule type="iconSet" priority="163" id="{C8619F83-0C8B-4D91-8A48-7B70894F44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H463</xm:sqref>
        </x14:conditionalFormatting>
        <x14:conditionalFormatting xmlns:xm="http://schemas.microsoft.com/office/excel/2006/main">
          <x14:cfRule type="iconSet" priority="161" id="{409B06C5-8AB6-48CB-8481-B6EB8511F2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H464</xm:sqref>
        </x14:conditionalFormatting>
        <x14:conditionalFormatting xmlns:xm="http://schemas.microsoft.com/office/excel/2006/main">
          <x14:cfRule type="iconSet" priority="159" id="{80B242F6-DE4D-4587-B9D2-BB77F0C00E1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H465</xm:sqref>
        </x14:conditionalFormatting>
        <x14:conditionalFormatting xmlns:xm="http://schemas.microsoft.com/office/excel/2006/main">
          <x14:cfRule type="iconSet" priority="157" id="{0BD9DDEB-A467-482F-8BC2-243034E638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H466</xm:sqref>
        </x14:conditionalFormatting>
        <x14:conditionalFormatting xmlns:xm="http://schemas.microsoft.com/office/excel/2006/main">
          <x14:cfRule type="iconSet" priority="155" id="{4B6233AA-C026-4D75-9EEC-42114C71A5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H470</xm:sqref>
        </x14:conditionalFormatting>
        <x14:conditionalFormatting xmlns:xm="http://schemas.microsoft.com/office/excel/2006/main">
          <x14:cfRule type="iconSet" priority="153" id="{DE286100-8112-44FF-9BB7-79DFA79ACB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H471</xm:sqref>
        </x14:conditionalFormatting>
        <x14:conditionalFormatting xmlns:xm="http://schemas.microsoft.com/office/excel/2006/main">
          <x14:cfRule type="iconSet" priority="151" id="{1DCA9FD6-CDF7-45CE-AD31-5900D28D16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H472</xm:sqref>
        </x14:conditionalFormatting>
        <x14:conditionalFormatting xmlns:xm="http://schemas.microsoft.com/office/excel/2006/main">
          <x14:cfRule type="iconSet" priority="149" id="{DAFD8E28-D31F-4FA0-8504-10FF15F0F0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H473</xm:sqref>
        </x14:conditionalFormatting>
        <x14:conditionalFormatting xmlns:xm="http://schemas.microsoft.com/office/excel/2006/main">
          <x14:cfRule type="iconSet" priority="147" id="{C78AC912-BF13-405A-8AE0-F1E8453C5F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H474</xm:sqref>
        </x14:conditionalFormatting>
        <x14:conditionalFormatting xmlns:xm="http://schemas.microsoft.com/office/excel/2006/main">
          <x14:cfRule type="iconSet" priority="145" id="{7DF41142-371C-4419-951A-E346E23838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H475</xm:sqref>
        </x14:conditionalFormatting>
        <x14:conditionalFormatting xmlns:xm="http://schemas.microsoft.com/office/excel/2006/main">
          <x14:cfRule type="iconSet" priority="143" id="{FA1783CB-EF1F-497A-B9F8-88029B48ED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H476</xm:sqref>
        </x14:conditionalFormatting>
        <x14:conditionalFormatting xmlns:xm="http://schemas.microsoft.com/office/excel/2006/main">
          <x14:cfRule type="iconSet" priority="141" id="{8F1C7F73-A830-45EE-8936-354B0FE519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H477</xm:sqref>
        </x14:conditionalFormatting>
        <x14:conditionalFormatting xmlns:xm="http://schemas.microsoft.com/office/excel/2006/main">
          <x14:cfRule type="iconSet" priority="139" id="{E23A17ED-0C4F-4DD0-9E67-ADE6A5508A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H478</xm:sqref>
        </x14:conditionalFormatting>
        <x14:conditionalFormatting xmlns:xm="http://schemas.microsoft.com/office/excel/2006/main">
          <x14:cfRule type="iconSet" priority="137" id="{E0082161-111B-4744-B199-F6421DE689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H479</xm:sqref>
        </x14:conditionalFormatting>
        <x14:conditionalFormatting xmlns:xm="http://schemas.microsoft.com/office/excel/2006/main">
          <x14:cfRule type="iconSet" priority="135" id="{86FF837E-4082-4B6E-A909-01C2940FA6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H480</xm:sqref>
        </x14:conditionalFormatting>
        <x14:conditionalFormatting xmlns:xm="http://schemas.microsoft.com/office/excel/2006/main">
          <x14:cfRule type="iconSet" priority="133" id="{90EE6B37-A3A5-4171-9E75-1B8A4769B6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H481</xm:sqref>
        </x14:conditionalFormatting>
        <x14:conditionalFormatting xmlns:xm="http://schemas.microsoft.com/office/excel/2006/main">
          <x14:cfRule type="iconSet" priority="131" id="{3444F14E-ED77-4479-9633-9554B75308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H482</xm:sqref>
        </x14:conditionalFormatting>
        <x14:conditionalFormatting xmlns:xm="http://schemas.microsoft.com/office/excel/2006/main">
          <x14:cfRule type="iconSet" priority="129" id="{EC345123-CC3E-4583-B865-0580E59D9D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H483</xm:sqref>
        </x14:conditionalFormatting>
        <x14:conditionalFormatting xmlns:xm="http://schemas.microsoft.com/office/excel/2006/main">
          <x14:cfRule type="iconSet" priority="127" id="{287468F5-3AB8-44F1-B622-BF3230A125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H484</xm:sqref>
        </x14:conditionalFormatting>
        <x14:conditionalFormatting xmlns:xm="http://schemas.microsoft.com/office/excel/2006/main">
          <x14:cfRule type="iconSet" priority="125" id="{B0109B5E-8CD8-40F2-B4CD-9E2EB38B3C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H485</xm:sqref>
        </x14:conditionalFormatting>
        <x14:conditionalFormatting xmlns:xm="http://schemas.microsoft.com/office/excel/2006/main">
          <x14:cfRule type="iconSet" priority="123" id="{1A3D513D-4E3B-43EF-863C-7BB4BEA981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H489</xm:sqref>
        </x14:conditionalFormatting>
        <x14:conditionalFormatting xmlns:xm="http://schemas.microsoft.com/office/excel/2006/main">
          <x14:cfRule type="iconSet" priority="121" id="{88277CF1-CB82-4A2B-8DA1-0F11B15917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H490</xm:sqref>
        </x14:conditionalFormatting>
        <x14:conditionalFormatting xmlns:xm="http://schemas.microsoft.com/office/excel/2006/main">
          <x14:cfRule type="iconSet" priority="119" id="{87103D6D-AEC9-4687-9754-474F33638C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H491</xm:sqref>
        </x14:conditionalFormatting>
        <x14:conditionalFormatting xmlns:xm="http://schemas.microsoft.com/office/excel/2006/main">
          <x14:cfRule type="iconSet" priority="117" id="{D1FD8364-DFE7-470C-8F8E-89999856F5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H492</xm:sqref>
        </x14:conditionalFormatting>
        <x14:conditionalFormatting xmlns:xm="http://schemas.microsoft.com/office/excel/2006/main">
          <x14:cfRule type="iconSet" priority="115" id="{815EF91B-4B41-4D4D-8359-828D5F3789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H493</xm:sqref>
        </x14:conditionalFormatting>
        <x14:conditionalFormatting xmlns:xm="http://schemas.microsoft.com/office/excel/2006/main">
          <x14:cfRule type="iconSet" priority="113" id="{2432F94F-5E24-4763-AD1B-E3E5A3920B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H494</xm:sqref>
        </x14:conditionalFormatting>
        <x14:conditionalFormatting xmlns:xm="http://schemas.microsoft.com/office/excel/2006/main">
          <x14:cfRule type="iconSet" priority="111" id="{CEA28939-85A2-4320-81F4-B13C983DCC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H495</xm:sqref>
        </x14:conditionalFormatting>
        <x14:conditionalFormatting xmlns:xm="http://schemas.microsoft.com/office/excel/2006/main">
          <x14:cfRule type="iconSet" priority="109" id="{52050FFF-9D66-4234-9CE3-F21AFCBC3E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H496</xm:sqref>
        </x14:conditionalFormatting>
        <x14:conditionalFormatting xmlns:xm="http://schemas.microsoft.com/office/excel/2006/main">
          <x14:cfRule type="iconSet" priority="107" id="{2F0BB955-23AE-4B81-B44B-3EC0315A1C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H497</xm:sqref>
        </x14:conditionalFormatting>
        <x14:conditionalFormatting xmlns:xm="http://schemas.microsoft.com/office/excel/2006/main">
          <x14:cfRule type="iconSet" priority="105" id="{C5F539D0-56C7-4EB9-8A8B-592999AE44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H498</xm:sqref>
        </x14:conditionalFormatting>
        <x14:conditionalFormatting xmlns:xm="http://schemas.microsoft.com/office/excel/2006/main">
          <x14:cfRule type="iconSet" priority="103" id="{80B8004F-C266-4DE4-B068-7495FECA9B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H499</xm:sqref>
        </x14:conditionalFormatting>
        <x14:conditionalFormatting xmlns:xm="http://schemas.microsoft.com/office/excel/2006/main">
          <x14:cfRule type="iconSet" priority="101" id="{2CC078A2-1611-44DD-AF85-0890446D42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H500</xm:sqref>
        </x14:conditionalFormatting>
        <x14:conditionalFormatting xmlns:xm="http://schemas.microsoft.com/office/excel/2006/main">
          <x14:cfRule type="iconSet" priority="99" id="{9ADF9E74-A086-4F11-AC64-16DF979509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H501</xm:sqref>
        </x14:conditionalFormatting>
        <x14:conditionalFormatting xmlns:xm="http://schemas.microsoft.com/office/excel/2006/main">
          <x14:cfRule type="iconSet" priority="97" id="{92BBF706-1919-4002-BC48-3AB8553763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H502</xm:sqref>
        </x14:conditionalFormatting>
        <x14:conditionalFormatting xmlns:xm="http://schemas.microsoft.com/office/excel/2006/main">
          <x14:cfRule type="iconSet" priority="95" id="{DDFF0ED7-00A3-47AA-86F3-211C56B1DA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H506</xm:sqref>
        </x14:conditionalFormatting>
        <x14:conditionalFormatting xmlns:xm="http://schemas.microsoft.com/office/excel/2006/main">
          <x14:cfRule type="iconSet" priority="93" id="{DC64873D-EB35-4F76-87AA-D25C213AAC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H507</xm:sqref>
        </x14:conditionalFormatting>
        <x14:conditionalFormatting xmlns:xm="http://schemas.microsoft.com/office/excel/2006/main">
          <x14:cfRule type="iconSet" priority="91" id="{2256ABFD-F33C-4BEB-88F9-D5F2CA701B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H508</xm:sqref>
        </x14:conditionalFormatting>
        <x14:conditionalFormatting xmlns:xm="http://schemas.microsoft.com/office/excel/2006/main">
          <x14:cfRule type="iconSet" priority="89" id="{6ACFADC6-05A7-4D77-9CE0-77582061D0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H509</xm:sqref>
        </x14:conditionalFormatting>
        <x14:conditionalFormatting xmlns:xm="http://schemas.microsoft.com/office/excel/2006/main">
          <x14:cfRule type="iconSet" priority="87" id="{FB2A653C-15CD-4E6A-BF3E-7BFF283770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H510</xm:sqref>
        </x14:conditionalFormatting>
        <x14:conditionalFormatting xmlns:xm="http://schemas.microsoft.com/office/excel/2006/main">
          <x14:cfRule type="iconSet" priority="85" id="{2B6734B4-9506-478A-8367-EF7CC7A890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H511</xm:sqref>
        </x14:conditionalFormatting>
        <x14:conditionalFormatting xmlns:xm="http://schemas.microsoft.com/office/excel/2006/main">
          <x14:cfRule type="iconSet" priority="83" id="{CD598488-3B26-4353-AFD4-36641AB712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H512</xm:sqref>
        </x14:conditionalFormatting>
        <x14:conditionalFormatting xmlns:xm="http://schemas.microsoft.com/office/excel/2006/main">
          <x14:cfRule type="iconSet" priority="81" id="{36C55916-1761-4560-8B01-A0018E6173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H513</xm:sqref>
        </x14:conditionalFormatting>
        <x14:conditionalFormatting xmlns:xm="http://schemas.microsoft.com/office/excel/2006/main">
          <x14:cfRule type="iconSet" priority="79" id="{09C4E851-036C-4409-8E5D-0522F7020F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H514</xm:sqref>
        </x14:conditionalFormatting>
        <x14:conditionalFormatting xmlns:xm="http://schemas.microsoft.com/office/excel/2006/main">
          <x14:cfRule type="iconSet" priority="77" id="{6FBA56F4-7B9F-49CF-A99A-CAE2C44D17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H515</xm:sqref>
        </x14:conditionalFormatting>
        <x14:conditionalFormatting xmlns:xm="http://schemas.microsoft.com/office/excel/2006/main">
          <x14:cfRule type="iconSet" priority="75" id="{74AEF0E3-9628-4958-846B-FA6E72FFD3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H516</xm:sqref>
        </x14:conditionalFormatting>
        <x14:conditionalFormatting xmlns:xm="http://schemas.microsoft.com/office/excel/2006/main">
          <x14:cfRule type="iconSet" priority="73" id="{8820F6EE-FD26-4223-B507-749E798902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H517</xm:sqref>
        </x14:conditionalFormatting>
        <x14:conditionalFormatting xmlns:xm="http://schemas.microsoft.com/office/excel/2006/main">
          <x14:cfRule type="iconSet" priority="71" id="{3F886F56-3B38-4A3C-8CDC-A7637ED223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H518</xm:sqref>
        </x14:conditionalFormatting>
        <x14:conditionalFormatting xmlns:xm="http://schemas.microsoft.com/office/excel/2006/main">
          <x14:cfRule type="iconSet" priority="69" id="{0D221FFB-C58D-4577-AA8C-0203906B3F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H519</xm:sqref>
        </x14:conditionalFormatting>
        <x14:conditionalFormatting xmlns:xm="http://schemas.microsoft.com/office/excel/2006/main">
          <x14:cfRule type="iconSet" priority="67" id="{6D8DF9D2-BB4F-462D-8BD1-6673B2AFF8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H520</xm:sqref>
        </x14:conditionalFormatting>
        <x14:conditionalFormatting xmlns:xm="http://schemas.microsoft.com/office/excel/2006/main">
          <x14:cfRule type="iconSet" priority="65" id="{98DD52C7-AB2E-4F96-806B-8B81AA1833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H521</xm:sqref>
        </x14:conditionalFormatting>
        <x14:conditionalFormatting xmlns:xm="http://schemas.microsoft.com/office/excel/2006/main">
          <x14:cfRule type="iconSet" priority="63" id="{FAAECC4D-AC71-433C-A4ED-E640351D51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H522</xm:sqref>
        </x14:conditionalFormatting>
        <x14:conditionalFormatting xmlns:xm="http://schemas.microsoft.com/office/excel/2006/main">
          <x14:cfRule type="iconSet" priority="61" id="{DFF074AC-B07B-4F30-A652-6BDA196FF5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H523</xm:sqref>
        </x14:conditionalFormatting>
        <x14:conditionalFormatting xmlns:xm="http://schemas.microsoft.com/office/excel/2006/main">
          <x14:cfRule type="iconSet" priority="59" id="{095FC878-EFB0-4809-B3C2-5441291D9A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H524</xm:sqref>
        </x14:conditionalFormatting>
        <x14:conditionalFormatting xmlns:xm="http://schemas.microsoft.com/office/excel/2006/main">
          <x14:cfRule type="iconSet" priority="57" id="{17B3EF41-71AD-44DA-ABFB-5C52331BC6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H525</xm:sqref>
        </x14:conditionalFormatting>
        <x14:conditionalFormatting xmlns:xm="http://schemas.microsoft.com/office/excel/2006/main">
          <x14:cfRule type="iconSet" priority="55" id="{6327C153-5168-494D-8CA7-6E9E4CE902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H526</xm:sqref>
        </x14:conditionalFormatting>
        <x14:conditionalFormatting xmlns:xm="http://schemas.microsoft.com/office/excel/2006/main">
          <x14:cfRule type="iconSet" priority="53" id="{01CF7D11-A8C2-411F-B55E-36F4D041AC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H527</xm:sqref>
        </x14:conditionalFormatting>
        <x14:conditionalFormatting xmlns:xm="http://schemas.microsoft.com/office/excel/2006/main">
          <x14:cfRule type="iconSet" priority="51" id="{5C4607D0-129D-44ED-9113-FD4E868CB6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H528</xm:sqref>
        </x14:conditionalFormatting>
        <x14:conditionalFormatting xmlns:xm="http://schemas.microsoft.com/office/excel/2006/main">
          <x14:cfRule type="iconSet" priority="49" id="{757A1986-7E10-4077-A889-5C0E3ECABA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H529</xm:sqref>
        </x14:conditionalFormatting>
        <x14:conditionalFormatting xmlns:xm="http://schemas.microsoft.com/office/excel/2006/main">
          <x14:cfRule type="iconSet" priority="47" id="{011DB148-4A5A-4D1B-9310-0D59CDEF6E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H530</xm:sqref>
        </x14:conditionalFormatting>
        <x14:conditionalFormatting xmlns:xm="http://schemas.microsoft.com/office/excel/2006/main">
          <x14:cfRule type="iconSet" priority="45" id="{2932A49E-3B47-4451-9810-3E2BC52DC3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H531</xm:sqref>
        </x14:conditionalFormatting>
        <x14:conditionalFormatting xmlns:xm="http://schemas.microsoft.com/office/excel/2006/main">
          <x14:cfRule type="iconSet" priority="43" id="{B047B04C-A5B4-4401-9F37-3416EDAA31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H532</xm:sqref>
        </x14:conditionalFormatting>
        <x14:conditionalFormatting xmlns:xm="http://schemas.microsoft.com/office/excel/2006/main">
          <x14:cfRule type="iconSet" priority="41" id="{3EBC9D1A-0748-44E4-A73C-19AE5EAD27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H533</xm:sqref>
        </x14:conditionalFormatting>
        <x14:conditionalFormatting xmlns:xm="http://schemas.microsoft.com/office/excel/2006/main">
          <x14:cfRule type="iconSet" priority="39" id="{0E8EEC70-A72A-4E98-B69C-5DAFA5AF3C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H534</xm:sqref>
        </x14:conditionalFormatting>
        <x14:conditionalFormatting xmlns:xm="http://schemas.microsoft.com/office/excel/2006/main">
          <x14:cfRule type="iconSet" priority="37" id="{9B5B4BD5-D29D-401F-98AF-5EE919393B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H535</xm:sqref>
        </x14:conditionalFormatting>
        <x14:conditionalFormatting xmlns:xm="http://schemas.microsoft.com/office/excel/2006/main">
          <x14:cfRule type="iconSet" priority="35" id="{C89097D5-330D-4E76-9CCF-F5A6887463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H536</xm:sqref>
        </x14:conditionalFormatting>
        <x14:conditionalFormatting xmlns:xm="http://schemas.microsoft.com/office/excel/2006/main">
          <x14:cfRule type="iconSet" priority="33" id="{A9ED18D4-CCAF-4830-8F42-35E1D8E76D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H537</xm:sqref>
        </x14:conditionalFormatting>
        <x14:conditionalFormatting xmlns:xm="http://schemas.microsoft.com/office/excel/2006/main">
          <x14:cfRule type="iconSet" priority="31" id="{2805849F-650A-46D7-9D7B-90C16D31E5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H538</xm:sqref>
        </x14:conditionalFormatting>
        <x14:conditionalFormatting xmlns:xm="http://schemas.microsoft.com/office/excel/2006/main">
          <x14:cfRule type="iconSet" priority="29" id="{E78FEC95-78C2-4E70-B7B2-C2D3D43CB0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H539</xm:sqref>
        </x14:conditionalFormatting>
        <x14:conditionalFormatting xmlns:xm="http://schemas.microsoft.com/office/excel/2006/main">
          <x14:cfRule type="iconSet" priority="27" id="{FF4277D9-49CB-42D7-9C2A-491FD22F5A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H540</xm:sqref>
        </x14:conditionalFormatting>
        <x14:conditionalFormatting xmlns:xm="http://schemas.microsoft.com/office/excel/2006/main">
          <x14:cfRule type="iconSet" priority="25" id="{79652E23-3768-4674-AF57-2F89DC280D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H541</xm:sqref>
        </x14:conditionalFormatting>
        <x14:conditionalFormatting xmlns:xm="http://schemas.microsoft.com/office/excel/2006/main">
          <x14:cfRule type="iconSet" priority="23" id="{2AB4E95D-FF1A-441E-8F1C-A299B03A02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H542</xm:sqref>
        </x14:conditionalFormatting>
        <x14:conditionalFormatting xmlns:xm="http://schemas.microsoft.com/office/excel/2006/main">
          <x14:cfRule type="iconSet" priority="21" id="{B8FF4971-ABF3-4811-B61F-0EB9B447B9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H543</xm:sqref>
        </x14:conditionalFormatting>
        <x14:conditionalFormatting xmlns:xm="http://schemas.microsoft.com/office/excel/2006/main">
          <x14:cfRule type="iconSet" priority="19" id="{89E56E85-AF87-4D80-B141-13D4EF8F1C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H544</xm:sqref>
        </x14:conditionalFormatting>
        <x14:conditionalFormatting xmlns:xm="http://schemas.microsoft.com/office/excel/2006/main">
          <x14:cfRule type="iconSet" priority="17" id="{3E06D876-D35D-4650-8125-6C554F044A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H545</xm:sqref>
        </x14:conditionalFormatting>
        <x14:conditionalFormatting xmlns:xm="http://schemas.microsoft.com/office/excel/2006/main">
          <x14:cfRule type="iconSet" priority="15" id="{01AA0CA9-DB23-466E-9517-85A9A775B9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H546</xm:sqref>
        </x14:conditionalFormatting>
        <x14:conditionalFormatting xmlns:xm="http://schemas.microsoft.com/office/excel/2006/main">
          <x14:cfRule type="iconSet" priority="13" id="{3E09A10A-4589-4493-A56F-99CB86D641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H547</xm:sqref>
        </x14:conditionalFormatting>
        <x14:conditionalFormatting xmlns:xm="http://schemas.microsoft.com/office/excel/2006/main">
          <x14:cfRule type="iconSet" priority="11" id="{97F5D757-C1FB-4F12-962B-5004EE0773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H548</xm:sqref>
        </x14:conditionalFormatting>
        <x14:conditionalFormatting xmlns:xm="http://schemas.microsoft.com/office/excel/2006/main">
          <x14:cfRule type="iconSet" priority="9" id="{ABA47D2E-C419-4347-8EE5-D71B1E1163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H549</xm:sqref>
        </x14:conditionalFormatting>
        <x14:conditionalFormatting xmlns:xm="http://schemas.microsoft.com/office/excel/2006/main">
          <x14:cfRule type="iconSet" priority="7" id="{079443F0-2D3D-41D8-AA3E-573E9100B1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H550</xm:sqref>
        </x14:conditionalFormatting>
        <x14:conditionalFormatting xmlns:xm="http://schemas.microsoft.com/office/excel/2006/main">
          <x14:cfRule type="iconSet" priority="5" id="{A14A64AC-D37C-4009-8786-F3CF13D9D6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H551</xm:sqref>
        </x14:conditionalFormatting>
        <x14:conditionalFormatting xmlns:xm="http://schemas.microsoft.com/office/excel/2006/main">
          <x14:cfRule type="iconSet" priority="3" id="{A1FF4CE2-0316-481D-9435-3F59DE1898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H552</xm:sqref>
        </x14:conditionalFormatting>
        <x14:conditionalFormatting xmlns:xm="http://schemas.microsoft.com/office/excel/2006/main">
          <x14:cfRule type="iconSet" priority="1" id="{64AAEFE3-9B47-4912-822F-0E515BBDBC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485"/>
  <sheetViews>
    <sheetView workbookViewId="0">
      <selection activeCell="R3" sqref="R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46</v>
      </c>
      <c r="B2" t="s">
        <v>47</v>
      </c>
      <c r="C2" t="s">
        <v>48</v>
      </c>
      <c r="D2" t="s">
        <v>14</v>
      </c>
      <c r="E2" t="s">
        <v>49</v>
      </c>
      <c r="F2" t="s">
        <v>50</v>
      </c>
      <c r="G2" t="s">
        <v>51</v>
      </c>
      <c r="H2" t="s">
        <v>52</v>
      </c>
      <c r="I2" t="s">
        <v>15</v>
      </c>
      <c r="J2" t="s">
        <v>53</v>
      </c>
      <c r="K2">
        <v>227.1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54</v>
      </c>
      <c r="R2" t="s">
        <v>55</v>
      </c>
      <c r="S2" t="s">
        <v>56</v>
      </c>
      <c r="T2">
        <v>1</v>
      </c>
      <c r="U2">
        <v>1</v>
      </c>
    </row>
    <row r="3" spans="1:21" x14ac:dyDescent="0.25">
      <c r="A3" t="s">
        <v>46</v>
      </c>
      <c r="B3" t="s">
        <v>47</v>
      </c>
      <c r="C3" t="s">
        <v>48</v>
      </c>
      <c r="D3" t="s">
        <v>14</v>
      </c>
      <c r="E3" t="s">
        <v>49</v>
      </c>
      <c r="F3" t="s">
        <v>50</v>
      </c>
      <c r="G3" t="s">
        <v>51</v>
      </c>
      <c r="H3" t="s">
        <v>52</v>
      </c>
      <c r="I3" t="s">
        <v>57</v>
      </c>
      <c r="J3" t="s">
        <v>58</v>
      </c>
      <c r="K3">
        <v>328.1</v>
      </c>
      <c r="L3">
        <v>326</v>
      </c>
      <c r="M3">
        <v>-3</v>
      </c>
      <c r="N3">
        <v>3</v>
      </c>
      <c r="O3">
        <v>-4.5</v>
      </c>
      <c r="P3">
        <v>4.5</v>
      </c>
      <c r="Q3" t="s">
        <v>59</v>
      </c>
      <c r="R3" t="s">
        <v>55</v>
      </c>
      <c r="S3" t="s">
        <v>56</v>
      </c>
      <c r="T3">
        <v>1</v>
      </c>
      <c r="U3">
        <v>2</v>
      </c>
    </row>
    <row r="4" spans="1:21" x14ac:dyDescent="0.25">
      <c r="A4" t="s">
        <v>46</v>
      </c>
      <c r="B4" t="s">
        <v>47</v>
      </c>
      <c r="C4" t="s">
        <v>48</v>
      </c>
      <c r="D4" t="s">
        <v>14</v>
      </c>
      <c r="E4" t="s">
        <v>49</v>
      </c>
      <c r="F4" t="s">
        <v>50</v>
      </c>
      <c r="G4" t="s">
        <v>51</v>
      </c>
      <c r="H4" t="s">
        <v>52</v>
      </c>
      <c r="I4" t="s">
        <v>60</v>
      </c>
      <c r="J4" t="s">
        <v>61</v>
      </c>
      <c r="K4">
        <v>988.8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62</v>
      </c>
      <c r="R4" t="s">
        <v>55</v>
      </c>
      <c r="S4" t="s">
        <v>56</v>
      </c>
      <c r="T4">
        <v>1</v>
      </c>
      <c r="U4">
        <v>3</v>
      </c>
    </row>
    <row r="5" spans="1:21" x14ac:dyDescent="0.25">
      <c r="A5" t="s">
        <v>46</v>
      </c>
      <c r="B5" t="s">
        <v>47</v>
      </c>
      <c r="C5" t="s">
        <v>48</v>
      </c>
      <c r="D5" t="s">
        <v>14</v>
      </c>
      <c r="E5" t="s">
        <v>49</v>
      </c>
      <c r="F5" t="s">
        <v>50</v>
      </c>
      <c r="G5" t="s">
        <v>51</v>
      </c>
      <c r="H5" t="s">
        <v>52</v>
      </c>
      <c r="I5" t="s">
        <v>63</v>
      </c>
      <c r="J5" t="s">
        <v>53</v>
      </c>
      <c r="K5">
        <v>228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64</v>
      </c>
      <c r="R5" t="s">
        <v>55</v>
      </c>
      <c r="S5" t="s">
        <v>56</v>
      </c>
      <c r="T5">
        <v>1</v>
      </c>
      <c r="U5">
        <v>4</v>
      </c>
    </row>
    <row r="6" spans="1:21" x14ac:dyDescent="0.25">
      <c r="A6" t="s">
        <v>46</v>
      </c>
      <c r="B6" t="s">
        <v>47</v>
      </c>
      <c r="C6" t="s">
        <v>48</v>
      </c>
      <c r="D6" t="s">
        <v>14</v>
      </c>
      <c r="E6" t="s">
        <v>49</v>
      </c>
      <c r="F6" t="s">
        <v>50</v>
      </c>
      <c r="G6" t="s">
        <v>51</v>
      </c>
      <c r="H6" t="s">
        <v>52</v>
      </c>
      <c r="I6" t="s">
        <v>65</v>
      </c>
      <c r="J6" t="s">
        <v>58</v>
      </c>
      <c r="K6">
        <v>450.5</v>
      </c>
      <c r="L6">
        <v>449</v>
      </c>
      <c r="M6">
        <v>-3</v>
      </c>
      <c r="N6">
        <v>3</v>
      </c>
      <c r="O6">
        <v>-4.5</v>
      </c>
      <c r="P6">
        <v>4.5</v>
      </c>
      <c r="Q6" t="s">
        <v>66</v>
      </c>
      <c r="R6" t="s">
        <v>55</v>
      </c>
      <c r="S6" t="s">
        <v>56</v>
      </c>
      <c r="T6">
        <v>1</v>
      </c>
      <c r="U6">
        <v>5</v>
      </c>
    </row>
    <row r="7" spans="1:21" x14ac:dyDescent="0.25">
      <c r="A7" t="s">
        <v>46</v>
      </c>
      <c r="B7" t="s">
        <v>47</v>
      </c>
      <c r="C7" t="s">
        <v>48</v>
      </c>
      <c r="D7" t="s">
        <v>14</v>
      </c>
      <c r="E7" t="s">
        <v>49</v>
      </c>
      <c r="F7" t="s">
        <v>50</v>
      </c>
      <c r="G7" t="s">
        <v>51</v>
      </c>
      <c r="H7" t="s">
        <v>52</v>
      </c>
      <c r="I7" t="s">
        <v>67</v>
      </c>
      <c r="J7" t="s">
        <v>61</v>
      </c>
      <c r="K7">
        <v>1050.9000000000001</v>
      </c>
      <c r="L7">
        <v>1052.3</v>
      </c>
      <c r="M7">
        <v>-3</v>
      </c>
      <c r="N7">
        <v>3</v>
      </c>
      <c r="O7">
        <v>-4.5</v>
      </c>
      <c r="P7">
        <v>4.5</v>
      </c>
      <c r="Q7" t="s">
        <v>68</v>
      </c>
      <c r="R7" t="s">
        <v>55</v>
      </c>
      <c r="S7" t="s">
        <v>56</v>
      </c>
      <c r="T7">
        <v>1</v>
      </c>
      <c r="U7">
        <v>6</v>
      </c>
    </row>
    <row r="8" spans="1:21" x14ac:dyDescent="0.25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G8" t="s">
        <v>51</v>
      </c>
      <c r="H8" t="s">
        <v>52</v>
      </c>
      <c r="I8" t="s">
        <v>69</v>
      </c>
      <c r="J8" t="s">
        <v>53</v>
      </c>
      <c r="K8">
        <v>226.4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70</v>
      </c>
      <c r="R8" t="s">
        <v>55</v>
      </c>
      <c r="S8" t="s">
        <v>56</v>
      </c>
      <c r="T8">
        <v>1</v>
      </c>
      <c r="U8">
        <v>7</v>
      </c>
    </row>
    <row r="9" spans="1:21" x14ac:dyDescent="0.25">
      <c r="A9" t="s">
        <v>46</v>
      </c>
      <c r="B9" t="s">
        <v>47</v>
      </c>
      <c r="C9" t="s">
        <v>48</v>
      </c>
      <c r="D9" t="s">
        <v>14</v>
      </c>
      <c r="E9" t="s">
        <v>49</v>
      </c>
      <c r="F9" t="s">
        <v>50</v>
      </c>
      <c r="G9" t="s">
        <v>51</v>
      </c>
      <c r="H9" t="s">
        <v>52</v>
      </c>
      <c r="I9" t="s">
        <v>71</v>
      </c>
      <c r="J9" t="s">
        <v>58</v>
      </c>
      <c r="K9">
        <v>-326.39999999999998</v>
      </c>
      <c r="L9">
        <v>-326</v>
      </c>
      <c r="M9">
        <v>-3</v>
      </c>
      <c r="N9">
        <v>3</v>
      </c>
      <c r="O9">
        <v>-4.5</v>
      </c>
      <c r="P9">
        <v>4.5</v>
      </c>
      <c r="Q9" t="s">
        <v>72</v>
      </c>
      <c r="R9" t="s">
        <v>55</v>
      </c>
      <c r="S9" t="s">
        <v>56</v>
      </c>
      <c r="T9">
        <v>1</v>
      </c>
      <c r="U9">
        <v>8</v>
      </c>
    </row>
    <row r="10" spans="1:21" x14ac:dyDescent="0.25">
      <c r="A10" t="s">
        <v>46</v>
      </c>
      <c r="B10" t="s">
        <v>47</v>
      </c>
      <c r="C10" t="s">
        <v>48</v>
      </c>
      <c r="D10" t="s">
        <v>14</v>
      </c>
      <c r="E10" t="s">
        <v>49</v>
      </c>
      <c r="F10" t="s">
        <v>50</v>
      </c>
      <c r="G10" t="s">
        <v>51</v>
      </c>
      <c r="H10" t="s">
        <v>52</v>
      </c>
      <c r="I10" t="s">
        <v>73</v>
      </c>
      <c r="J10" t="s">
        <v>61</v>
      </c>
      <c r="K10">
        <v>990.5</v>
      </c>
      <c r="L10">
        <v>990.2</v>
      </c>
      <c r="M10">
        <v>-3</v>
      </c>
      <c r="N10">
        <v>3</v>
      </c>
      <c r="O10">
        <v>-4.5</v>
      </c>
      <c r="P10">
        <v>4.5</v>
      </c>
      <c r="Q10" t="s">
        <v>74</v>
      </c>
      <c r="R10" t="s">
        <v>55</v>
      </c>
      <c r="S10" t="s">
        <v>56</v>
      </c>
      <c r="T10">
        <v>1</v>
      </c>
      <c r="U10">
        <v>9</v>
      </c>
    </row>
    <row r="11" spans="1:21" x14ac:dyDescent="0.25">
      <c r="A11" t="s">
        <v>46</v>
      </c>
      <c r="B11" t="s">
        <v>47</v>
      </c>
      <c r="C11" t="s">
        <v>48</v>
      </c>
      <c r="D11" t="s">
        <v>14</v>
      </c>
      <c r="E11" t="s">
        <v>49</v>
      </c>
      <c r="F11" t="s">
        <v>50</v>
      </c>
      <c r="G11" t="s">
        <v>51</v>
      </c>
      <c r="H11" t="s">
        <v>52</v>
      </c>
      <c r="I11" t="s">
        <v>75</v>
      </c>
      <c r="J11" t="s">
        <v>53</v>
      </c>
      <c r="K11">
        <v>226.8</v>
      </c>
      <c r="L11">
        <v>226.2</v>
      </c>
      <c r="M11">
        <v>-3</v>
      </c>
      <c r="N11">
        <v>3</v>
      </c>
      <c r="O11">
        <v>-4.5</v>
      </c>
      <c r="P11">
        <v>4.5</v>
      </c>
      <c r="Q11" t="s">
        <v>76</v>
      </c>
      <c r="R11" t="s">
        <v>55</v>
      </c>
      <c r="S11" t="s">
        <v>56</v>
      </c>
      <c r="T11">
        <v>1</v>
      </c>
      <c r="U11">
        <v>10</v>
      </c>
    </row>
    <row r="12" spans="1:21" x14ac:dyDescent="0.25">
      <c r="A12" t="s">
        <v>46</v>
      </c>
      <c r="B12" t="s">
        <v>47</v>
      </c>
      <c r="C12" t="s">
        <v>48</v>
      </c>
      <c r="D12" t="s">
        <v>14</v>
      </c>
      <c r="E12" t="s">
        <v>49</v>
      </c>
      <c r="F12" t="s">
        <v>50</v>
      </c>
      <c r="G12" t="s">
        <v>51</v>
      </c>
      <c r="H12" t="s">
        <v>52</v>
      </c>
      <c r="I12" t="s">
        <v>77</v>
      </c>
      <c r="J12" t="s">
        <v>58</v>
      </c>
      <c r="K12">
        <v>-449.1</v>
      </c>
      <c r="L12">
        <v>-449</v>
      </c>
      <c r="M12">
        <v>-3</v>
      </c>
      <c r="N12">
        <v>3</v>
      </c>
      <c r="O12">
        <v>-4.5</v>
      </c>
      <c r="P12">
        <v>4.5</v>
      </c>
      <c r="Q12" t="s">
        <v>78</v>
      </c>
      <c r="R12" t="s">
        <v>55</v>
      </c>
      <c r="S12" t="s">
        <v>56</v>
      </c>
      <c r="T12">
        <v>1</v>
      </c>
      <c r="U12">
        <v>11</v>
      </c>
    </row>
    <row r="13" spans="1:21" x14ac:dyDescent="0.25">
      <c r="A13" t="s">
        <v>46</v>
      </c>
      <c r="B13" t="s">
        <v>47</v>
      </c>
      <c r="C13" t="s">
        <v>48</v>
      </c>
      <c r="D13" t="s">
        <v>14</v>
      </c>
      <c r="E13" t="s">
        <v>49</v>
      </c>
      <c r="F13" t="s">
        <v>50</v>
      </c>
      <c r="G13" t="s">
        <v>51</v>
      </c>
      <c r="H13" t="s">
        <v>52</v>
      </c>
      <c r="I13" t="s">
        <v>79</v>
      </c>
      <c r="J13" t="s">
        <v>61</v>
      </c>
      <c r="K13">
        <v>1052.0999999999999</v>
      </c>
      <c r="L13">
        <v>1052.3</v>
      </c>
      <c r="M13">
        <v>-3</v>
      </c>
      <c r="N13">
        <v>3</v>
      </c>
      <c r="O13">
        <v>-4.5</v>
      </c>
      <c r="P13">
        <v>4.5</v>
      </c>
      <c r="Q13" t="s">
        <v>80</v>
      </c>
      <c r="R13" t="s">
        <v>55</v>
      </c>
      <c r="S13" t="s">
        <v>56</v>
      </c>
      <c r="T13">
        <v>1</v>
      </c>
      <c r="U13">
        <v>12</v>
      </c>
    </row>
    <row r="14" spans="1:21" x14ac:dyDescent="0.25">
      <c r="A14" t="s">
        <v>46</v>
      </c>
      <c r="B14" t="s">
        <v>47</v>
      </c>
      <c r="C14" t="s">
        <v>48</v>
      </c>
      <c r="D14" t="s">
        <v>14</v>
      </c>
      <c r="E14" t="s">
        <v>49</v>
      </c>
      <c r="F14" t="s">
        <v>50</v>
      </c>
      <c r="G14" t="s">
        <v>51</v>
      </c>
      <c r="H14" t="s">
        <v>52</v>
      </c>
      <c r="I14" t="s">
        <v>81</v>
      </c>
      <c r="J14" t="s">
        <v>82</v>
      </c>
      <c r="K14">
        <v>654.5</v>
      </c>
      <c r="L14">
        <v>652</v>
      </c>
      <c r="M14">
        <v>-3</v>
      </c>
      <c r="N14">
        <v>3</v>
      </c>
      <c r="O14">
        <v>-6</v>
      </c>
      <c r="P14">
        <v>6</v>
      </c>
      <c r="Q14" t="s">
        <v>83</v>
      </c>
      <c r="R14" t="s">
        <v>55</v>
      </c>
      <c r="S14" t="s">
        <v>56</v>
      </c>
      <c r="T14">
        <v>1</v>
      </c>
      <c r="U14">
        <v>13</v>
      </c>
    </row>
    <row r="15" spans="1:21" x14ac:dyDescent="0.25">
      <c r="A15" t="s">
        <v>46</v>
      </c>
      <c r="B15" t="s">
        <v>47</v>
      </c>
      <c r="C15" t="s">
        <v>48</v>
      </c>
      <c r="D15" t="s">
        <v>14</v>
      </c>
      <c r="E15" t="s">
        <v>49</v>
      </c>
      <c r="F15" t="s">
        <v>50</v>
      </c>
      <c r="G15" t="s">
        <v>51</v>
      </c>
      <c r="H15" t="s">
        <v>52</v>
      </c>
      <c r="I15" t="s">
        <v>84</v>
      </c>
      <c r="J15" t="s">
        <v>85</v>
      </c>
      <c r="K15">
        <v>0.9</v>
      </c>
      <c r="L15">
        <v>0</v>
      </c>
      <c r="M15">
        <v>-1.5</v>
      </c>
      <c r="N15">
        <v>1.5</v>
      </c>
      <c r="O15">
        <v>-3</v>
      </c>
      <c r="P15">
        <v>3</v>
      </c>
      <c r="Q15" t="s">
        <v>86</v>
      </c>
      <c r="R15" t="s">
        <v>55</v>
      </c>
      <c r="S15" t="s">
        <v>56</v>
      </c>
      <c r="T15">
        <v>1</v>
      </c>
      <c r="U15">
        <v>14</v>
      </c>
    </row>
    <row r="16" spans="1:21" x14ac:dyDescent="0.25">
      <c r="A16" t="s">
        <v>46</v>
      </c>
      <c r="B16" t="s">
        <v>47</v>
      </c>
      <c r="C16" t="s">
        <v>48</v>
      </c>
      <c r="D16" t="s">
        <v>14</v>
      </c>
      <c r="E16" t="s">
        <v>49</v>
      </c>
      <c r="F16" t="s">
        <v>50</v>
      </c>
      <c r="G16" t="s">
        <v>51</v>
      </c>
      <c r="H16" t="s">
        <v>52</v>
      </c>
      <c r="I16" t="s">
        <v>87</v>
      </c>
      <c r="J16" t="s">
        <v>82</v>
      </c>
      <c r="K16">
        <v>122.4</v>
      </c>
      <c r="L16">
        <v>123</v>
      </c>
      <c r="M16">
        <v>-1</v>
      </c>
      <c r="N16">
        <v>1</v>
      </c>
      <c r="O16">
        <v>-2</v>
      </c>
      <c r="P16">
        <v>2</v>
      </c>
      <c r="Q16" t="s">
        <v>88</v>
      </c>
      <c r="R16" t="s">
        <v>55</v>
      </c>
      <c r="S16" t="s">
        <v>56</v>
      </c>
      <c r="T16">
        <v>1</v>
      </c>
      <c r="U16">
        <v>15</v>
      </c>
    </row>
    <row r="17" spans="1:21" x14ac:dyDescent="0.25">
      <c r="A17" t="s">
        <v>46</v>
      </c>
      <c r="B17" t="s">
        <v>47</v>
      </c>
      <c r="C17" t="s">
        <v>48</v>
      </c>
      <c r="D17" t="s">
        <v>14</v>
      </c>
      <c r="E17" t="s">
        <v>49</v>
      </c>
      <c r="F17" t="s">
        <v>50</v>
      </c>
      <c r="G17" t="s">
        <v>51</v>
      </c>
      <c r="H17" t="s">
        <v>52</v>
      </c>
      <c r="I17" t="s">
        <v>89</v>
      </c>
      <c r="J17" t="s">
        <v>90</v>
      </c>
      <c r="K17">
        <v>62</v>
      </c>
      <c r="L17">
        <v>62.1</v>
      </c>
      <c r="M17">
        <v>-1</v>
      </c>
      <c r="N17">
        <v>1</v>
      </c>
      <c r="O17">
        <v>-2</v>
      </c>
      <c r="P17">
        <v>2</v>
      </c>
      <c r="Q17" t="s">
        <v>91</v>
      </c>
      <c r="R17" t="s">
        <v>55</v>
      </c>
      <c r="S17" t="s">
        <v>56</v>
      </c>
      <c r="T17">
        <v>1</v>
      </c>
      <c r="U17">
        <v>16</v>
      </c>
    </row>
    <row r="18" spans="1:21" x14ac:dyDescent="0.25">
      <c r="A18" t="s">
        <v>46</v>
      </c>
      <c r="B18" t="s">
        <v>47</v>
      </c>
      <c r="C18" t="s">
        <v>48</v>
      </c>
      <c r="D18" t="s">
        <v>14</v>
      </c>
      <c r="E18" t="s">
        <v>49</v>
      </c>
      <c r="F18" t="s">
        <v>50</v>
      </c>
      <c r="G18" t="s">
        <v>51</v>
      </c>
      <c r="H18" t="s">
        <v>52</v>
      </c>
      <c r="I18" t="s">
        <v>92</v>
      </c>
      <c r="J18" t="s">
        <v>85</v>
      </c>
      <c r="K18">
        <v>0.4</v>
      </c>
      <c r="L18">
        <v>0</v>
      </c>
      <c r="M18">
        <v>-1.5</v>
      </c>
      <c r="N18">
        <v>1.5</v>
      </c>
      <c r="O18">
        <v>-3</v>
      </c>
      <c r="P18">
        <v>3</v>
      </c>
      <c r="Q18" t="s">
        <v>93</v>
      </c>
      <c r="R18" t="s">
        <v>55</v>
      </c>
      <c r="S18" t="s">
        <v>56</v>
      </c>
      <c r="T18">
        <v>1</v>
      </c>
      <c r="U18">
        <v>17</v>
      </c>
    </row>
    <row r="19" spans="1:21" x14ac:dyDescent="0.25">
      <c r="A19" t="s">
        <v>46</v>
      </c>
      <c r="B19" t="s">
        <v>47</v>
      </c>
      <c r="C19" t="s">
        <v>48</v>
      </c>
      <c r="D19" t="s">
        <v>14</v>
      </c>
      <c r="E19" t="s">
        <v>49</v>
      </c>
      <c r="F19" t="s">
        <v>50</v>
      </c>
      <c r="G19" t="s">
        <v>51</v>
      </c>
      <c r="H19" t="s">
        <v>52</v>
      </c>
      <c r="I19" t="s">
        <v>94</v>
      </c>
      <c r="J19" t="s">
        <v>82</v>
      </c>
      <c r="K19">
        <v>122.8</v>
      </c>
      <c r="L19">
        <v>123</v>
      </c>
      <c r="M19">
        <v>-1</v>
      </c>
      <c r="N19">
        <v>1</v>
      </c>
      <c r="O19">
        <v>-2</v>
      </c>
      <c r="P19">
        <v>2</v>
      </c>
      <c r="Q19" t="s">
        <v>95</v>
      </c>
      <c r="R19" t="s">
        <v>55</v>
      </c>
      <c r="S19" t="s">
        <v>56</v>
      </c>
      <c r="T19">
        <v>1</v>
      </c>
      <c r="U19">
        <v>18</v>
      </c>
    </row>
    <row r="20" spans="1:21" x14ac:dyDescent="0.25">
      <c r="A20" t="s">
        <v>46</v>
      </c>
      <c r="B20" t="s">
        <v>47</v>
      </c>
      <c r="C20" t="s">
        <v>48</v>
      </c>
      <c r="D20" t="s">
        <v>14</v>
      </c>
      <c r="E20" t="s">
        <v>49</v>
      </c>
      <c r="F20" t="s">
        <v>50</v>
      </c>
      <c r="G20" t="s">
        <v>51</v>
      </c>
      <c r="H20" t="s">
        <v>52</v>
      </c>
      <c r="I20" t="s">
        <v>96</v>
      </c>
      <c r="J20" t="s">
        <v>90</v>
      </c>
      <c r="K20">
        <v>61.6</v>
      </c>
      <c r="L20">
        <v>62.1</v>
      </c>
      <c r="M20">
        <v>-1</v>
      </c>
      <c r="N20">
        <v>1</v>
      </c>
      <c r="O20">
        <v>-2</v>
      </c>
      <c r="P20">
        <v>2</v>
      </c>
      <c r="Q20" t="s">
        <v>97</v>
      </c>
      <c r="R20" t="s">
        <v>55</v>
      </c>
      <c r="S20" t="s">
        <v>56</v>
      </c>
      <c r="T20">
        <v>1</v>
      </c>
      <c r="U20">
        <v>19</v>
      </c>
    </row>
    <row r="21" spans="1:21" x14ac:dyDescent="0.25">
      <c r="A21" t="s">
        <v>46</v>
      </c>
      <c r="B21" t="s">
        <v>47</v>
      </c>
      <c r="C21" t="s">
        <v>48</v>
      </c>
      <c r="D21" t="s">
        <v>14</v>
      </c>
      <c r="E21" t="s">
        <v>49</v>
      </c>
      <c r="F21" t="s">
        <v>50</v>
      </c>
      <c r="G21" t="s">
        <v>51</v>
      </c>
      <c r="H21" t="s">
        <v>52</v>
      </c>
      <c r="I21" t="s">
        <v>98</v>
      </c>
      <c r="J21" t="s">
        <v>85</v>
      </c>
      <c r="K21">
        <v>195.1</v>
      </c>
      <c r="L21">
        <v>193.8</v>
      </c>
      <c r="M21">
        <v>-4</v>
      </c>
      <c r="N21">
        <v>4</v>
      </c>
      <c r="O21">
        <v>-8</v>
      </c>
      <c r="P21">
        <v>8</v>
      </c>
      <c r="Q21" t="s">
        <v>99</v>
      </c>
      <c r="R21" t="s">
        <v>55</v>
      </c>
      <c r="S21" t="s">
        <v>56</v>
      </c>
      <c r="T21">
        <v>1</v>
      </c>
      <c r="U21">
        <v>20</v>
      </c>
    </row>
    <row r="22" spans="1:21" x14ac:dyDescent="0.25">
      <c r="A22" t="s">
        <v>46</v>
      </c>
      <c r="B22" t="s">
        <v>47</v>
      </c>
      <c r="C22" t="s">
        <v>48</v>
      </c>
      <c r="D22" t="s">
        <v>14</v>
      </c>
      <c r="E22" t="s">
        <v>49</v>
      </c>
      <c r="F22" t="s">
        <v>50</v>
      </c>
      <c r="G22" t="s">
        <v>51</v>
      </c>
      <c r="H22" t="s">
        <v>52</v>
      </c>
      <c r="I22" t="s">
        <v>100</v>
      </c>
      <c r="J22" t="s">
        <v>90</v>
      </c>
      <c r="K22">
        <v>81.599999999999994</v>
      </c>
      <c r="L22">
        <v>81.2</v>
      </c>
      <c r="M22">
        <v>-4</v>
      </c>
      <c r="N22">
        <v>4</v>
      </c>
      <c r="O22">
        <v>-8</v>
      </c>
      <c r="P22">
        <v>8</v>
      </c>
      <c r="Q22" t="s">
        <v>101</v>
      </c>
      <c r="R22" t="s">
        <v>55</v>
      </c>
      <c r="S22" t="s">
        <v>56</v>
      </c>
      <c r="T22">
        <v>1</v>
      </c>
      <c r="U22">
        <v>21</v>
      </c>
    </row>
    <row r="23" spans="1:21" x14ac:dyDescent="0.25">
      <c r="A23" t="s">
        <v>46</v>
      </c>
      <c r="B23" t="s">
        <v>47</v>
      </c>
      <c r="C23" t="s">
        <v>48</v>
      </c>
      <c r="D23" t="s">
        <v>14</v>
      </c>
      <c r="E23" t="s">
        <v>49</v>
      </c>
      <c r="F23" t="s">
        <v>50</v>
      </c>
      <c r="G23" t="s">
        <v>51</v>
      </c>
      <c r="H23" t="s">
        <v>52</v>
      </c>
      <c r="I23" t="s">
        <v>102</v>
      </c>
      <c r="J23" t="s">
        <v>85</v>
      </c>
      <c r="K23">
        <v>193.8</v>
      </c>
      <c r="L23">
        <v>193.8</v>
      </c>
      <c r="M23">
        <v>-4</v>
      </c>
      <c r="N23">
        <v>4</v>
      </c>
      <c r="O23">
        <v>-8</v>
      </c>
      <c r="P23">
        <v>8</v>
      </c>
      <c r="Q23" t="s">
        <v>103</v>
      </c>
      <c r="R23" t="s">
        <v>55</v>
      </c>
      <c r="S23" t="s">
        <v>56</v>
      </c>
      <c r="T23">
        <v>1</v>
      </c>
      <c r="U23">
        <v>22</v>
      </c>
    </row>
    <row r="24" spans="1:21" x14ac:dyDescent="0.25">
      <c r="A24" t="s">
        <v>46</v>
      </c>
      <c r="B24" t="s">
        <v>47</v>
      </c>
      <c r="C24" t="s">
        <v>48</v>
      </c>
      <c r="D24" t="s">
        <v>14</v>
      </c>
      <c r="E24" t="s">
        <v>49</v>
      </c>
      <c r="F24" t="s">
        <v>50</v>
      </c>
      <c r="G24" t="s">
        <v>51</v>
      </c>
      <c r="H24" t="s">
        <v>52</v>
      </c>
      <c r="I24" t="s">
        <v>104</v>
      </c>
      <c r="J24" t="s">
        <v>90</v>
      </c>
      <c r="K24">
        <v>78.900000000000006</v>
      </c>
      <c r="L24">
        <v>81.2</v>
      </c>
      <c r="M24">
        <v>-4</v>
      </c>
      <c r="N24">
        <v>4</v>
      </c>
      <c r="O24">
        <v>-8</v>
      </c>
      <c r="P24">
        <v>8</v>
      </c>
      <c r="Q24" t="s">
        <v>105</v>
      </c>
      <c r="R24" t="s">
        <v>55</v>
      </c>
      <c r="S24" t="s">
        <v>56</v>
      </c>
      <c r="T24">
        <v>1</v>
      </c>
      <c r="U24">
        <v>23</v>
      </c>
    </row>
    <row r="25" spans="1:21" x14ac:dyDescent="0.25">
      <c r="A25" t="s">
        <v>46</v>
      </c>
      <c r="B25" t="s">
        <v>47</v>
      </c>
      <c r="C25" t="s">
        <v>106</v>
      </c>
      <c r="D25" t="s">
        <v>107</v>
      </c>
      <c r="E25" t="s">
        <v>49</v>
      </c>
      <c r="F25" t="s">
        <v>50</v>
      </c>
      <c r="G25" t="s">
        <v>51</v>
      </c>
      <c r="H25" t="s">
        <v>52</v>
      </c>
      <c r="I25" t="s">
        <v>108</v>
      </c>
      <c r="J25" t="s">
        <v>53</v>
      </c>
      <c r="K25">
        <v>420.3</v>
      </c>
      <c r="L25">
        <v>420</v>
      </c>
      <c r="M25">
        <v>-4</v>
      </c>
      <c r="N25">
        <v>4</v>
      </c>
      <c r="O25">
        <v>-8</v>
      </c>
      <c r="P25">
        <v>8</v>
      </c>
      <c r="Q25" t="s">
        <v>109</v>
      </c>
      <c r="R25" t="s">
        <v>55</v>
      </c>
      <c r="S25" t="s">
        <v>56</v>
      </c>
      <c r="T25">
        <v>2</v>
      </c>
      <c r="U25">
        <v>1</v>
      </c>
    </row>
    <row r="26" spans="1:21" x14ac:dyDescent="0.25">
      <c r="A26" t="s">
        <v>46</v>
      </c>
      <c r="B26" t="s">
        <v>47</v>
      </c>
      <c r="C26" t="s">
        <v>106</v>
      </c>
      <c r="D26" t="s">
        <v>107</v>
      </c>
      <c r="E26" t="s">
        <v>49</v>
      </c>
      <c r="F26" t="s">
        <v>50</v>
      </c>
      <c r="G26" t="s">
        <v>51</v>
      </c>
      <c r="H26" t="s">
        <v>52</v>
      </c>
      <c r="I26" t="s">
        <v>110</v>
      </c>
      <c r="J26" t="s">
        <v>58</v>
      </c>
      <c r="K26">
        <v>-459.6</v>
      </c>
      <c r="L26">
        <v>-459.6</v>
      </c>
      <c r="M26">
        <v>-4</v>
      </c>
      <c r="N26">
        <v>4</v>
      </c>
      <c r="O26">
        <v>-8</v>
      </c>
      <c r="P26">
        <v>8</v>
      </c>
      <c r="Q26" t="s">
        <v>111</v>
      </c>
      <c r="R26" t="s">
        <v>55</v>
      </c>
      <c r="S26" t="s">
        <v>56</v>
      </c>
      <c r="T26">
        <v>2</v>
      </c>
      <c r="U26">
        <v>2</v>
      </c>
    </row>
    <row r="27" spans="1:21" x14ac:dyDescent="0.25">
      <c r="A27" t="s">
        <v>46</v>
      </c>
      <c r="B27" t="s">
        <v>47</v>
      </c>
      <c r="C27" t="s">
        <v>106</v>
      </c>
      <c r="D27" t="s">
        <v>107</v>
      </c>
      <c r="E27" t="s">
        <v>49</v>
      </c>
      <c r="F27" t="s">
        <v>50</v>
      </c>
      <c r="G27" t="s">
        <v>51</v>
      </c>
      <c r="H27" t="s">
        <v>52</v>
      </c>
      <c r="I27" t="s">
        <v>112</v>
      </c>
      <c r="J27" t="s">
        <v>61</v>
      </c>
      <c r="K27">
        <v>1069.3</v>
      </c>
      <c r="L27">
        <v>1071.4000000000001</v>
      </c>
      <c r="M27">
        <v>-4</v>
      </c>
      <c r="N27">
        <v>4</v>
      </c>
      <c r="O27">
        <v>-8</v>
      </c>
      <c r="P27">
        <v>8</v>
      </c>
      <c r="Q27" t="s">
        <v>113</v>
      </c>
      <c r="R27" t="s">
        <v>55</v>
      </c>
      <c r="S27" t="s">
        <v>56</v>
      </c>
      <c r="T27">
        <v>2</v>
      </c>
      <c r="U27">
        <v>3</v>
      </c>
    </row>
    <row r="28" spans="1:21" x14ac:dyDescent="0.25">
      <c r="A28" t="s">
        <v>46</v>
      </c>
      <c r="B28" t="s">
        <v>47</v>
      </c>
      <c r="C28" t="s">
        <v>106</v>
      </c>
      <c r="D28" t="s">
        <v>107</v>
      </c>
      <c r="E28" t="s">
        <v>49</v>
      </c>
      <c r="F28" t="s">
        <v>50</v>
      </c>
      <c r="G28" t="s">
        <v>51</v>
      </c>
      <c r="H28" t="s">
        <v>52</v>
      </c>
      <c r="I28" t="s">
        <v>114</v>
      </c>
      <c r="J28" t="s">
        <v>53</v>
      </c>
      <c r="K28">
        <v>422.2</v>
      </c>
      <c r="L28">
        <v>420</v>
      </c>
      <c r="M28">
        <v>-4</v>
      </c>
      <c r="N28">
        <v>4</v>
      </c>
      <c r="O28">
        <v>-8</v>
      </c>
      <c r="P28">
        <v>8</v>
      </c>
      <c r="Q28" t="s">
        <v>115</v>
      </c>
      <c r="R28" t="s">
        <v>55</v>
      </c>
      <c r="S28" t="s">
        <v>56</v>
      </c>
      <c r="T28">
        <v>2</v>
      </c>
      <c r="U28">
        <v>4</v>
      </c>
    </row>
    <row r="29" spans="1:21" x14ac:dyDescent="0.25">
      <c r="A29" t="s">
        <v>46</v>
      </c>
      <c r="B29" t="s">
        <v>47</v>
      </c>
      <c r="C29" t="s">
        <v>106</v>
      </c>
      <c r="D29" t="s">
        <v>107</v>
      </c>
      <c r="E29" t="s">
        <v>49</v>
      </c>
      <c r="F29" t="s">
        <v>50</v>
      </c>
      <c r="G29" t="s">
        <v>51</v>
      </c>
      <c r="H29" t="s">
        <v>52</v>
      </c>
      <c r="I29" t="s">
        <v>116</v>
      </c>
      <c r="J29" t="s">
        <v>58</v>
      </c>
      <c r="K29">
        <v>459.7</v>
      </c>
      <c r="L29">
        <v>459.6</v>
      </c>
      <c r="M29">
        <v>-4</v>
      </c>
      <c r="N29">
        <v>4</v>
      </c>
      <c r="O29">
        <v>-8</v>
      </c>
      <c r="P29">
        <v>8</v>
      </c>
      <c r="Q29" t="s">
        <v>117</v>
      </c>
      <c r="R29" t="s">
        <v>55</v>
      </c>
      <c r="S29" t="s">
        <v>56</v>
      </c>
      <c r="T29">
        <v>2</v>
      </c>
      <c r="U29">
        <v>5</v>
      </c>
    </row>
    <row r="30" spans="1:21" x14ac:dyDescent="0.25">
      <c r="A30" t="s">
        <v>46</v>
      </c>
      <c r="B30" t="s">
        <v>47</v>
      </c>
      <c r="C30" t="s">
        <v>106</v>
      </c>
      <c r="D30" t="s">
        <v>107</v>
      </c>
      <c r="E30" t="s">
        <v>49</v>
      </c>
      <c r="F30" t="s">
        <v>50</v>
      </c>
      <c r="G30" t="s">
        <v>51</v>
      </c>
      <c r="H30" t="s">
        <v>52</v>
      </c>
      <c r="I30" t="s">
        <v>118</v>
      </c>
      <c r="J30" t="s">
        <v>61</v>
      </c>
      <c r="K30">
        <v>1070.4000000000001</v>
      </c>
      <c r="L30">
        <v>1071.4000000000001</v>
      </c>
      <c r="M30">
        <v>-4</v>
      </c>
      <c r="N30">
        <v>4</v>
      </c>
      <c r="O30">
        <v>-8</v>
      </c>
      <c r="P30">
        <v>8</v>
      </c>
      <c r="Q30" t="s">
        <v>119</v>
      </c>
      <c r="R30" t="s">
        <v>55</v>
      </c>
      <c r="S30" t="s">
        <v>56</v>
      </c>
      <c r="T30">
        <v>2</v>
      </c>
      <c r="U30">
        <v>6</v>
      </c>
    </row>
    <row r="31" spans="1:21" x14ac:dyDescent="0.25">
      <c r="A31" t="s">
        <v>46</v>
      </c>
      <c r="B31" t="s">
        <v>47</v>
      </c>
      <c r="C31" t="s">
        <v>106</v>
      </c>
      <c r="D31" t="s">
        <v>107</v>
      </c>
      <c r="E31" t="s">
        <v>49</v>
      </c>
      <c r="F31" t="s">
        <v>50</v>
      </c>
      <c r="G31" t="s">
        <v>51</v>
      </c>
      <c r="H31" t="s">
        <v>52</v>
      </c>
      <c r="I31" t="s">
        <v>120</v>
      </c>
      <c r="J31" t="s">
        <v>53</v>
      </c>
      <c r="K31">
        <v>1526.8</v>
      </c>
      <c r="L31">
        <v>1527.1</v>
      </c>
      <c r="M31">
        <v>-4</v>
      </c>
      <c r="N31">
        <v>4</v>
      </c>
      <c r="O31">
        <v>-8</v>
      </c>
      <c r="P31">
        <v>8</v>
      </c>
      <c r="Q31" t="s">
        <v>121</v>
      </c>
      <c r="R31" t="s">
        <v>55</v>
      </c>
      <c r="S31" t="s">
        <v>56</v>
      </c>
      <c r="T31">
        <v>2</v>
      </c>
      <c r="U31">
        <v>7</v>
      </c>
    </row>
    <row r="32" spans="1:21" x14ac:dyDescent="0.25">
      <c r="A32" t="s">
        <v>46</v>
      </c>
      <c r="B32" t="s">
        <v>47</v>
      </c>
      <c r="C32" t="s">
        <v>106</v>
      </c>
      <c r="D32" t="s">
        <v>107</v>
      </c>
      <c r="E32" t="s">
        <v>49</v>
      </c>
      <c r="F32" t="s">
        <v>50</v>
      </c>
      <c r="G32" t="s">
        <v>51</v>
      </c>
      <c r="H32" t="s">
        <v>52</v>
      </c>
      <c r="I32" t="s">
        <v>122</v>
      </c>
      <c r="J32" t="s">
        <v>58</v>
      </c>
      <c r="K32">
        <v>-622.20000000000005</v>
      </c>
      <c r="L32">
        <v>-620.4</v>
      </c>
      <c r="M32">
        <v>-4</v>
      </c>
      <c r="N32">
        <v>4</v>
      </c>
      <c r="O32">
        <v>-8</v>
      </c>
      <c r="P32">
        <v>8</v>
      </c>
      <c r="Q32" t="s">
        <v>123</v>
      </c>
      <c r="R32" t="s">
        <v>55</v>
      </c>
      <c r="S32" t="s">
        <v>56</v>
      </c>
      <c r="T32">
        <v>2</v>
      </c>
      <c r="U32">
        <v>8</v>
      </c>
    </row>
    <row r="33" spans="1:21" x14ac:dyDescent="0.25">
      <c r="A33" t="s">
        <v>46</v>
      </c>
      <c r="B33" t="s">
        <v>47</v>
      </c>
      <c r="C33" t="s">
        <v>106</v>
      </c>
      <c r="D33" t="s">
        <v>107</v>
      </c>
      <c r="E33" t="s">
        <v>49</v>
      </c>
      <c r="F33" t="s">
        <v>50</v>
      </c>
      <c r="G33" t="s">
        <v>51</v>
      </c>
      <c r="H33" t="s">
        <v>52</v>
      </c>
      <c r="I33" t="s">
        <v>124</v>
      </c>
      <c r="J33" t="s">
        <v>61</v>
      </c>
      <c r="K33">
        <v>914</v>
      </c>
      <c r="L33">
        <v>912.5</v>
      </c>
      <c r="M33">
        <v>-4</v>
      </c>
      <c r="N33">
        <v>4</v>
      </c>
      <c r="O33">
        <v>-6</v>
      </c>
      <c r="P33">
        <v>6</v>
      </c>
      <c r="Q33" t="s">
        <v>125</v>
      </c>
      <c r="R33" t="s">
        <v>55</v>
      </c>
      <c r="S33" t="s">
        <v>56</v>
      </c>
      <c r="T33">
        <v>2</v>
      </c>
      <c r="U33">
        <v>9</v>
      </c>
    </row>
    <row r="34" spans="1:21" x14ac:dyDescent="0.25">
      <c r="A34" t="s">
        <v>46</v>
      </c>
      <c r="B34" t="s">
        <v>47</v>
      </c>
      <c r="C34" t="s">
        <v>106</v>
      </c>
      <c r="D34" t="s">
        <v>107</v>
      </c>
      <c r="E34" t="s">
        <v>49</v>
      </c>
      <c r="F34" t="s">
        <v>50</v>
      </c>
      <c r="G34" t="s">
        <v>51</v>
      </c>
      <c r="H34" t="s">
        <v>52</v>
      </c>
      <c r="I34" t="s">
        <v>126</v>
      </c>
      <c r="J34" t="s">
        <v>53</v>
      </c>
      <c r="K34">
        <v>1525.1</v>
      </c>
      <c r="L34">
        <v>1527.1</v>
      </c>
      <c r="M34">
        <v>-4</v>
      </c>
      <c r="N34">
        <v>4</v>
      </c>
      <c r="O34">
        <v>-8</v>
      </c>
      <c r="P34">
        <v>8</v>
      </c>
      <c r="Q34" t="s">
        <v>127</v>
      </c>
      <c r="R34" t="s">
        <v>55</v>
      </c>
      <c r="S34" t="s">
        <v>56</v>
      </c>
      <c r="T34">
        <v>2</v>
      </c>
      <c r="U34">
        <v>10</v>
      </c>
    </row>
    <row r="35" spans="1:21" x14ac:dyDescent="0.25">
      <c r="A35" t="s">
        <v>46</v>
      </c>
      <c r="B35" t="s">
        <v>47</v>
      </c>
      <c r="C35" t="s">
        <v>106</v>
      </c>
      <c r="D35" t="s">
        <v>107</v>
      </c>
      <c r="E35" t="s">
        <v>49</v>
      </c>
      <c r="F35" t="s">
        <v>50</v>
      </c>
      <c r="G35" t="s">
        <v>51</v>
      </c>
      <c r="H35" t="s">
        <v>52</v>
      </c>
      <c r="I35" t="s">
        <v>128</v>
      </c>
      <c r="J35" t="s">
        <v>58</v>
      </c>
      <c r="K35">
        <v>619.79999999999995</v>
      </c>
      <c r="L35">
        <v>620.4</v>
      </c>
      <c r="M35">
        <v>-4</v>
      </c>
      <c r="N35">
        <v>4</v>
      </c>
      <c r="O35">
        <v>-8</v>
      </c>
      <c r="P35">
        <v>8</v>
      </c>
      <c r="Q35" t="s">
        <v>129</v>
      </c>
      <c r="R35" t="s">
        <v>55</v>
      </c>
      <c r="S35" t="s">
        <v>56</v>
      </c>
      <c r="T35">
        <v>2</v>
      </c>
      <c r="U35">
        <v>11</v>
      </c>
    </row>
    <row r="36" spans="1:21" x14ac:dyDescent="0.25">
      <c r="A36" t="s">
        <v>46</v>
      </c>
      <c r="B36" t="s">
        <v>47</v>
      </c>
      <c r="C36" t="s">
        <v>106</v>
      </c>
      <c r="D36" t="s">
        <v>107</v>
      </c>
      <c r="E36" t="s">
        <v>49</v>
      </c>
      <c r="F36" t="s">
        <v>50</v>
      </c>
      <c r="G36" t="s">
        <v>51</v>
      </c>
      <c r="H36" t="s">
        <v>52</v>
      </c>
      <c r="I36" t="s">
        <v>130</v>
      </c>
      <c r="J36" t="s">
        <v>61</v>
      </c>
      <c r="K36">
        <v>912.3</v>
      </c>
      <c r="L36">
        <v>912.5</v>
      </c>
      <c r="M36">
        <v>-4</v>
      </c>
      <c r="N36">
        <v>4</v>
      </c>
      <c r="O36">
        <v>-6</v>
      </c>
      <c r="P36">
        <v>6</v>
      </c>
      <c r="Q36" t="s">
        <v>131</v>
      </c>
      <c r="R36" t="s">
        <v>55</v>
      </c>
      <c r="S36" t="s">
        <v>56</v>
      </c>
      <c r="T36">
        <v>2</v>
      </c>
      <c r="U36">
        <v>12</v>
      </c>
    </row>
    <row r="37" spans="1:21" x14ac:dyDescent="0.25">
      <c r="A37" t="s">
        <v>46</v>
      </c>
      <c r="B37" t="s">
        <v>47</v>
      </c>
      <c r="C37" t="s">
        <v>106</v>
      </c>
      <c r="D37" t="s">
        <v>107</v>
      </c>
      <c r="E37" t="s">
        <v>49</v>
      </c>
      <c r="F37" t="s">
        <v>50</v>
      </c>
      <c r="G37" t="s">
        <v>51</v>
      </c>
      <c r="H37" t="s">
        <v>52</v>
      </c>
      <c r="I37" t="s">
        <v>132</v>
      </c>
      <c r="J37" t="s">
        <v>85</v>
      </c>
      <c r="K37">
        <v>2</v>
      </c>
      <c r="L37">
        <v>0</v>
      </c>
      <c r="M37">
        <v>-4</v>
      </c>
      <c r="N37">
        <v>4</v>
      </c>
      <c r="O37">
        <v>-8</v>
      </c>
      <c r="P37">
        <v>8</v>
      </c>
      <c r="Q37" t="s">
        <v>133</v>
      </c>
      <c r="R37" t="s">
        <v>55</v>
      </c>
      <c r="S37" t="s">
        <v>56</v>
      </c>
      <c r="T37">
        <v>2</v>
      </c>
      <c r="U37">
        <v>13</v>
      </c>
    </row>
    <row r="38" spans="1:21" x14ac:dyDescent="0.25">
      <c r="A38" t="s">
        <v>46</v>
      </c>
      <c r="B38" t="s">
        <v>47</v>
      </c>
      <c r="C38" t="s">
        <v>106</v>
      </c>
      <c r="D38" t="s">
        <v>107</v>
      </c>
      <c r="E38" t="s">
        <v>49</v>
      </c>
      <c r="F38" t="s">
        <v>50</v>
      </c>
      <c r="G38" t="s">
        <v>51</v>
      </c>
      <c r="H38" t="s">
        <v>52</v>
      </c>
      <c r="I38" t="s">
        <v>134</v>
      </c>
      <c r="J38" t="s">
        <v>82</v>
      </c>
      <c r="K38">
        <v>919.3</v>
      </c>
      <c r="L38">
        <v>919.2</v>
      </c>
      <c r="M38">
        <v>-4</v>
      </c>
      <c r="N38">
        <v>4</v>
      </c>
      <c r="O38">
        <v>-8</v>
      </c>
      <c r="P38">
        <v>8</v>
      </c>
      <c r="Q38" t="s">
        <v>135</v>
      </c>
      <c r="R38" t="s">
        <v>55</v>
      </c>
      <c r="S38" t="s">
        <v>56</v>
      </c>
      <c r="T38">
        <v>2</v>
      </c>
      <c r="U38">
        <v>14</v>
      </c>
    </row>
    <row r="39" spans="1:21" x14ac:dyDescent="0.25">
      <c r="A39" t="s">
        <v>46</v>
      </c>
      <c r="B39" t="s">
        <v>47</v>
      </c>
      <c r="C39" t="s">
        <v>106</v>
      </c>
      <c r="D39" t="s">
        <v>107</v>
      </c>
      <c r="E39" t="s">
        <v>49</v>
      </c>
      <c r="F39" t="s">
        <v>50</v>
      </c>
      <c r="G39" t="s">
        <v>51</v>
      </c>
      <c r="H39" t="s">
        <v>52</v>
      </c>
      <c r="I39" t="s">
        <v>136</v>
      </c>
      <c r="J39" t="s">
        <v>53</v>
      </c>
      <c r="K39">
        <v>3476.3</v>
      </c>
      <c r="L39">
        <v>3477.3</v>
      </c>
      <c r="M39">
        <v>-4</v>
      </c>
      <c r="N39">
        <v>4</v>
      </c>
      <c r="O39">
        <v>-6</v>
      </c>
      <c r="P39">
        <v>6</v>
      </c>
      <c r="Q39" t="s">
        <v>137</v>
      </c>
      <c r="R39" t="s">
        <v>55</v>
      </c>
      <c r="S39" t="s">
        <v>56</v>
      </c>
      <c r="T39">
        <v>2</v>
      </c>
      <c r="U39">
        <v>16</v>
      </c>
    </row>
    <row r="40" spans="1:21" x14ac:dyDescent="0.25">
      <c r="A40" t="s">
        <v>46</v>
      </c>
      <c r="B40" t="s">
        <v>47</v>
      </c>
      <c r="C40" t="s">
        <v>106</v>
      </c>
      <c r="D40" t="s">
        <v>107</v>
      </c>
      <c r="E40" t="s">
        <v>49</v>
      </c>
      <c r="F40" t="s">
        <v>50</v>
      </c>
      <c r="G40" t="s">
        <v>51</v>
      </c>
      <c r="H40" t="s">
        <v>52</v>
      </c>
      <c r="I40" t="s">
        <v>138</v>
      </c>
      <c r="J40" t="s">
        <v>58</v>
      </c>
      <c r="K40">
        <v>633.70000000000005</v>
      </c>
      <c r="L40">
        <v>636.4</v>
      </c>
      <c r="M40">
        <v>-4</v>
      </c>
      <c r="N40">
        <v>4</v>
      </c>
      <c r="O40">
        <v>-6</v>
      </c>
      <c r="P40">
        <v>6</v>
      </c>
      <c r="Q40" t="s">
        <v>139</v>
      </c>
      <c r="R40" t="s">
        <v>55</v>
      </c>
      <c r="S40" t="s">
        <v>56</v>
      </c>
      <c r="T40">
        <v>2</v>
      </c>
      <c r="U40">
        <v>17</v>
      </c>
    </row>
    <row r="41" spans="1:21" x14ac:dyDescent="0.25">
      <c r="A41" t="s">
        <v>46</v>
      </c>
      <c r="B41" t="s">
        <v>47</v>
      </c>
      <c r="C41" t="s">
        <v>106</v>
      </c>
      <c r="D41" t="s">
        <v>107</v>
      </c>
      <c r="E41" t="s">
        <v>49</v>
      </c>
      <c r="F41" t="s">
        <v>50</v>
      </c>
      <c r="G41" t="s">
        <v>51</v>
      </c>
      <c r="H41" t="s">
        <v>52</v>
      </c>
      <c r="I41" t="s">
        <v>140</v>
      </c>
      <c r="J41" t="s">
        <v>61</v>
      </c>
      <c r="K41">
        <v>1070.8</v>
      </c>
      <c r="L41">
        <v>1070.5999999999999</v>
      </c>
      <c r="M41">
        <v>-4</v>
      </c>
      <c r="N41">
        <v>4</v>
      </c>
      <c r="O41">
        <v>-6</v>
      </c>
      <c r="P41">
        <v>6</v>
      </c>
      <c r="Q41" t="s">
        <v>141</v>
      </c>
      <c r="R41" t="s">
        <v>55</v>
      </c>
      <c r="S41" t="s">
        <v>56</v>
      </c>
      <c r="T41">
        <v>2</v>
      </c>
      <c r="U41">
        <v>18</v>
      </c>
    </row>
    <row r="42" spans="1:21" x14ac:dyDescent="0.25">
      <c r="A42" t="s">
        <v>46</v>
      </c>
      <c r="B42" t="s">
        <v>47</v>
      </c>
      <c r="C42" t="s">
        <v>106</v>
      </c>
      <c r="D42" t="s">
        <v>107</v>
      </c>
      <c r="E42" t="s">
        <v>49</v>
      </c>
      <c r="F42" t="s">
        <v>50</v>
      </c>
      <c r="G42" t="s">
        <v>51</v>
      </c>
      <c r="H42" t="s">
        <v>52</v>
      </c>
      <c r="I42" t="s">
        <v>142</v>
      </c>
      <c r="J42" t="s">
        <v>53</v>
      </c>
      <c r="K42">
        <v>3476.2</v>
      </c>
      <c r="L42">
        <v>3477.3</v>
      </c>
      <c r="M42">
        <v>-4</v>
      </c>
      <c r="N42">
        <v>4</v>
      </c>
      <c r="O42">
        <v>-6</v>
      </c>
      <c r="P42">
        <v>6</v>
      </c>
      <c r="Q42" t="s">
        <v>143</v>
      </c>
      <c r="R42" t="s">
        <v>55</v>
      </c>
      <c r="S42" t="s">
        <v>56</v>
      </c>
      <c r="T42">
        <v>2</v>
      </c>
      <c r="U42">
        <v>19</v>
      </c>
    </row>
    <row r="43" spans="1:21" x14ac:dyDescent="0.25">
      <c r="A43" t="s">
        <v>46</v>
      </c>
      <c r="B43" t="s">
        <v>47</v>
      </c>
      <c r="C43" t="s">
        <v>106</v>
      </c>
      <c r="D43" t="s">
        <v>107</v>
      </c>
      <c r="E43" t="s">
        <v>49</v>
      </c>
      <c r="F43" t="s">
        <v>50</v>
      </c>
      <c r="G43" t="s">
        <v>51</v>
      </c>
      <c r="H43" t="s">
        <v>52</v>
      </c>
      <c r="I43" t="s">
        <v>144</v>
      </c>
      <c r="J43" t="s">
        <v>58</v>
      </c>
      <c r="K43">
        <v>-638</v>
      </c>
      <c r="L43">
        <v>-636.4</v>
      </c>
      <c r="M43">
        <v>-4</v>
      </c>
      <c r="N43">
        <v>4</v>
      </c>
      <c r="O43">
        <v>-6</v>
      </c>
      <c r="P43">
        <v>6</v>
      </c>
      <c r="Q43" t="s">
        <v>145</v>
      </c>
      <c r="R43" t="s">
        <v>55</v>
      </c>
      <c r="S43" t="s">
        <v>56</v>
      </c>
      <c r="T43">
        <v>2</v>
      </c>
      <c r="U43">
        <v>20</v>
      </c>
    </row>
    <row r="44" spans="1:21" x14ac:dyDescent="0.25">
      <c r="A44" t="s">
        <v>46</v>
      </c>
      <c r="B44" t="s">
        <v>47</v>
      </c>
      <c r="C44" t="s">
        <v>106</v>
      </c>
      <c r="D44" t="s">
        <v>107</v>
      </c>
      <c r="E44" t="s">
        <v>49</v>
      </c>
      <c r="F44" t="s">
        <v>50</v>
      </c>
      <c r="G44" t="s">
        <v>51</v>
      </c>
      <c r="H44" t="s">
        <v>52</v>
      </c>
      <c r="I44" t="s">
        <v>146</v>
      </c>
      <c r="J44" t="s">
        <v>61</v>
      </c>
      <c r="K44">
        <v>1070.3</v>
      </c>
      <c r="L44">
        <v>1070.5999999999999</v>
      </c>
      <c r="M44">
        <v>-4</v>
      </c>
      <c r="N44">
        <v>4</v>
      </c>
      <c r="O44">
        <v>-6</v>
      </c>
      <c r="P44">
        <v>6</v>
      </c>
      <c r="Q44" t="s">
        <v>147</v>
      </c>
      <c r="R44" t="s">
        <v>55</v>
      </c>
      <c r="S44" t="s">
        <v>56</v>
      </c>
      <c r="T44">
        <v>2</v>
      </c>
      <c r="U44">
        <v>21</v>
      </c>
    </row>
    <row r="45" spans="1:21" x14ac:dyDescent="0.25">
      <c r="A45" t="s">
        <v>46</v>
      </c>
      <c r="B45" t="s">
        <v>47</v>
      </c>
      <c r="C45" t="s">
        <v>106</v>
      </c>
      <c r="D45" t="s">
        <v>107</v>
      </c>
      <c r="E45" t="s">
        <v>49</v>
      </c>
      <c r="F45" t="s">
        <v>50</v>
      </c>
      <c r="G45" t="s">
        <v>51</v>
      </c>
      <c r="H45" t="s">
        <v>52</v>
      </c>
      <c r="I45" t="s">
        <v>148</v>
      </c>
      <c r="J45" t="s">
        <v>85</v>
      </c>
      <c r="K45">
        <v>3054</v>
      </c>
      <c r="L45">
        <v>3057.3</v>
      </c>
      <c r="M45">
        <v>-4</v>
      </c>
      <c r="N45">
        <v>4</v>
      </c>
      <c r="O45">
        <v>-8</v>
      </c>
      <c r="P45">
        <v>8</v>
      </c>
      <c r="Q45" t="s">
        <v>149</v>
      </c>
      <c r="R45" t="s">
        <v>55</v>
      </c>
      <c r="S45" t="s">
        <v>56</v>
      </c>
      <c r="T45">
        <v>2</v>
      </c>
      <c r="U45">
        <v>22</v>
      </c>
    </row>
    <row r="46" spans="1:21" x14ac:dyDescent="0.25">
      <c r="A46" t="s">
        <v>46</v>
      </c>
      <c r="B46" t="s">
        <v>47</v>
      </c>
      <c r="C46" t="s">
        <v>106</v>
      </c>
      <c r="D46" t="s">
        <v>107</v>
      </c>
      <c r="E46" t="s">
        <v>49</v>
      </c>
      <c r="F46" t="s">
        <v>50</v>
      </c>
      <c r="G46" t="s">
        <v>51</v>
      </c>
      <c r="H46" t="s">
        <v>52</v>
      </c>
      <c r="I46" t="s">
        <v>150</v>
      </c>
      <c r="J46" t="s">
        <v>82</v>
      </c>
      <c r="K46">
        <v>174.1</v>
      </c>
      <c r="L46">
        <v>176.8</v>
      </c>
      <c r="M46">
        <v>-4</v>
      </c>
      <c r="N46">
        <v>4</v>
      </c>
      <c r="O46">
        <v>-8</v>
      </c>
      <c r="P46">
        <v>8</v>
      </c>
      <c r="Q46" t="s">
        <v>151</v>
      </c>
      <c r="R46" t="s">
        <v>55</v>
      </c>
      <c r="S46" t="s">
        <v>56</v>
      </c>
      <c r="T46">
        <v>2</v>
      </c>
      <c r="U46">
        <v>23</v>
      </c>
    </row>
    <row r="47" spans="1:21" x14ac:dyDescent="0.25">
      <c r="A47" t="s">
        <v>46</v>
      </c>
      <c r="B47" t="s">
        <v>47</v>
      </c>
      <c r="C47" t="s">
        <v>106</v>
      </c>
      <c r="D47" t="s">
        <v>107</v>
      </c>
      <c r="E47" t="s">
        <v>49</v>
      </c>
      <c r="F47" t="s">
        <v>50</v>
      </c>
      <c r="G47" t="s">
        <v>51</v>
      </c>
      <c r="H47" t="s">
        <v>52</v>
      </c>
      <c r="I47" t="s">
        <v>152</v>
      </c>
      <c r="J47" t="s">
        <v>85</v>
      </c>
      <c r="K47">
        <v>3054</v>
      </c>
      <c r="L47">
        <v>3057.3</v>
      </c>
      <c r="M47">
        <v>-4</v>
      </c>
      <c r="N47">
        <v>4</v>
      </c>
      <c r="O47">
        <v>-8</v>
      </c>
      <c r="P47">
        <v>8</v>
      </c>
      <c r="Q47" t="s">
        <v>153</v>
      </c>
      <c r="R47" t="s">
        <v>55</v>
      </c>
      <c r="S47" t="s">
        <v>56</v>
      </c>
      <c r="T47">
        <v>2</v>
      </c>
      <c r="U47">
        <v>24</v>
      </c>
    </row>
    <row r="48" spans="1:21" x14ac:dyDescent="0.25">
      <c r="A48" t="s">
        <v>46</v>
      </c>
      <c r="B48" t="s">
        <v>47</v>
      </c>
      <c r="C48" t="s">
        <v>106</v>
      </c>
      <c r="D48" t="s">
        <v>107</v>
      </c>
      <c r="E48" t="s">
        <v>49</v>
      </c>
      <c r="F48" t="s">
        <v>50</v>
      </c>
      <c r="G48" t="s">
        <v>51</v>
      </c>
      <c r="H48" t="s">
        <v>52</v>
      </c>
      <c r="I48" t="s">
        <v>154</v>
      </c>
      <c r="J48" t="s">
        <v>82</v>
      </c>
      <c r="K48">
        <v>1097.7</v>
      </c>
      <c r="L48">
        <v>1096</v>
      </c>
      <c r="M48">
        <v>-4</v>
      </c>
      <c r="N48">
        <v>4</v>
      </c>
      <c r="O48">
        <v>-8</v>
      </c>
      <c r="P48">
        <v>8</v>
      </c>
      <c r="Q48" t="s">
        <v>155</v>
      </c>
      <c r="R48" t="s">
        <v>55</v>
      </c>
      <c r="S48" t="s">
        <v>56</v>
      </c>
      <c r="T48">
        <v>2</v>
      </c>
      <c r="U48">
        <v>25</v>
      </c>
    </row>
    <row r="49" spans="1:21" x14ac:dyDescent="0.25">
      <c r="A49" t="s">
        <v>46</v>
      </c>
      <c r="B49" t="s">
        <v>47</v>
      </c>
      <c r="C49" t="s">
        <v>106</v>
      </c>
      <c r="D49" t="s">
        <v>107</v>
      </c>
      <c r="E49" t="s">
        <v>49</v>
      </c>
      <c r="F49" t="s">
        <v>50</v>
      </c>
      <c r="G49" t="s">
        <v>51</v>
      </c>
      <c r="H49" t="s">
        <v>52</v>
      </c>
      <c r="I49" t="s">
        <v>156</v>
      </c>
      <c r="J49" t="s">
        <v>90</v>
      </c>
      <c r="K49">
        <v>0.5</v>
      </c>
      <c r="L49">
        <v>0</v>
      </c>
      <c r="M49">
        <v>-4</v>
      </c>
      <c r="N49">
        <v>4</v>
      </c>
      <c r="O49">
        <v>-8</v>
      </c>
      <c r="P49">
        <v>8</v>
      </c>
      <c r="Q49" t="s">
        <v>157</v>
      </c>
      <c r="R49" t="s">
        <v>55</v>
      </c>
      <c r="S49" t="s">
        <v>56</v>
      </c>
      <c r="T49">
        <v>2</v>
      </c>
      <c r="U49">
        <v>26</v>
      </c>
    </row>
    <row r="50" spans="1:21" x14ac:dyDescent="0.25">
      <c r="A50" t="s">
        <v>46</v>
      </c>
      <c r="B50" t="s">
        <v>47</v>
      </c>
      <c r="C50" t="s">
        <v>106</v>
      </c>
      <c r="D50" t="s">
        <v>107</v>
      </c>
      <c r="E50" t="s">
        <v>49</v>
      </c>
      <c r="F50" t="s">
        <v>50</v>
      </c>
      <c r="G50" t="s">
        <v>51</v>
      </c>
      <c r="H50" t="s">
        <v>52</v>
      </c>
      <c r="I50" t="s">
        <v>158</v>
      </c>
      <c r="J50" t="s">
        <v>90</v>
      </c>
      <c r="K50">
        <v>1.6</v>
      </c>
      <c r="L50">
        <v>0</v>
      </c>
      <c r="M50">
        <v>-4</v>
      </c>
      <c r="N50">
        <v>4</v>
      </c>
      <c r="O50">
        <v>-8</v>
      </c>
      <c r="P50">
        <v>8</v>
      </c>
      <c r="Q50" t="s">
        <v>159</v>
      </c>
      <c r="R50" t="s">
        <v>55</v>
      </c>
      <c r="S50" t="s">
        <v>56</v>
      </c>
      <c r="T50">
        <v>2</v>
      </c>
      <c r="U50">
        <v>27</v>
      </c>
    </row>
    <row r="51" spans="1:21" x14ac:dyDescent="0.25">
      <c r="A51" t="s">
        <v>46</v>
      </c>
      <c r="B51" t="s">
        <v>47</v>
      </c>
      <c r="C51" t="s">
        <v>106</v>
      </c>
      <c r="D51" t="s">
        <v>107</v>
      </c>
      <c r="E51" t="s">
        <v>49</v>
      </c>
      <c r="F51" t="s">
        <v>50</v>
      </c>
      <c r="G51" t="s">
        <v>51</v>
      </c>
      <c r="H51" t="s">
        <v>52</v>
      </c>
      <c r="I51" t="s">
        <v>160</v>
      </c>
      <c r="J51" t="s">
        <v>85</v>
      </c>
      <c r="K51">
        <v>1102.9000000000001</v>
      </c>
      <c r="L51">
        <v>1107.0999999999999</v>
      </c>
      <c r="M51">
        <v>-4</v>
      </c>
      <c r="N51">
        <v>4</v>
      </c>
      <c r="O51">
        <v>-8</v>
      </c>
      <c r="P51">
        <v>8</v>
      </c>
      <c r="Q51" t="s">
        <v>161</v>
      </c>
      <c r="R51" t="s">
        <v>55</v>
      </c>
      <c r="S51" t="s">
        <v>56</v>
      </c>
      <c r="T51">
        <v>2</v>
      </c>
      <c r="U51">
        <v>28</v>
      </c>
    </row>
    <row r="52" spans="1:21" x14ac:dyDescent="0.25">
      <c r="A52" t="s">
        <v>46</v>
      </c>
      <c r="B52" t="s">
        <v>47</v>
      </c>
      <c r="C52" t="s">
        <v>106</v>
      </c>
      <c r="D52" t="s">
        <v>107</v>
      </c>
      <c r="E52" t="s">
        <v>49</v>
      </c>
      <c r="F52" t="s">
        <v>50</v>
      </c>
      <c r="G52" t="s">
        <v>51</v>
      </c>
      <c r="H52" t="s">
        <v>52</v>
      </c>
      <c r="I52" t="s">
        <v>162</v>
      </c>
      <c r="J52" t="s">
        <v>82</v>
      </c>
      <c r="K52">
        <v>160.1</v>
      </c>
      <c r="L52">
        <v>160.80000000000001</v>
      </c>
      <c r="M52">
        <v>-4</v>
      </c>
      <c r="N52">
        <v>4</v>
      </c>
      <c r="O52">
        <v>-8</v>
      </c>
      <c r="P52">
        <v>8</v>
      </c>
      <c r="Q52" t="s">
        <v>163</v>
      </c>
      <c r="R52" t="s">
        <v>55</v>
      </c>
      <c r="S52" t="s">
        <v>56</v>
      </c>
      <c r="T52">
        <v>2</v>
      </c>
      <c r="U52">
        <v>29</v>
      </c>
    </row>
    <row r="53" spans="1:21" x14ac:dyDescent="0.25">
      <c r="A53" t="s">
        <v>46</v>
      </c>
      <c r="B53" t="s">
        <v>47</v>
      </c>
      <c r="C53" t="s">
        <v>106</v>
      </c>
      <c r="D53" t="s">
        <v>107</v>
      </c>
      <c r="E53" t="s">
        <v>49</v>
      </c>
      <c r="F53" t="s">
        <v>50</v>
      </c>
      <c r="G53" t="s">
        <v>51</v>
      </c>
      <c r="H53" t="s">
        <v>52</v>
      </c>
      <c r="I53" t="s">
        <v>164</v>
      </c>
      <c r="J53" t="s">
        <v>90</v>
      </c>
      <c r="K53">
        <v>158.1</v>
      </c>
      <c r="L53">
        <v>158.9</v>
      </c>
      <c r="M53">
        <v>-3</v>
      </c>
      <c r="N53">
        <v>3</v>
      </c>
      <c r="O53">
        <v>-6</v>
      </c>
      <c r="P53">
        <v>6</v>
      </c>
      <c r="Q53" t="s">
        <v>165</v>
      </c>
      <c r="R53" t="s">
        <v>55</v>
      </c>
      <c r="S53" t="s">
        <v>56</v>
      </c>
      <c r="T53">
        <v>2</v>
      </c>
      <c r="U53">
        <v>30</v>
      </c>
    </row>
    <row r="54" spans="1:21" x14ac:dyDescent="0.25">
      <c r="A54" t="s">
        <v>46</v>
      </c>
      <c r="B54" t="s">
        <v>47</v>
      </c>
      <c r="C54" t="s">
        <v>106</v>
      </c>
      <c r="D54" t="s">
        <v>107</v>
      </c>
      <c r="E54" t="s">
        <v>49</v>
      </c>
      <c r="F54" t="s">
        <v>50</v>
      </c>
      <c r="G54" t="s">
        <v>51</v>
      </c>
      <c r="H54" t="s">
        <v>52</v>
      </c>
      <c r="I54" t="s">
        <v>166</v>
      </c>
      <c r="J54" t="s">
        <v>85</v>
      </c>
      <c r="K54">
        <v>1104.5</v>
      </c>
      <c r="L54">
        <v>1107.0999999999999</v>
      </c>
      <c r="M54">
        <v>-4</v>
      </c>
      <c r="N54">
        <v>4</v>
      </c>
      <c r="O54">
        <v>-8</v>
      </c>
      <c r="P54">
        <v>8</v>
      </c>
      <c r="Q54" t="s">
        <v>167</v>
      </c>
      <c r="R54" t="s">
        <v>55</v>
      </c>
      <c r="S54" t="s">
        <v>56</v>
      </c>
      <c r="T54">
        <v>2</v>
      </c>
      <c r="U54">
        <v>31</v>
      </c>
    </row>
    <row r="55" spans="1:21" x14ac:dyDescent="0.25">
      <c r="A55" t="s">
        <v>46</v>
      </c>
      <c r="B55" t="s">
        <v>47</v>
      </c>
      <c r="C55" t="s">
        <v>106</v>
      </c>
      <c r="D55" t="s">
        <v>107</v>
      </c>
      <c r="E55" t="s">
        <v>49</v>
      </c>
      <c r="F55" t="s">
        <v>50</v>
      </c>
      <c r="G55" t="s">
        <v>51</v>
      </c>
      <c r="H55" t="s">
        <v>52</v>
      </c>
      <c r="I55" t="s">
        <v>168</v>
      </c>
      <c r="J55" t="s">
        <v>82</v>
      </c>
      <c r="K55">
        <v>1081.9000000000001</v>
      </c>
      <c r="L55">
        <v>1080</v>
      </c>
      <c r="M55">
        <v>-4</v>
      </c>
      <c r="N55">
        <v>4</v>
      </c>
      <c r="O55">
        <v>-8</v>
      </c>
      <c r="P55">
        <v>8</v>
      </c>
      <c r="Q55" t="s">
        <v>169</v>
      </c>
      <c r="R55" t="s">
        <v>55</v>
      </c>
      <c r="S55" t="s">
        <v>56</v>
      </c>
      <c r="T55">
        <v>2</v>
      </c>
      <c r="U55">
        <v>32</v>
      </c>
    </row>
    <row r="56" spans="1:21" x14ac:dyDescent="0.25">
      <c r="A56" t="s">
        <v>46</v>
      </c>
      <c r="B56" t="s">
        <v>47</v>
      </c>
      <c r="C56" t="s">
        <v>106</v>
      </c>
      <c r="D56" t="s">
        <v>107</v>
      </c>
      <c r="E56" t="s">
        <v>49</v>
      </c>
      <c r="F56" t="s">
        <v>50</v>
      </c>
      <c r="G56" t="s">
        <v>51</v>
      </c>
      <c r="H56" t="s">
        <v>52</v>
      </c>
      <c r="I56" t="s">
        <v>170</v>
      </c>
      <c r="J56" t="s">
        <v>82</v>
      </c>
      <c r="K56">
        <v>1242</v>
      </c>
      <c r="L56">
        <v>1240.8</v>
      </c>
      <c r="M56">
        <v>-4</v>
      </c>
      <c r="N56">
        <v>4</v>
      </c>
      <c r="O56">
        <v>-8</v>
      </c>
      <c r="P56">
        <v>8</v>
      </c>
      <c r="Q56" t="s">
        <v>171</v>
      </c>
      <c r="R56" t="s">
        <v>55</v>
      </c>
      <c r="S56" t="s">
        <v>56</v>
      </c>
      <c r="T56">
        <v>2</v>
      </c>
      <c r="U56">
        <v>33</v>
      </c>
    </row>
    <row r="57" spans="1:21" x14ac:dyDescent="0.25">
      <c r="A57" t="s">
        <v>46</v>
      </c>
      <c r="B57" t="s">
        <v>47</v>
      </c>
      <c r="C57" t="s">
        <v>106</v>
      </c>
      <c r="D57" t="s">
        <v>107</v>
      </c>
      <c r="E57" t="s">
        <v>49</v>
      </c>
      <c r="F57" t="s">
        <v>50</v>
      </c>
      <c r="G57" t="s">
        <v>51</v>
      </c>
      <c r="H57" t="s">
        <v>52</v>
      </c>
      <c r="I57" t="s">
        <v>172</v>
      </c>
      <c r="J57" t="s">
        <v>90</v>
      </c>
      <c r="K57">
        <v>1.7</v>
      </c>
      <c r="L57">
        <v>0</v>
      </c>
      <c r="M57">
        <v>-3</v>
      </c>
      <c r="N57">
        <v>3</v>
      </c>
      <c r="O57">
        <v>-6</v>
      </c>
      <c r="P57">
        <v>6</v>
      </c>
      <c r="Q57" t="s">
        <v>173</v>
      </c>
      <c r="R57" t="s">
        <v>55</v>
      </c>
      <c r="S57" t="s">
        <v>56</v>
      </c>
      <c r="T57">
        <v>2</v>
      </c>
      <c r="U57">
        <v>34</v>
      </c>
    </row>
    <row r="58" spans="1:21" x14ac:dyDescent="0.25">
      <c r="A58" t="s">
        <v>46</v>
      </c>
      <c r="B58" t="s">
        <v>47</v>
      </c>
      <c r="C58" t="s">
        <v>106</v>
      </c>
      <c r="D58" t="s">
        <v>107</v>
      </c>
      <c r="E58" t="s">
        <v>49</v>
      </c>
      <c r="F58" t="s">
        <v>50</v>
      </c>
      <c r="G58" t="s">
        <v>51</v>
      </c>
      <c r="H58" t="s">
        <v>52</v>
      </c>
      <c r="I58" t="s">
        <v>174</v>
      </c>
      <c r="J58" t="s">
        <v>90</v>
      </c>
      <c r="K58">
        <v>155.4</v>
      </c>
      <c r="L58">
        <v>158.9</v>
      </c>
      <c r="M58">
        <v>-3</v>
      </c>
      <c r="N58">
        <v>3</v>
      </c>
      <c r="O58">
        <v>-6</v>
      </c>
      <c r="P58">
        <v>6</v>
      </c>
      <c r="Q58" t="s">
        <v>175</v>
      </c>
      <c r="R58" t="s">
        <v>55</v>
      </c>
      <c r="S58" t="s">
        <v>56</v>
      </c>
      <c r="T58">
        <v>2</v>
      </c>
      <c r="U58">
        <v>35</v>
      </c>
    </row>
    <row r="59" spans="1:21" x14ac:dyDescent="0.25">
      <c r="A59" t="s">
        <v>46</v>
      </c>
      <c r="B59" t="s">
        <v>47</v>
      </c>
      <c r="C59" t="s">
        <v>106</v>
      </c>
      <c r="D59" t="s">
        <v>107</v>
      </c>
      <c r="E59" t="s">
        <v>49</v>
      </c>
      <c r="F59" t="s">
        <v>50</v>
      </c>
      <c r="G59" t="s">
        <v>51</v>
      </c>
      <c r="H59" t="s">
        <v>52</v>
      </c>
      <c r="I59" t="s">
        <v>176</v>
      </c>
      <c r="J59" t="s">
        <v>90</v>
      </c>
      <c r="K59">
        <v>158.5</v>
      </c>
      <c r="L59">
        <v>158.1</v>
      </c>
      <c r="M59">
        <v>-3</v>
      </c>
      <c r="N59">
        <v>3</v>
      </c>
      <c r="O59">
        <v>-6</v>
      </c>
      <c r="P59">
        <v>6</v>
      </c>
      <c r="Q59" t="s">
        <v>177</v>
      </c>
      <c r="R59" t="s">
        <v>178</v>
      </c>
      <c r="S59" t="s">
        <v>56</v>
      </c>
      <c r="T59">
        <v>2</v>
      </c>
      <c r="U59">
        <v>36</v>
      </c>
    </row>
    <row r="60" spans="1:21" x14ac:dyDescent="0.25">
      <c r="A60" t="s">
        <v>46</v>
      </c>
      <c r="B60" t="s">
        <v>47</v>
      </c>
      <c r="C60" t="s">
        <v>106</v>
      </c>
      <c r="D60" t="s">
        <v>107</v>
      </c>
      <c r="E60" t="s">
        <v>49</v>
      </c>
      <c r="F60" t="s">
        <v>50</v>
      </c>
      <c r="G60" t="s">
        <v>51</v>
      </c>
      <c r="H60" t="s">
        <v>52</v>
      </c>
      <c r="I60" t="s">
        <v>179</v>
      </c>
      <c r="J60" t="s">
        <v>90</v>
      </c>
      <c r="K60">
        <v>156.4</v>
      </c>
      <c r="L60">
        <v>158.1</v>
      </c>
      <c r="M60">
        <v>-3</v>
      </c>
      <c r="N60">
        <v>3</v>
      </c>
      <c r="O60">
        <v>-6</v>
      </c>
      <c r="P60">
        <v>6</v>
      </c>
      <c r="Q60" t="s">
        <v>180</v>
      </c>
      <c r="R60" t="s">
        <v>178</v>
      </c>
      <c r="S60" t="s">
        <v>56</v>
      </c>
      <c r="T60">
        <v>2</v>
      </c>
      <c r="U60">
        <v>37</v>
      </c>
    </row>
    <row r="61" spans="1:21" x14ac:dyDescent="0.25">
      <c r="A61" t="s">
        <v>46</v>
      </c>
      <c r="B61" t="s">
        <v>47</v>
      </c>
      <c r="C61" t="s">
        <v>106</v>
      </c>
      <c r="D61" t="s">
        <v>107</v>
      </c>
      <c r="E61" t="s">
        <v>49</v>
      </c>
      <c r="F61" t="s">
        <v>50</v>
      </c>
      <c r="G61" t="s">
        <v>51</v>
      </c>
      <c r="H61" t="s">
        <v>52</v>
      </c>
      <c r="I61" t="s">
        <v>181</v>
      </c>
      <c r="J61" t="s">
        <v>90</v>
      </c>
      <c r="K61">
        <v>2.7</v>
      </c>
      <c r="L61">
        <v>0</v>
      </c>
      <c r="M61">
        <v>-4</v>
      </c>
      <c r="N61">
        <v>4</v>
      </c>
      <c r="O61">
        <v>-8</v>
      </c>
      <c r="P61">
        <v>8</v>
      </c>
      <c r="Q61" t="s">
        <v>182</v>
      </c>
      <c r="R61" t="s">
        <v>55</v>
      </c>
      <c r="S61" t="s">
        <v>56</v>
      </c>
      <c r="T61">
        <v>2</v>
      </c>
      <c r="U61">
        <v>38</v>
      </c>
    </row>
    <row r="62" spans="1:21" x14ac:dyDescent="0.25">
      <c r="A62" t="s">
        <v>46</v>
      </c>
      <c r="B62" t="s">
        <v>47</v>
      </c>
      <c r="C62" t="s">
        <v>106</v>
      </c>
      <c r="D62" t="s">
        <v>107</v>
      </c>
      <c r="E62" t="s">
        <v>49</v>
      </c>
      <c r="F62" t="s">
        <v>50</v>
      </c>
      <c r="G62" t="s">
        <v>51</v>
      </c>
      <c r="H62" t="s">
        <v>52</v>
      </c>
      <c r="I62" t="s">
        <v>183</v>
      </c>
      <c r="J62" t="s">
        <v>90</v>
      </c>
      <c r="K62">
        <v>2.1</v>
      </c>
      <c r="L62">
        <v>0</v>
      </c>
      <c r="M62">
        <v>-4</v>
      </c>
      <c r="N62">
        <v>4</v>
      </c>
      <c r="O62">
        <v>-8</v>
      </c>
      <c r="P62">
        <v>8</v>
      </c>
      <c r="Q62" t="s">
        <v>184</v>
      </c>
      <c r="R62" t="s">
        <v>55</v>
      </c>
      <c r="S62" t="s">
        <v>56</v>
      </c>
      <c r="T62">
        <v>2</v>
      </c>
      <c r="U62">
        <v>39</v>
      </c>
    </row>
    <row r="63" spans="1:21" x14ac:dyDescent="0.25">
      <c r="A63" t="s">
        <v>46</v>
      </c>
      <c r="B63" t="s">
        <v>47</v>
      </c>
      <c r="C63" t="s">
        <v>185</v>
      </c>
      <c r="D63" t="s">
        <v>186</v>
      </c>
      <c r="E63" t="s">
        <v>49</v>
      </c>
      <c r="F63" t="s">
        <v>50</v>
      </c>
      <c r="G63" t="s">
        <v>51</v>
      </c>
      <c r="H63" t="s">
        <v>52</v>
      </c>
      <c r="I63" t="s">
        <v>187</v>
      </c>
      <c r="J63" t="s">
        <v>53</v>
      </c>
      <c r="K63">
        <v>4508.8</v>
      </c>
      <c r="L63">
        <v>4509</v>
      </c>
      <c r="M63">
        <v>-4</v>
      </c>
      <c r="N63">
        <v>4</v>
      </c>
      <c r="O63">
        <v>-6</v>
      </c>
      <c r="P63">
        <v>6</v>
      </c>
      <c r="Q63" t="s">
        <v>188</v>
      </c>
      <c r="R63" t="s">
        <v>55</v>
      </c>
      <c r="S63" t="s">
        <v>56</v>
      </c>
      <c r="T63">
        <v>3</v>
      </c>
      <c r="U63">
        <v>1</v>
      </c>
    </row>
    <row r="64" spans="1:21" x14ac:dyDescent="0.25">
      <c r="A64" t="s">
        <v>46</v>
      </c>
      <c r="B64" t="s">
        <v>47</v>
      </c>
      <c r="C64" t="s">
        <v>185</v>
      </c>
      <c r="D64" t="s">
        <v>186</v>
      </c>
      <c r="E64" t="s">
        <v>49</v>
      </c>
      <c r="F64" t="s">
        <v>50</v>
      </c>
      <c r="G64" t="s">
        <v>51</v>
      </c>
      <c r="H64" t="s">
        <v>52</v>
      </c>
      <c r="I64" t="s">
        <v>189</v>
      </c>
      <c r="J64" t="s">
        <v>58</v>
      </c>
      <c r="K64">
        <v>622.4</v>
      </c>
      <c r="L64">
        <v>621.5</v>
      </c>
      <c r="M64">
        <v>-4</v>
      </c>
      <c r="N64">
        <v>4</v>
      </c>
      <c r="O64">
        <v>-6</v>
      </c>
      <c r="P64">
        <v>6</v>
      </c>
      <c r="Q64" t="s">
        <v>190</v>
      </c>
      <c r="R64" t="s">
        <v>55</v>
      </c>
      <c r="S64" t="s">
        <v>56</v>
      </c>
      <c r="T64">
        <v>3</v>
      </c>
      <c r="U64">
        <v>2</v>
      </c>
    </row>
    <row r="65" spans="1:21" x14ac:dyDescent="0.25">
      <c r="A65" t="s">
        <v>46</v>
      </c>
      <c r="B65" t="s">
        <v>47</v>
      </c>
      <c r="C65" t="s">
        <v>185</v>
      </c>
      <c r="D65" t="s">
        <v>186</v>
      </c>
      <c r="E65" t="s">
        <v>49</v>
      </c>
      <c r="F65" t="s">
        <v>50</v>
      </c>
      <c r="G65" t="s">
        <v>51</v>
      </c>
      <c r="H65" t="s">
        <v>52</v>
      </c>
      <c r="I65" t="s">
        <v>191</v>
      </c>
      <c r="J65" t="s">
        <v>61</v>
      </c>
      <c r="K65">
        <v>1197.5999999999999</v>
      </c>
      <c r="L65">
        <v>1196.7</v>
      </c>
      <c r="M65">
        <v>-4</v>
      </c>
      <c r="N65">
        <v>4</v>
      </c>
      <c r="O65">
        <v>-6</v>
      </c>
      <c r="P65">
        <v>6</v>
      </c>
      <c r="Q65" t="s">
        <v>192</v>
      </c>
      <c r="R65" t="s">
        <v>55</v>
      </c>
      <c r="S65" t="s">
        <v>56</v>
      </c>
      <c r="T65">
        <v>3</v>
      </c>
      <c r="U65">
        <v>3</v>
      </c>
    </row>
    <row r="66" spans="1:21" x14ac:dyDescent="0.25">
      <c r="A66" t="s">
        <v>46</v>
      </c>
      <c r="B66" t="s">
        <v>47</v>
      </c>
      <c r="C66" t="s">
        <v>185</v>
      </c>
      <c r="D66" t="s">
        <v>186</v>
      </c>
      <c r="E66" t="s">
        <v>49</v>
      </c>
      <c r="F66" t="s">
        <v>50</v>
      </c>
      <c r="G66" t="s">
        <v>51</v>
      </c>
      <c r="H66" t="s">
        <v>52</v>
      </c>
      <c r="I66" t="s">
        <v>193</v>
      </c>
      <c r="J66" t="s">
        <v>53</v>
      </c>
      <c r="K66">
        <v>4507.7</v>
      </c>
      <c r="L66">
        <v>4509</v>
      </c>
      <c r="M66">
        <v>-4</v>
      </c>
      <c r="N66">
        <v>4</v>
      </c>
      <c r="O66">
        <v>-6</v>
      </c>
      <c r="P66">
        <v>6</v>
      </c>
      <c r="Q66" t="s">
        <v>194</v>
      </c>
      <c r="R66" t="s">
        <v>55</v>
      </c>
      <c r="S66" t="s">
        <v>56</v>
      </c>
      <c r="T66">
        <v>3</v>
      </c>
      <c r="U66">
        <v>4</v>
      </c>
    </row>
    <row r="67" spans="1:21" x14ac:dyDescent="0.25">
      <c r="A67" t="s">
        <v>46</v>
      </c>
      <c r="B67" t="s">
        <v>47</v>
      </c>
      <c r="C67" t="s">
        <v>185</v>
      </c>
      <c r="D67" t="s">
        <v>186</v>
      </c>
      <c r="E67" t="s">
        <v>49</v>
      </c>
      <c r="F67" t="s">
        <v>50</v>
      </c>
      <c r="G67" t="s">
        <v>51</v>
      </c>
      <c r="H67" t="s">
        <v>52</v>
      </c>
      <c r="I67" t="s">
        <v>195</v>
      </c>
      <c r="J67" t="s">
        <v>58</v>
      </c>
      <c r="K67">
        <v>-621.1</v>
      </c>
      <c r="L67">
        <v>-621.5</v>
      </c>
      <c r="M67">
        <v>-4</v>
      </c>
      <c r="N67">
        <v>4</v>
      </c>
      <c r="O67">
        <v>-6</v>
      </c>
      <c r="P67">
        <v>6</v>
      </c>
      <c r="Q67" t="s">
        <v>196</v>
      </c>
      <c r="R67" t="s">
        <v>55</v>
      </c>
      <c r="S67" t="s">
        <v>56</v>
      </c>
      <c r="T67">
        <v>3</v>
      </c>
      <c r="U67">
        <v>5</v>
      </c>
    </row>
    <row r="68" spans="1:21" x14ac:dyDescent="0.25">
      <c r="A68" t="s">
        <v>46</v>
      </c>
      <c r="B68" t="s">
        <v>47</v>
      </c>
      <c r="C68" t="s">
        <v>185</v>
      </c>
      <c r="D68" t="s">
        <v>186</v>
      </c>
      <c r="E68" t="s">
        <v>49</v>
      </c>
      <c r="F68" t="s">
        <v>50</v>
      </c>
      <c r="G68" t="s">
        <v>51</v>
      </c>
      <c r="H68" t="s">
        <v>52</v>
      </c>
      <c r="I68" t="s">
        <v>197</v>
      </c>
      <c r="J68" t="s">
        <v>61</v>
      </c>
      <c r="K68">
        <v>1199</v>
      </c>
      <c r="L68">
        <v>1196.7</v>
      </c>
      <c r="M68">
        <v>-4</v>
      </c>
      <c r="N68">
        <v>4</v>
      </c>
      <c r="O68">
        <v>-6</v>
      </c>
      <c r="P68">
        <v>6</v>
      </c>
      <c r="Q68" t="s">
        <v>198</v>
      </c>
      <c r="R68" t="s">
        <v>55</v>
      </c>
      <c r="S68" t="s">
        <v>56</v>
      </c>
      <c r="T68">
        <v>3</v>
      </c>
      <c r="U68">
        <v>6</v>
      </c>
    </row>
    <row r="69" spans="1:21" x14ac:dyDescent="0.25">
      <c r="A69" t="s">
        <v>46</v>
      </c>
      <c r="B69" t="s">
        <v>47</v>
      </c>
      <c r="C69" t="s">
        <v>185</v>
      </c>
      <c r="D69" t="s">
        <v>186</v>
      </c>
      <c r="E69" t="s">
        <v>49</v>
      </c>
      <c r="F69" t="s">
        <v>50</v>
      </c>
      <c r="G69" t="s">
        <v>51</v>
      </c>
      <c r="H69" t="s">
        <v>52</v>
      </c>
      <c r="I69" t="s">
        <v>199</v>
      </c>
      <c r="J69" t="s">
        <v>53</v>
      </c>
      <c r="K69">
        <v>4928.1000000000004</v>
      </c>
      <c r="L69">
        <v>4930</v>
      </c>
      <c r="M69">
        <v>-4</v>
      </c>
      <c r="N69">
        <v>4</v>
      </c>
      <c r="O69">
        <v>-6</v>
      </c>
      <c r="P69">
        <v>6</v>
      </c>
      <c r="Q69" t="s">
        <v>200</v>
      </c>
      <c r="R69" t="s">
        <v>55</v>
      </c>
      <c r="S69" t="s">
        <v>56</v>
      </c>
      <c r="T69">
        <v>3</v>
      </c>
      <c r="U69">
        <v>7</v>
      </c>
    </row>
    <row r="70" spans="1:21" x14ac:dyDescent="0.25">
      <c r="A70" t="s">
        <v>46</v>
      </c>
      <c r="B70" t="s">
        <v>47</v>
      </c>
      <c r="C70" t="s">
        <v>185</v>
      </c>
      <c r="D70" t="s">
        <v>186</v>
      </c>
      <c r="E70" t="s">
        <v>49</v>
      </c>
      <c r="F70" t="s">
        <v>50</v>
      </c>
      <c r="G70" t="s">
        <v>51</v>
      </c>
      <c r="H70" t="s">
        <v>52</v>
      </c>
      <c r="I70" t="s">
        <v>201</v>
      </c>
      <c r="J70" t="s">
        <v>58</v>
      </c>
      <c r="K70">
        <v>621.29999999999995</v>
      </c>
      <c r="L70">
        <v>621.5</v>
      </c>
      <c r="M70">
        <v>-4</v>
      </c>
      <c r="N70">
        <v>4</v>
      </c>
      <c r="O70">
        <v>-6</v>
      </c>
      <c r="P70">
        <v>6</v>
      </c>
      <c r="Q70" t="s">
        <v>202</v>
      </c>
      <c r="R70" t="s">
        <v>55</v>
      </c>
      <c r="S70" t="s">
        <v>56</v>
      </c>
      <c r="T70">
        <v>3</v>
      </c>
      <c r="U70">
        <v>8</v>
      </c>
    </row>
    <row r="71" spans="1:21" x14ac:dyDescent="0.25">
      <c r="A71" t="s">
        <v>46</v>
      </c>
      <c r="B71" t="s">
        <v>47</v>
      </c>
      <c r="C71" t="s">
        <v>185</v>
      </c>
      <c r="D71" t="s">
        <v>186</v>
      </c>
      <c r="E71" t="s">
        <v>49</v>
      </c>
      <c r="F71" t="s">
        <v>50</v>
      </c>
      <c r="G71" t="s">
        <v>51</v>
      </c>
      <c r="H71" t="s">
        <v>52</v>
      </c>
      <c r="I71" t="s">
        <v>203</v>
      </c>
      <c r="J71" t="s">
        <v>61</v>
      </c>
      <c r="K71">
        <v>1203.5999999999999</v>
      </c>
      <c r="L71">
        <v>1200.2</v>
      </c>
      <c r="M71">
        <v>-4</v>
      </c>
      <c r="N71">
        <v>4</v>
      </c>
      <c r="O71">
        <v>-6</v>
      </c>
      <c r="P71">
        <v>6</v>
      </c>
      <c r="Q71" t="s">
        <v>204</v>
      </c>
      <c r="R71" t="s">
        <v>55</v>
      </c>
      <c r="S71" t="s">
        <v>56</v>
      </c>
      <c r="T71">
        <v>3</v>
      </c>
      <c r="U71">
        <v>9</v>
      </c>
    </row>
    <row r="72" spans="1:21" x14ac:dyDescent="0.25">
      <c r="A72" t="s">
        <v>46</v>
      </c>
      <c r="B72" t="s">
        <v>47</v>
      </c>
      <c r="C72" t="s">
        <v>185</v>
      </c>
      <c r="D72" t="s">
        <v>186</v>
      </c>
      <c r="E72" t="s">
        <v>49</v>
      </c>
      <c r="F72" t="s">
        <v>50</v>
      </c>
      <c r="G72" t="s">
        <v>51</v>
      </c>
      <c r="H72" t="s">
        <v>52</v>
      </c>
      <c r="I72" t="s">
        <v>205</v>
      </c>
      <c r="J72" t="s">
        <v>53</v>
      </c>
      <c r="K72">
        <v>4927.1000000000004</v>
      </c>
      <c r="L72">
        <v>4930</v>
      </c>
      <c r="M72">
        <v>-4</v>
      </c>
      <c r="N72">
        <v>4</v>
      </c>
      <c r="O72">
        <v>-6</v>
      </c>
      <c r="P72">
        <v>6</v>
      </c>
      <c r="Q72" t="s">
        <v>206</v>
      </c>
      <c r="R72" t="s">
        <v>55</v>
      </c>
      <c r="S72" t="s">
        <v>56</v>
      </c>
      <c r="T72">
        <v>3</v>
      </c>
      <c r="U72">
        <v>10</v>
      </c>
    </row>
    <row r="73" spans="1:21" x14ac:dyDescent="0.25">
      <c r="A73" t="s">
        <v>46</v>
      </c>
      <c r="B73" t="s">
        <v>47</v>
      </c>
      <c r="C73" t="s">
        <v>185</v>
      </c>
      <c r="D73" t="s">
        <v>186</v>
      </c>
      <c r="E73" t="s">
        <v>49</v>
      </c>
      <c r="F73" t="s">
        <v>50</v>
      </c>
      <c r="G73" t="s">
        <v>51</v>
      </c>
      <c r="H73" t="s">
        <v>52</v>
      </c>
      <c r="I73" t="s">
        <v>207</v>
      </c>
      <c r="J73" t="s">
        <v>58</v>
      </c>
      <c r="K73">
        <v>-619.5</v>
      </c>
      <c r="L73">
        <v>-621.5</v>
      </c>
      <c r="M73">
        <v>-4</v>
      </c>
      <c r="N73">
        <v>4</v>
      </c>
      <c r="O73">
        <v>-6</v>
      </c>
      <c r="P73">
        <v>6</v>
      </c>
      <c r="Q73" t="s">
        <v>208</v>
      </c>
      <c r="R73" t="s">
        <v>55</v>
      </c>
      <c r="S73" t="s">
        <v>56</v>
      </c>
      <c r="T73">
        <v>3</v>
      </c>
      <c r="U73">
        <v>11</v>
      </c>
    </row>
    <row r="74" spans="1:21" x14ac:dyDescent="0.25">
      <c r="A74" t="s">
        <v>46</v>
      </c>
      <c r="B74" t="s">
        <v>47</v>
      </c>
      <c r="C74" t="s">
        <v>185</v>
      </c>
      <c r="D74" t="s">
        <v>186</v>
      </c>
      <c r="E74" t="s">
        <v>49</v>
      </c>
      <c r="F74" t="s">
        <v>50</v>
      </c>
      <c r="G74" t="s">
        <v>51</v>
      </c>
      <c r="H74" t="s">
        <v>52</v>
      </c>
      <c r="I74" t="s">
        <v>209</v>
      </c>
      <c r="J74" t="s">
        <v>61</v>
      </c>
      <c r="K74">
        <v>1204</v>
      </c>
      <c r="L74">
        <v>1200.2</v>
      </c>
      <c r="M74">
        <v>-4</v>
      </c>
      <c r="N74">
        <v>4</v>
      </c>
      <c r="O74">
        <v>-6</v>
      </c>
      <c r="P74">
        <v>6</v>
      </c>
      <c r="Q74" t="s">
        <v>210</v>
      </c>
      <c r="R74" t="s">
        <v>55</v>
      </c>
      <c r="S74" t="s">
        <v>56</v>
      </c>
      <c r="T74">
        <v>3</v>
      </c>
      <c r="U74">
        <v>12</v>
      </c>
    </row>
    <row r="75" spans="1:21" x14ac:dyDescent="0.25">
      <c r="A75" t="s">
        <v>46</v>
      </c>
      <c r="B75" t="s">
        <v>47</v>
      </c>
      <c r="C75" t="s">
        <v>185</v>
      </c>
      <c r="D75" t="s">
        <v>186</v>
      </c>
      <c r="E75" t="s">
        <v>49</v>
      </c>
      <c r="F75" t="s">
        <v>50</v>
      </c>
      <c r="G75" t="s">
        <v>51</v>
      </c>
      <c r="H75" t="s">
        <v>52</v>
      </c>
      <c r="I75" t="s">
        <v>211</v>
      </c>
      <c r="J75" t="s">
        <v>90</v>
      </c>
      <c r="K75">
        <v>6</v>
      </c>
      <c r="L75">
        <v>3.5</v>
      </c>
      <c r="M75">
        <v>-3</v>
      </c>
      <c r="N75">
        <v>3</v>
      </c>
      <c r="O75">
        <v>-6</v>
      </c>
      <c r="P75">
        <v>6</v>
      </c>
      <c r="Q75" t="s">
        <v>212</v>
      </c>
      <c r="R75" t="s">
        <v>55</v>
      </c>
      <c r="S75" t="s">
        <v>56</v>
      </c>
      <c r="T75">
        <v>3</v>
      </c>
      <c r="U75">
        <v>13</v>
      </c>
    </row>
    <row r="76" spans="1:21" x14ac:dyDescent="0.25">
      <c r="A76" t="s">
        <v>46</v>
      </c>
      <c r="B76" t="s">
        <v>47</v>
      </c>
      <c r="C76" t="s">
        <v>185</v>
      </c>
      <c r="D76" t="s">
        <v>186</v>
      </c>
      <c r="E76" t="s">
        <v>49</v>
      </c>
      <c r="F76" t="s">
        <v>50</v>
      </c>
      <c r="G76" t="s">
        <v>51</v>
      </c>
      <c r="H76" t="s">
        <v>52</v>
      </c>
      <c r="I76" t="s">
        <v>213</v>
      </c>
      <c r="J76" t="s">
        <v>90</v>
      </c>
      <c r="K76">
        <v>5</v>
      </c>
      <c r="L76">
        <v>3.5</v>
      </c>
      <c r="M76">
        <v>-3</v>
      </c>
      <c r="N76">
        <v>3</v>
      </c>
      <c r="O76">
        <v>-6</v>
      </c>
      <c r="P76">
        <v>6</v>
      </c>
      <c r="Q76" t="s">
        <v>214</v>
      </c>
      <c r="R76" t="s">
        <v>55</v>
      </c>
      <c r="S76" t="s">
        <v>56</v>
      </c>
      <c r="T76">
        <v>3</v>
      </c>
      <c r="U76">
        <v>14</v>
      </c>
    </row>
    <row r="77" spans="1:21" x14ac:dyDescent="0.25">
      <c r="A77" t="s">
        <v>46</v>
      </c>
      <c r="B77" t="s">
        <v>47</v>
      </c>
      <c r="C77" t="s">
        <v>185</v>
      </c>
      <c r="D77" t="s">
        <v>186</v>
      </c>
      <c r="E77" t="s">
        <v>49</v>
      </c>
      <c r="F77" t="s">
        <v>50</v>
      </c>
      <c r="G77" t="s">
        <v>51</v>
      </c>
      <c r="H77" t="s">
        <v>52</v>
      </c>
      <c r="I77" t="s">
        <v>215</v>
      </c>
      <c r="J77" t="s">
        <v>53</v>
      </c>
      <c r="K77">
        <v>3695.2</v>
      </c>
      <c r="L77">
        <v>3695</v>
      </c>
      <c r="M77">
        <v>-4</v>
      </c>
      <c r="N77">
        <v>4</v>
      </c>
      <c r="O77">
        <v>-6</v>
      </c>
      <c r="P77">
        <v>6</v>
      </c>
      <c r="Q77" t="s">
        <v>216</v>
      </c>
      <c r="R77" t="s">
        <v>55</v>
      </c>
      <c r="S77" t="s">
        <v>56</v>
      </c>
      <c r="T77">
        <v>3</v>
      </c>
      <c r="U77">
        <v>15</v>
      </c>
    </row>
    <row r="78" spans="1:21" x14ac:dyDescent="0.25">
      <c r="A78" t="s">
        <v>46</v>
      </c>
      <c r="B78" t="s">
        <v>47</v>
      </c>
      <c r="C78" t="s">
        <v>185</v>
      </c>
      <c r="D78" t="s">
        <v>186</v>
      </c>
      <c r="E78" t="s">
        <v>49</v>
      </c>
      <c r="F78" t="s">
        <v>50</v>
      </c>
      <c r="G78" t="s">
        <v>51</v>
      </c>
      <c r="H78" t="s">
        <v>52</v>
      </c>
      <c r="I78" t="s">
        <v>217</v>
      </c>
      <c r="J78" t="s">
        <v>58</v>
      </c>
      <c r="K78">
        <v>548</v>
      </c>
      <c r="L78">
        <v>549</v>
      </c>
      <c r="M78">
        <v>-4</v>
      </c>
      <c r="N78">
        <v>4</v>
      </c>
      <c r="O78">
        <v>-6</v>
      </c>
      <c r="P78">
        <v>6</v>
      </c>
      <c r="Q78" t="s">
        <v>218</v>
      </c>
      <c r="R78" t="s">
        <v>55</v>
      </c>
      <c r="S78" t="s">
        <v>56</v>
      </c>
      <c r="T78">
        <v>3</v>
      </c>
      <c r="U78">
        <v>16</v>
      </c>
    </row>
    <row r="79" spans="1:21" x14ac:dyDescent="0.25">
      <c r="A79" t="s">
        <v>46</v>
      </c>
      <c r="B79" t="s">
        <v>47</v>
      </c>
      <c r="C79" t="s">
        <v>185</v>
      </c>
      <c r="D79" t="s">
        <v>186</v>
      </c>
      <c r="E79" t="s">
        <v>49</v>
      </c>
      <c r="F79" t="s">
        <v>50</v>
      </c>
      <c r="G79" t="s">
        <v>51</v>
      </c>
      <c r="H79" t="s">
        <v>52</v>
      </c>
      <c r="I79" t="s">
        <v>219</v>
      </c>
      <c r="J79" t="s">
        <v>61</v>
      </c>
      <c r="K79">
        <v>1177.5</v>
      </c>
      <c r="L79">
        <v>1176.9000000000001</v>
      </c>
      <c r="M79">
        <v>-4</v>
      </c>
      <c r="N79">
        <v>4</v>
      </c>
      <c r="O79">
        <v>-6</v>
      </c>
      <c r="P79">
        <v>6</v>
      </c>
      <c r="Q79" t="s">
        <v>220</v>
      </c>
      <c r="R79" t="s">
        <v>55</v>
      </c>
      <c r="S79" t="s">
        <v>56</v>
      </c>
      <c r="T79">
        <v>3</v>
      </c>
      <c r="U79">
        <v>17</v>
      </c>
    </row>
    <row r="80" spans="1:21" x14ac:dyDescent="0.25">
      <c r="A80" t="s">
        <v>46</v>
      </c>
      <c r="B80" t="s">
        <v>47</v>
      </c>
      <c r="C80" t="s">
        <v>185</v>
      </c>
      <c r="D80" t="s">
        <v>186</v>
      </c>
      <c r="E80" t="s">
        <v>49</v>
      </c>
      <c r="F80" t="s">
        <v>50</v>
      </c>
      <c r="G80" t="s">
        <v>51</v>
      </c>
      <c r="H80" t="s">
        <v>52</v>
      </c>
      <c r="I80" t="s">
        <v>221</v>
      </c>
      <c r="J80" t="s">
        <v>53</v>
      </c>
      <c r="K80">
        <v>3693.9</v>
      </c>
      <c r="L80">
        <v>3695</v>
      </c>
      <c r="M80">
        <v>-4</v>
      </c>
      <c r="N80">
        <v>4</v>
      </c>
      <c r="O80">
        <v>-6</v>
      </c>
      <c r="P80">
        <v>6</v>
      </c>
      <c r="Q80" t="s">
        <v>222</v>
      </c>
      <c r="R80" t="s">
        <v>55</v>
      </c>
      <c r="S80" t="s">
        <v>56</v>
      </c>
      <c r="T80">
        <v>3</v>
      </c>
      <c r="U80">
        <v>18</v>
      </c>
    </row>
    <row r="81" spans="1:21" x14ac:dyDescent="0.25">
      <c r="A81" t="s">
        <v>46</v>
      </c>
      <c r="B81" t="s">
        <v>47</v>
      </c>
      <c r="C81" t="s">
        <v>185</v>
      </c>
      <c r="D81" t="s">
        <v>186</v>
      </c>
      <c r="E81" t="s">
        <v>49</v>
      </c>
      <c r="F81" t="s">
        <v>50</v>
      </c>
      <c r="G81" t="s">
        <v>51</v>
      </c>
      <c r="H81" t="s">
        <v>52</v>
      </c>
      <c r="I81" t="s">
        <v>223</v>
      </c>
      <c r="J81" t="s">
        <v>58</v>
      </c>
      <c r="K81">
        <v>-549</v>
      </c>
      <c r="L81">
        <v>-549</v>
      </c>
      <c r="M81">
        <v>-4</v>
      </c>
      <c r="N81">
        <v>4</v>
      </c>
      <c r="O81">
        <v>-6</v>
      </c>
      <c r="P81">
        <v>6</v>
      </c>
      <c r="Q81" t="s">
        <v>224</v>
      </c>
      <c r="R81" t="s">
        <v>55</v>
      </c>
      <c r="S81" t="s">
        <v>56</v>
      </c>
      <c r="T81">
        <v>3</v>
      </c>
      <c r="U81">
        <v>19</v>
      </c>
    </row>
    <row r="82" spans="1:21" x14ac:dyDescent="0.25">
      <c r="A82" t="s">
        <v>46</v>
      </c>
      <c r="B82" t="s">
        <v>47</v>
      </c>
      <c r="C82" t="s">
        <v>185</v>
      </c>
      <c r="D82" t="s">
        <v>186</v>
      </c>
      <c r="E82" t="s">
        <v>49</v>
      </c>
      <c r="F82" t="s">
        <v>50</v>
      </c>
      <c r="G82" t="s">
        <v>51</v>
      </c>
      <c r="H82" t="s">
        <v>52</v>
      </c>
      <c r="I82" t="s">
        <v>225</v>
      </c>
      <c r="J82" t="s">
        <v>61</v>
      </c>
      <c r="K82">
        <v>1176.4000000000001</v>
      </c>
      <c r="L82">
        <v>1176.9000000000001</v>
      </c>
      <c r="M82">
        <v>-4</v>
      </c>
      <c r="N82">
        <v>4</v>
      </c>
      <c r="O82">
        <v>-6</v>
      </c>
      <c r="P82">
        <v>6</v>
      </c>
      <c r="Q82" t="s">
        <v>226</v>
      </c>
      <c r="R82" t="s">
        <v>55</v>
      </c>
      <c r="S82" t="s">
        <v>56</v>
      </c>
      <c r="T82">
        <v>3</v>
      </c>
      <c r="U82">
        <v>20</v>
      </c>
    </row>
    <row r="83" spans="1:21" x14ac:dyDescent="0.25">
      <c r="A83" t="s">
        <v>46</v>
      </c>
      <c r="B83" t="s">
        <v>47</v>
      </c>
      <c r="C83" t="s">
        <v>185</v>
      </c>
      <c r="D83" t="s">
        <v>186</v>
      </c>
      <c r="E83" t="s">
        <v>49</v>
      </c>
      <c r="F83" t="s">
        <v>50</v>
      </c>
      <c r="G83" t="s">
        <v>51</v>
      </c>
      <c r="H83" t="s">
        <v>52</v>
      </c>
      <c r="I83" t="s">
        <v>227</v>
      </c>
      <c r="J83" t="s">
        <v>85</v>
      </c>
      <c r="K83">
        <v>1.3</v>
      </c>
      <c r="L83">
        <v>0</v>
      </c>
      <c r="M83">
        <v>-4</v>
      </c>
      <c r="N83">
        <v>4</v>
      </c>
      <c r="O83">
        <v>-8</v>
      </c>
      <c r="P83">
        <v>8</v>
      </c>
      <c r="Q83" t="s">
        <v>228</v>
      </c>
      <c r="R83" t="s">
        <v>55</v>
      </c>
      <c r="S83" t="s">
        <v>56</v>
      </c>
      <c r="T83">
        <v>3</v>
      </c>
      <c r="U83">
        <v>21</v>
      </c>
    </row>
    <row r="84" spans="1:21" x14ac:dyDescent="0.25">
      <c r="A84" t="s">
        <v>46</v>
      </c>
      <c r="B84" t="s">
        <v>47</v>
      </c>
      <c r="C84" t="s">
        <v>185</v>
      </c>
      <c r="D84" t="s">
        <v>186</v>
      </c>
      <c r="E84" t="s">
        <v>49</v>
      </c>
      <c r="F84" t="s">
        <v>50</v>
      </c>
      <c r="G84" t="s">
        <v>51</v>
      </c>
      <c r="H84" t="s">
        <v>52</v>
      </c>
      <c r="I84" t="s">
        <v>229</v>
      </c>
      <c r="J84" t="s">
        <v>82</v>
      </c>
      <c r="K84">
        <v>1097</v>
      </c>
      <c r="L84">
        <v>1098</v>
      </c>
      <c r="M84">
        <v>-2</v>
      </c>
      <c r="N84">
        <v>2</v>
      </c>
      <c r="O84">
        <v>-4</v>
      </c>
      <c r="P84">
        <v>4</v>
      </c>
      <c r="Q84" t="s">
        <v>230</v>
      </c>
      <c r="R84" t="s">
        <v>231</v>
      </c>
      <c r="S84" t="s">
        <v>56</v>
      </c>
      <c r="T84">
        <v>3</v>
      </c>
      <c r="U84">
        <v>22</v>
      </c>
    </row>
    <row r="85" spans="1:21" x14ac:dyDescent="0.25">
      <c r="A85" t="s">
        <v>46</v>
      </c>
      <c r="B85" t="s">
        <v>47</v>
      </c>
      <c r="C85" t="s">
        <v>185</v>
      </c>
      <c r="D85" t="s">
        <v>186</v>
      </c>
      <c r="E85" t="s">
        <v>49</v>
      </c>
      <c r="F85" t="s">
        <v>50</v>
      </c>
      <c r="G85" t="s">
        <v>51</v>
      </c>
      <c r="H85" t="s">
        <v>52</v>
      </c>
      <c r="I85" t="s">
        <v>232</v>
      </c>
      <c r="J85" t="s">
        <v>90</v>
      </c>
      <c r="K85">
        <v>1.1000000000000001</v>
      </c>
      <c r="L85">
        <v>0</v>
      </c>
      <c r="M85">
        <v>-4</v>
      </c>
      <c r="N85">
        <v>4</v>
      </c>
      <c r="O85">
        <v>-8</v>
      </c>
      <c r="P85">
        <v>8</v>
      </c>
      <c r="Q85" t="s">
        <v>233</v>
      </c>
      <c r="R85" t="s">
        <v>231</v>
      </c>
      <c r="S85" t="s">
        <v>56</v>
      </c>
      <c r="T85">
        <v>3</v>
      </c>
      <c r="U85">
        <v>23</v>
      </c>
    </row>
    <row r="86" spans="1:21" x14ac:dyDescent="0.25">
      <c r="A86" t="s">
        <v>46</v>
      </c>
      <c r="B86" t="s">
        <v>47</v>
      </c>
      <c r="C86" t="s">
        <v>185</v>
      </c>
      <c r="D86" t="s">
        <v>186</v>
      </c>
      <c r="E86" t="s">
        <v>49</v>
      </c>
      <c r="F86" t="s">
        <v>50</v>
      </c>
      <c r="G86" t="s">
        <v>51</v>
      </c>
      <c r="H86" t="s">
        <v>52</v>
      </c>
      <c r="I86" t="s">
        <v>234</v>
      </c>
      <c r="J86" t="s">
        <v>85</v>
      </c>
      <c r="K86">
        <v>813.6</v>
      </c>
      <c r="L86">
        <v>814</v>
      </c>
      <c r="M86">
        <v>-4</v>
      </c>
      <c r="N86">
        <v>4</v>
      </c>
      <c r="O86">
        <v>-8</v>
      </c>
      <c r="P86">
        <v>8</v>
      </c>
      <c r="Q86" t="s">
        <v>235</v>
      </c>
      <c r="R86" t="s">
        <v>55</v>
      </c>
      <c r="S86" t="s">
        <v>56</v>
      </c>
      <c r="T86">
        <v>3</v>
      </c>
      <c r="U86">
        <v>24</v>
      </c>
    </row>
    <row r="87" spans="1:21" x14ac:dyDescent="0.25">
      <c r="A87" t="s">
        <v>46</v>
      </c>
      <c r="B87" t="s">
        <v>47</v>
      </c>
      <c r="C87" t="s">
        <v>185</v>
      </c>
      <c r="D87" t="s">
        <v>186</v>
      </c>
      <c r="E87" t="s">
        <v>49</v>
      </c>
      <c r="F87" t="s">
        <v>50</v>
      </c>
      <c r="G87" t="s">
        <v>51</v>
      </c>
      <c r="H87" t="s">
        <v>52</v>
      </c>
      <c r="I87" t="s">
        <v>236</v>
      </c>
      <c r="J87" t="s">
        <v>82</v>
      </c>
      <c r="K87">
        <v>74.400000000000006</v>
      </c>
      <c r="L87">
        <v>72.5</v>
      </c>
      <c r="M87">
        <v>-4</v>
      </c>
      <c r="N87">
        <v>4</v>
      </c>
      <c r="O87">
        <v>-8</v>
      </c>
      <c r="P87">
        <v>8</v>
      </c>
      <c r="Q87" t="s">
        <v>237</v>
      </c>
      <c r="R87" t="s">
        <v>231</v>
      </c>
      <c r="S87" t="s">
        <v>56</v>
      </c>
      <c r="T87">
        <v>3</v>
      </c>
      <c r="U87">
        <v>25</v>
      </c>
    </row>
    <row r="88" spans="1:21" x14ac:dyDescent="0.25">
      <c r="A88" t="s">
        <v>46</v>
      </c>
      <c r="B88" t="s">
        <v>47</v>
      </c>
      <c r="C88" t="s">
        <v>185</v>
      </c>
      <c r="D88" t="s">
        <v>186</v>
      </c>
      <c r="E88" t="s">
        <v>49</v>
      </c>
      <c r="F88" t="s">
        <v>50</v>
      </c>
      <c r="G88" t="s">
        <v>51</v>
      </c>
      <c r="H88" t="s">
        <v>52</v>
      </c>
      <c r="I88" t="s">
        <v>238</v>
      </c>
      <c r="J88" t="s">
        <v>90</v>
      </c>
      <c r="K88">
        <v>20</v>
      </c>
      <c r="L88">
        <v>19.8</v>
      </c>
      <c r="M88">
        <v>-4</v>
      </c>
      <c r="N88">
        <v>4</v>
      </c>
      <c r="O88">
        <v>-8</v>
      </c>
      <c r="P88">
        <v>8</v>
      </c>
      <c r="Q88" t="s">
        <v>239</v>
      </c>
      <c r="R88" t="s">
        <v>55</v>
      </c>
      <c r="S88" t="s">
        <v>56</v>
      </c>
      <c r="T88">
        <v>3</v>
      </c>
      <c r="U88">
        <v>26</v>
      </c>
    </row>
    <row r="89" spans="1:21" x14ac:dyDescent="0.25">
      <c r="A89" t="s">
        <v>46</v>
      </c>
      <c r="B89" t="s">
        <v>47</v>
      </c>
      <c r="C89" t="s">
        <v>185</v>
      </c>
      <c r="D89" t="s">
        <v>186</v>
      </c>
      <c r="E89" t="s">
        <v>49</v>
      </c>
      <c r="F89" t="s">
        <v>50</v>
      </c>
      <c r="G89" t="s">
        <v>51</v>
      </c>
      <c r="H89" t="s">
        <v>52</v>
      </c>
      <c r="I89" t="s">
        <v>240</v>
      </c>
      <c r="J89" t="s">
        <v>85</v>
      </c>
      <c r="K89">
        <v>812.6</v>
      </c>
      <c r="L89">
        <v>814</v>
      </c>
      <c r="M89">
        <v>-4</v>
      </c>
      <c r="N89">
        <v>4</v>
      </c>
      <c r="O89">
        <v>-8</v>
      </c>
      <c r="P89">
        <v>8</v>
      </c>
      <c r="Q89" t="s">
        <v>241</v>
      </c>
      <c r="R89" t="s">
        <v>55</v>
      </c>
      <c r="S89" t="s">
        <v>56</v>
      </c>
      <c r="T89">
        <v>3</v>
      </c>
      <c r="U89">
        <v>27</v>
      </c>
    </row>
    <row r="90" spans="1:21" x14ac:dyDescent="0.25">
      <c r="A90" t="s">
        <v>46</v>
      </c>
      <c r="B90" t="s">
        <v>47</v>
      </c>
      <c r="C90" t="s">
        <v>185</v>
      </c>
      <c r="D90" t="s">
        <v>186</v>
      </c>
      <c r="E90" t="s">
        <v>49</v>
      </c>
      <c r="F90" t="s">
        <v>50</v>
      </c>
      <c r="G90" t="s">
        <v>51</v>
      </c>
      <c r="H90" t="s">
        <v>52</v>
      </c>
      <c r="I90" t="s">
        <v>242</v>
      </c>
      <c r="J90" t="s">
        <v>82</v>
      </c>
      <c r="K90">
        <v>1169.0999999999999</v>
      </c>
      <c r="L90">
        <v>1170.5</v>
      </c>
      <c r="M90">
        <v>-4</v>
      </c>
      <c r="N90">
        <v>4</v>
      </c>
      <c r="O90">
        <v>-8</v>
      </c>
      <c r="P90">
        <v>8</v>
      </c>
      <c r="Q90" t="s">
        <v>243</v>
      </c>
      <c r="R90" t="s">
        <v>231</v>
      </c>
      <c r="S90" t="s">
        <v>56</v>
      </c>
      <c r="T90">
        <v>3</v>
      </c>
      <c r="U90">
        <v>28</v>
      </c>
    </row>
    <row r="91" spans="1:21" x14ac:dyDescent="0.25">
      <c r="A91" t="s">
        <v>46</v>
      </c>
      <c r="B91" t="s">
        <v>47</v>
      </c>
      <c r="C91" t="s">
        <v>185</v>
      </c>
      <c r="D91" t="s">
        <v>186</v>
      </c>
      <c r="E91" t="s">
        <v>49</v>
      </c>
      <c r="F91" t="s">
        <v>50</v>
      </c>
      <c r="G91" t="s">
        <v>51</v>
      </c>
      <c r="H91" t="s">
        <v>52</v>
      </c>
      <c r="I91" t="s">
        <v>244</v>
      </c>
      <c r="J91" t="s">
        <v>90</v>
      </c>
      <c r="K91">
        <v>21.4</v>
      </c>
      <c r="L91">
        <v>19.8</v>
      </c>
      <c r="M91">
        <v>-4</v>
      </c>
      <c r="N91">
        <v>4</v>
      </c>
      <c r="O91">
        <v>-8</v>
      </c>
      <c r="P91">
        <v>8</v>
      </c>
      <c r="Q91" t="s">
        <v>245</v>
      </c>
      <c r="R91" t="s">
        <v>231</v>
      </c>
      <c r="S91" t="s">
        <v>56</v>
      </c>
      <c r="T91">
        <v>3</v>
      </c>
      <c r="U91">
        <v>29</v>
      </c>
    </row>
    <row r="92" spans="1:21" x14ac:dyDescent="0.25">
      <c r="A92" t="s">
        <v>46</v>
      </c>
      <c r="B92" t="s">
        <v>47</v>
      </c>
      <c r="C92" t="s">
        <v>185</v>
      </c>
      <c r="D92" t="s">
        <v>186</v>
      </c>
      <c r="E92" t="s">
        <v>49</v>
      </c>
      <c r="F92" t="s">
        <v>50</v>
      </c>
      <c r="G92" t="s">
        <v>51</v>
      </c>
      <c r="H92" t="s">
        <v>52</v>
      </c>
      <c r="I92" t="s">
        <v>246</v>
      </c>
      <c r="J92" t="s">
        <v>85</v>
      </c>
      <c r="K92">
        <v>1232.9000000000001</v>
      </c>
      <c r="L92">
        <v>1235</v>
      </c>
      <c r="M92">
        <v>-4</v>
      </c>
      <c r="N92">
        <v>4</v>
      </c>
      <c r="O92">
        <v>-8</v>
      </c>
      <c r="P92">
        <v>8</v>
      </c>
      <c r="Q92" t="s">
        <v>247</v>
      </c>
      <c r="R92" t="s">
        <v>55</v>
      </c>
      <c r="S92" t="s">
        <v>56</v>
      </c>
      <c r="T92">
        <v>3</v>
      </c>
      <c r="U92">
        <v>30</v>
      </c>
    </row>
    <row r="93" spans="1:21" x14ac:dyDescent="0.25">
      <c r="A93" t="s">
        <v>46</v>
      </c>
      <c r="B93" t="s">
        <v>47</v>
      </c>
      <c r="C93" t="s">
        <v>185</v>
      </c>
      <c r="D93" t="s">
        <v>186</v>
      </c>
      <c r="E93" t="s">
        <v>49</v>
      </c>
      <c r="F93" t="s">
        <v>50</v>
      </c>
      <c r="G93" t="s">
        <v>51</v>
      </c>
      <c r="H93" t="s">
        <v>52</v>
      </c>
      <c r="I93" t="s">
        <v>248</v>
      </c>
      <c r="J93" t="s">
        <v>82</v>
      </c>
      <c r="K93">
        <v>73.3</v>
      </c>
      <c r="L93">
        <v>72.5</v>
      </c>
      <c r="M93">
        <v>-4</v>
      </c>
      <c r="N93">
        <v>4</v>
      </c>
      <c r="O93">
        <v>-8</v>
      </c>
      <c r="P93">
        <v>8</v>
      </c>
      <c r="Q93" t="s">
        <v>249</v>
      </c>
      <c r="R93" t="s">
        <v>231</v>
      </c>
      <c r="S93" t="s">
        <v>56</v>
      </c>
      <c r="T93">
        <v>3</v>
      </c>
      <c r="U93">
        <v>31</v>
      </c>
    </row>
    <row r="94" spans="1:21" x14ac:dyDescent="0.25">
      <c r="A94" t="s">
        <v>46</v>
      </c>
      <c r="B94" t="s">
        <v>47</v>
      </c>
      <c r="C94" t="s">
        <v>185</v>
      </c>
      <c r="D94" t="s">
        <v>186</v>
      </c>
      <c r="E94" t="s">
        <v>49</v>
      </c>
      <c r="F94" t="s">
        <v>50</v>
      </c>
      <c r="G94" t="s">
        <v>51</v>
      </c>
      <c r="H94" t="s">
        <v>52</v>
      </c>
      <c r="I94" t="s">
        <v>250</v>
      </c>
      <c r="J94" t="s">
        <v>90</v>
      </c>
      <c r="K94">
        <v>26</v>
      </c>
      <c r="L94">
        <v>23.3</v>
      </c>
      <c r="M94">
        <v>-4</v>
      </c>
      <c r="N94">
        <v>4</v>
      </c>
      <c r="O94">
        <v>-8</v>
      </c>
      <c r="P94">
        <v>8</v>
      </c>
      <c r="Q94" t="s">
        <v>251</v>
      </c>
      <c r="R94" t="s">
        <v>231</v>
      </c>
      <c r="S94" t="s">
        <v>56</v>
      </c>
      <c r="T94">
        <v>3</v>
      </c>
      <c r="U94">
        <v>32</v>
      </c>
    </row>
    <row r="95" spans="1:21" x14ac:dyDescent="0.25">
      <c r="A95" t="s">
        <v>46</v>
      </c>
      <c r="B95" t="s">
        <v>47</v>
      </c>
      <c r="C95" t="s">
        <v>185</v>
      </c>
      <c r="D95" t="s">
        <v>186</v>
      </c>
      <c r="E95" t="s">
        <v>49</v>
      </c>
      <c r="F95" t="s">
        <v>50</v>
      </c>
      <c r="G95" t="s">
        <v>51</v>
      </c>
      <c r="H95" t="s">
        <v>52</v>
      </c>
      <c r="I95" t="s">
        <v>252</v>
      </c>
      <c r="J95" t="s">
        <v>85</v>
      </c>
      <c r="K95">
        <v>1231.9000000000001</v>
      </c>
      <c r="L95">
        <v>1235</v>
      </c>
      <c r="M95">
        <v>-4</v>
      </c>
      <c r="N95">
        <v>4</v>
      </c>
      <c r="O95">
        <v>-8</v>
      </c>
      <c r="P95">
        <v>8</v>
      </c>
      <c r="Q95" t="s">
        <v>253</v>
      </c>
      <c r="R95" t="s">
        <v>55</v>
      </c>
      <c r="S95" t="s">
        <v>56</v>
      </c>
      <c r="T95">
        <v>3</v>
      </c>
      <c r="U95">
        <v>33</v>
      </c>
    </row>
    <row r="96" spans="1:21" x14ac:dyDescent="0.25">
      <c r="A96" t="s">
        <v>46</v>
      </c>
      <c r="B96" t="s">
        <v>47</v>
      </c>
      <c r="C96" t="s">
        <v>185</v>
      </c>
      <c r="D96" t="s">
        <v>186</v>
      </c>
      <c r="E96" t="s">
        <v>49</v>
      </c>
      <c r="F96" t="s">
        <v>50</v>
      </c>
      <c r="G96" t="s">
        <v>51</v>
      </c>
      <c r="H96" t="s">
        <v>52</v>
      </c>
      <c r="I96" t="s">
        <v>254</v>
      </c>
      <c r="J96" t="s">
        <v>82</v>
      </c>
      <c r="K96">
        <v>1167.5</v>
      </c>
      <c r="L96">
        <v>1170.5</v>
      </c>
      <c r="M96">
        <v>-4</v>
      </c>
      <c r="N96">
        <v>4</v>
      </c>
      <c r="O96">
        <v>-8</v>
      </c>
      <c r="P96">
        <v>8</v>
      </c>
      <c r="Q96" t="s">
        <v>255</v>
      </c>
      <c r="R96" t="s">
        <v>55</v>
      </c>
      <c r="S96" t="s">
        <v>56</v>
      </c>
      <c r="T96">
        <v>3</v>
      </c>
      <c r="U96">
        <v>34</v>
      </c>
    </row>
    <row r="97" spans="1:21" x14ac:dyDescent="0.25">
      <c r="A97" t="s">
        <v>46</v>
      </c>
      <c r="B97" t="s">
        <v>47</v>
      </c>
      <c r="C97" t="s">
        <v>185</v>
      </c>
      <c r="D97" t="s">
        <v>186</v>
      </c>
      <c r="E97" t="s">
        <v>49</v>
      </c>
      <c r="F97" t="s">
        <v>50</v>
      </c>
      <c r="G97" t="s">
        <v>51</v>
      </c>
      <c r="H97" t="s">
        <v>52</v>
      </c>
      <c r="I97" t="s">
        <v>256</v>
      </c>
      <c r="J97" t="s">
        <v>90</v>
      </c>
      <c r="K97">
        <v>26.4</v>
      </c>
      <c r="L97">
        <v>23.3</v>
      </c>
      <c r="M97">
        <v>-4</v>
      </c>
      <c r="N97">
        <v>4</v>
      </c>
      <c r="O97">
        <v>-8</v>
      </c>
      <c r="P97">
        <v>8</v>
      </c>
      <c r="Q97" t="s">
        <v>257</v>
      </c>
      <c r="R97" t="s">
        <v>55</v>
      </c>
      <c r="S97" t="s">
        <v>56</v>
      </c>
      <c r="T97">
        <v>3</v>
      </c>
      <c r="U97">
        <v>35</v>
      </c>
    </row>
    <row r="98" spans="1:21" x14ac:dyDescent="0.25">
      <c r="A98" t="s">
        <v>46</v>
      </c>
      <c r="B98" t="s">
        <v>47</v>
      </c>
      <c r="C98" t="s">
        <v>185</v>
      </c>
      <c r="D98" t="s">
        <v>186</v>
      </c>
      <c r="E98" t="s">
        <v>49</v>
      </c>
      <c r="F98" t="s">
        <v>50</v>
      </c>
      <c r="G98" t="s">
        <v>51</v>
      </c>
      <c r="H98" t="s">
        <v>52</v>
      </c>
      <c r="I98" t="s">
        <v>258</v>
      </c>
      <c r="J98" t="s">
        <v>85</v>
      </c>
      <c r="K98">
        <v>3272.9</v>
      </c>
      <c r="L98">
        <v>3275</v>
      </c>
      <c r="M98">
        <v>-4</v>
      </c>
      <c r="N98">
        <v>4</v>
      </c>
      <c r="O98">
        <v>-8</v>
      </c>
      <c r="P98">
        <v>8</v>
      </c>
      <c r="Q98" t="s">
        <v>259</v>
      </c>
      <c r="R98" t="s">
        <v>55</v>
      </c>
      <c r="S98" t="s">
        <v>56</v>
      </c>
      <c r="T98">
        <v>3</v>
      </c>
      <c r="U98">
        <v>36</v>
      </c>
    </row>
    <row r="99" spans="1:21" x14ac:dyDescent="0.25">
      <c r="A99" t="s">
        <v>46</v>
      </c>
      <c r="B99" t="s">
        <v>47</v>
      </c>
      <c r="C99" t="s">
        <v>185</v>
      </c>
      <c r="D99" t="s">
        <v>186</v>
      </c>
      <c r="E99" t="s">
        <v>49</v>
      </c>
      <c r="F99" t="s">
        <v>50</v>
      </c>
      <c r="G99" t="s">
        <v>51</v>
      </c>
      <c r="H99" t="s">
        <v>52</v>
      </c>
      <c r="I99" t="s">
        <v>260</v>
      </c>
      <c r="J99" t="s">
        <v>82</v>
      </c>
      <c r="K99">
        <v>88.3</v>
      </c>
      <c r="L99">
        <v>89.4</v>
      </c>
      <c r="M99">
        <v>-4</v>
      </c>
      <c r="N99">
        <v>4</v>
      </c>
      <c r="O99">
        <v>-8</v>
      </c>
      <c r="P99">
        <v>8</v>
      </c>
      <c r="Q99" t="s">
        <v>261</v>
      </c>
      <c r="R99" t="s">
        <v>231</v>
      </c>
      <c r="S99" t="s">
        <v>56</v>
      </c>
      <c r="T99">
        <v>3</v>
      </c>
      <c r="U99">
        <v>37</v>
      </c>
    </row>
    <row r="100" spans="1:21" x14ac:dyDescent="0.25">
      <c r="A100" t="s">
        <v>46</v>
      </c>
      <c r="B100" t="s">
        <v>47</v>
      </c>
      <c r="C100" t="s">
        <v>185</v>
      </c>
      <c r="D100" t="s">
        <v>186</v>
      </c>
      <c r="E100" t="s">
        <v>49</v>
      </c>
      <c r="F100" t="s">
        <v>50</v>
      </c>
      <c r="G100" t="s">
        <v>51</v>
      </c>
      <c r="H100" t="s">
        <v>52</v>
      </c>
      <c r="I100" t="s">
        <v>262</v>
      </c>
      <c r="J100" t="s">
        <v>90</v>
      </c>
      <c r="K100">
        <v>107.1</v>
      </c>
      <c r="L100">
        <v>105.5</v>
      </c>
      <c r="M100">
        <v>-4</v>
      </c>
      <c r="N100">
        <v>4</v>
      </c>
      <c r="O100">
        <v>-8</v>
      </c>
      <c r="P100">
        <v>8</v>
      </c>
      <c r="Q100" t="s">
        <v>263</v>
      </c>
      <c r="R100" t="s">
        <v>231</v>
      </c>
      <c r="S100" t="s">
        <v>56</v>
      </c>
      <c r="T100">
        <v>3</v>
      </c>
      <c r="U100">
        <v>38</v>
      </c>
    </row>
    <row r="101" spans="1:21" x14ac:dyDescent="0.25">
      <c r="A101" t="s">
        <v>46</v>
      </c>
      <c r="B101" t="s">
        <v>47</v>
      </c>
      <c r="C101" t="s">
        <v>185</v>
      </c>
      <c r="D101" t="s">
        <v>186</v>
      </c>
      <c r="E101" t="s">
        <v>49</v>
      </c>
      <c r="F101" t="s">
        <v>50</v>
      </c>
      <c r="G101" t="s">
        <v>51</v>
      </c>
      <c r="H101" t="s">
        <v>52</v>
      </c>
      <c r="I101" t="s">
        <v>264</v>
      </c>
      <c r="J101" t="s">
        <v>82</v>
      </c>
      <c r="K101">
        <v>1008.7</v>
      </c>
      <c r="L101">
        <v>1008.6</v>
      </c>
      <c r="M101">
        <v>-3.5</v>
      </c>
      <c r="N101">
        <v>3.5</v>
      </c>
      <c r="O101">
        <v>-7</v>
      </c>
      <c r="P101">
        <v>7</v>
      </c>
      <c r="Q101" t="s">
        <v>265</v>
      </c>
      <c r="R101" t="s">
        <v>55</v>
      </c>
      <c r="S101" t="s">
        <v>56</v>
      </c>
      <c r="T101">
        <v>3</v>
      </c>
      <c r="U101">
        <v>39</v>
      </c>
    </row>
    <row r="102" spans="1:21" x14ac:dyDescent="0.25">
      <c r="A102" t="s">
        <v>46</v>
      </c>
      <c r="B102" t="s">
        <v>47</v>
      </c>
      <c r="C102" t="s">
        <v>185</v>
      </c>
      <c r="D102" t="s">
        <v>186</v>
      </c>
      <c r="E102" t="s">
        <v>49</v>
      </c>
      <c r="F102" t="s">
        <v>50</v>
      </c>
      <c r="G102" t="s">
        <v>51</v>
      </c>
      <c r="H102" t="s">
        <v>52</v>
      </c>
      <c r="I102" t="s">
        <v>266</v>
      </c>
      <c r="J102" t="s">
        <v>82</v>
      </c>
      <c r="K102">
        <v>1171.4000000000001</v>
      </c>
      <c r="L102">
        <v>1170.5</v>
      </c>
      <c r="M102">
        <v>-4</v>
      </c>
      <c r="N102">
        <v>4</v>
      </c>
      <c r="O102">
        <v>-8</v>
      </c>
      <c r="P102">
        <v>8</v>
      </c>
      <c r="Q102" t="s">
        <v>267</v>
      </c>
      <c r="R102" t="s">
        <v>55</v>
      </c>
      <c r="S102" t="s">
        <v>56</v>
      </c>
      <c r="T102">
        <v>3</v>
      </c>
      <c r="U102">
        <v>40</v>
      </c>
    </row>
    <row r="103" spans="1:21" x14ac:dyDescent="0.25">
      <c r="A103" t="s">
        <v>46</v>
      </c>
      <c r="B103" t="s">
        <v>47</v>
      </c>
      <c r="C103" t="s">
        <v>185</v>
      </c>
      <c r="D103" t="s">
        <v>186</v>
      </c>
      <c r="E103" t="s">
        <v>49</v>
      </c>
      <c r="F103" t="s">
        <v>50</v>
      </c>
      <c r="G103" t="s">
        <v>51</v>
      </c>
      <c r="H103" t="s">
        <v>52</v>
      </c>
      <c r="I103" t="s">
        <v>268</v>
      </c>
      <c r="J103" t="s">
        <v>82</v>
      </c>
      <c r="K103">
        <v>72.099999999999994</v>
      </c>
      <c r="L103">
        <v>72.5</v>
      </c>
      <c r="M103">
        <v>-4</v>
      </c>
      <c r="N103">
        <v>4</v>
      </c>
      <c r="O103">
        <v>-8</v>
      </c>
      <c r="P103">
        <v>8</v>
      </c>
      <c r="Q103" t="s">
        <v>269</v>
      </c>
      <c r="R103" t="s">
        <v>55</v>
      </c>
      <c r="S103" t="s">
        <v>56</v>
      </c>
      <c r="T103">
        <v>3</v>
      </c>
      <c r="U103">
        <v>41</v>
      </c>
    </row>
    <row r="104" spans="1:21" x14ac:dyDescent="0.25">
      <c r="A104" t="s">
        <v>46</v>
      </c>
      <c r="B104" t="s">
        <v>47</v>
      </c>
      <c r="C104" t="s">
        <v>185</v>
      </c>
      <c r="D104" t="s">
        <v>186</v>
      </c>
      <c r="E104" t="s">
        <v>49</v>
      </c>
      <c r="F104" t="s">
        <v>50</v>
      </c>
      <c r="G104" t="s">
        <v>51</v>
      </c>
      <c r="H104" t="s">
        <v>52</v>
      </c>
      <c r="I104" t="s">
        <v>270</v>
      </c>
      <c r="J104" t="s">
        <v>82</v>
      </c>
      <c r="K104">
        <v>1170.3</v>
      </c>
      <c r="L104">
        <v>1170.5</v>
      </c>
      <c r="M104">
        <v>-4</v>
      </c>
      <c r="N104">
        <v>4</v>
      </c>
      <c r="O104">
        <v>-8</v>
      </c>
      <c r="P104">
        <v>8</v>
      </c>
      <c r="Q104" t="s">
        <v>271</v>
      </c>
      <c r="R104" t="s">
        <v>55</v>
      </c>
      <c r="S104" t="s">
        <v>56</v>
      </c>
      <c r="T104">
        <v>3</v>
      </c>
      <c r="U104">
        <v>42</v>
      </c>
    </row>
    <row r="105" spans="1:21" x14ac:dyDescent="0.25">
      <c r="A105" t="s">
        <v>46</v>
      </c>
      <c r="B105" t="s">
        <v>47</v>
      </c>
      <c r="C105" t="s">
        <v>185</v>
      </c>
      <c r="D105" t="s">
        <v>186</v>
      </c>
      <c r="E105" t="s">
        <v>49</v>
      </c>
      <c r="F105" t="s">
        <v>50</v>
      </c>
      <c r="G105" t="s">
        <v>51</v>
      </c>
      <c r="H105" t="s">
        <v>52</v>
      </c>
      <c r="I105" t="s">
        <v>272</v>
      </c>
      <c r="J105" t="s">
        <v>82</v>
      </c>
      <c r="K105">
        <v>70.5</v>
      </c>
      <c r="L105">
        <v>72.5</v>
      </c>
      <c r="M105">
        <v>-4</v>
      </c>
      <c r="N105">
        <v>4</v>
      </c>
      <c r="O105">
        <v>-8</v>
      </c>
      <c r="P105">
        <v>8</v>
      </c>
      <c r="Q105" t="s">
        <v>273</v>
      </c>
      <c r="R105" t="s">
        <v>55</v>
      </c>
      <c r="S105" t="s">
        <v>56</v>
      </c>
      <c r="T105">
        <v>3</v>
      </c>
      <c r="U105">
        <v>43</v>
      </c>
    </row>
    <row r="106" spans="1:21" x14ac:dyDescent="0.25">
      <c r="A106" t="s">
        <v>46</v>
      </c>
      <c r="B106" t="s">
        <v>47</v>
      </c>
      <c r="C106" t="s">
        <v>185</v>
      </c>
      <c r="D106" t="s">
        <v>186</v>
      </c>
      <c r="E106" t="s">
        <v>49</v>
      </c>
      <c r="F106" t="s">
        <v>50</v>
      </c>
      <c r="G106" t="s">
        <v>51</v>
      </c>
      <c r="H106" t="s">
        <v>52</v>
      </c>
      <c r="I106" t="s">
        <v>274</v>
      </c>
      <c r="J106" t="s">
        <v>90</v>
      </c>
      <c r="K106">
        <v>22.5</v>
      </c>
      <c r="L106">
        <v>19.8</v>
      </c>
      <c r="M106">
        <v>-3</v>
      </c>
      <c r="N106">
        <v>3</v>
      </c>
      <c r="O106">
        <v>-6</v>
      </c>
      <c r="P106">
        <v>6</v>
      </c>
      <c r="Q106" t="s">
        <v>275</v>
      </c>
      <c r="R106" t="s">
        <v>55</v>
      </c>
      <c r="S106" t="s">
        <v>56</v>
      </c>
      <c r="T106">
        <v>3</v>
      </c>
      <c r="U106">
        <v>44</v>
      </c>
    </row>
    <row r="107" spans="1:21" x14ac:dyDescent="0.25">
      <c r="A107" t="s">
        <v>46</v>
      </c>
      <c r="B107" t="s">
        <v>47</v>
      </c>
      <c r="C107" t="s">
        <v>276</v>
      </c>
      <c r="D107" t="s">
        <v>277</v>
      </c>
      <c r="E107" t="s">
        <v>49</v>
      </c>
      <c r="F107" t="s">
        <v>50</v>
      </c>
      <c r="G107" t="s">
        <v>51</v>
      </c>
      <c r="H107" t="s">
        <v>52</v>
      </c>
      <c r="I107" t="s">
        <v>278</v>
      </c>
      <c r="J107" t="s">
        <v>53</v>
      </c>
      <c r="K107">
        <v>913.6</v>
      </c>
      <c r="L107">
        <v>915.5</v>
      </c>
      <c r="M107">
        <v>-4</v>
      </c>
      <c r="N107">
        <v>4</v>
      </c>
      <c r="O107">
        <v>-5</v>
      </c>
      <c r="P107">
        <v>5</v>
      </c>
      <c r="Q107" t="s">
        <v>279</v>
      </c>
      <c r="R107" t="s">
        <v>55</v>
      </c>
      <c r="S107" t="s">
        <v>56</v>
      </c>
      <c r="T107">
        <v>4</v>
      </c>
      <c r="U107">
        <v>4</v>
      </c>
    </row>
    <row r="108" spans="1:21" x14ac:dyDescent="0.25">
      <c r="A108" t="s">
        <v>46</v>
      </c>
      <c r="B108" t="s">
        <v>47</v>
      </c>
      <c r="C108" t="s">
        <v>276</v>
      </c>
      <c r="D108" t="s">
        <v>277</v>
      </c>
      <c r="E108" t="s">
        <v>49</v>
      </c>
      <c r="F108" t="s">
        <v>50</v>
      </c>
      <c r="G108" t="s">
        <v>51</v>
      </c>
      <c r="H108" t="s">
        <v>52</v>
      </c>
      <c r="I108" t="s">
        <v>280</v>
      </c>
      <c r="J108" t="s">
        <v>58</v>
      </c>
      <c r="K108">
        <v>496.6</v>
      </c>
      <c r="L108">
        <v>496.9</v>
      </c>
      <c r="M108">
        <v>-4</v>
      </c>
      <c r="N108">
        <v>4</v>
      </c>
      <c r="O108">
        <v>-5</v>
      </c>
      <c r="P108">
        <v>5</v>
      </c>
      <c r="Q108" t="s">
        <v>281</v>
      </c>
      <c r="R108" t="s">
        <v>55</v>
      </c>
      <c r="S108" t="s">
        <v>56</v>
      </c>
      <c r="T108">
        <v>4</v>
      </c>
      <c r="U108">
        <v>5</v>
      </c>
    </row>
    <row r="109" spans="1:21" x14ac:dyDescent="0.25">
      <c r="A109" t="s">
        <v>46</v>
      </c>
      <c r="B109" t="s">
        <v>47</v>
      </c>
      <c r="C109" t="s">
        <v>276</v>
      </c>
      <c r="D109" t="s">
        <v>277</v>
      </c>
      <c r="E109" t="s">
        <v>49</v>
      </c>
      <c r="F109" t="s">
        <v>50</v>
      </c>
      <c r="G109" t="s">
        <v>51</v>
      </c>
      <c r="H109" t="s">
        <v>52</v>
      </c>
      <c r="I109" t="s">
        <v>282</v>
      </c>
      <c r="J109" t="s">
        <v>61</v>
      </c>
      <c r="K109">
        <v>1289.8</v>
      </c>
      <c r="L109">
        <v>1289.8</v>
      </c>
      <c r="M109">
        <v>-3</v>
      </c>
      <c r="N109">
        <v>3</v>
      </c>
      <c r="O109">
        <v>-3.75</v>
      </c>
      <c r="P109">
        <v>3.75</v>
      </c>
      <c r="Q109" t="s">
        <v>283</v>
      </c>
      <c r="R109" t="s">
        <v>55</v>
      </c>
      <c r="S109" t="s">
        <v>56</v>
      </c>
      <c r="T109">
        <v>4</v>
      </c>
      <c r="U109">
        <v>6</v>
      </c>
    </row>
    <row r="110" spans="1:21" x14ac:dyDescent="0.25">
      <c r="A110" t="s">
        <v>46</v>
      </c>
      <c r="B110" t="s">
        <v>47</v>
      </c>
      <c r="C110" t="s">
        <v>276</v>
      </c>
      <c r="D110" t="s">
        <v>277</v>
      </c>
      <c r="E110" t="s">
        <v>49</v>
      </c>
      <c r="F110" t="s">
        <v>50</v>
      </c>
      <c r="G110" t="s">
        <v>51</v>
      </c>
      <c r="H110" t="s">
        <v>52</v>
      </c>
      <c r="I110" t="s">
        <v>284</v>
      </c>
      <c r="J110" t="s">
        <v>53</v>
      </c>
      <c r="K110">
        <v>988.3</v>
      </c>
      <c r="L110">
        <v>990.5</v>
      </c>
      <c r="M110">
        <v>-4</v>
      </c>
      <c r="N110">
        <v>4</v>
      </c>
      <c r="O110">
        <v>-8</v>
      </c>
      <c r="P110">
        <v>8</v>
      </c>
      <c r="Q110" t="s">
        <v>285</v>
      </c>
      <c r="R110" t="s">
        <v>55</v>
      </c>
      <c r="S110" t="s">
        <v>56</v>
      </c>
      <c r="T110">
        <v>4</v>
      </c>
      <c r="U110">
        <v>7</v>
      </c>
    </row>
    <row r="111" spans="1:21" x14ac:dyDescent="0.25">
      <c r="A111" t="s">
        <v>46</v>
      </c>
      <c r="B111" t="s">
        <v>47</v>
      </c>
      <c r="C111" t="s">
        <v>276</v>
      </c>
      <c r="D111" t="s">
        <v>277</v>
      </c>
      <c r="E111" t="s">
        <v>49</v>
      </c>
      <c r="F111" t="s">
        <v>50</v>
      </c>
      <c r="G111" t="s">
        <v>51</v>
      </c>
      <c r="H111" t="s">
        <v>52</v>
      </c>
      <c r="I111" t="s">
        <v>286</v>
      </c>
      <c r="J111" t="s">
        <v>58</v>
      </c>
      <c r="K111">
        <v>497.5</v>
      </c>
      <c r="L111">
        <v>496.9</v>
      </c>
      <c r="M111">
        <v>-4</v>
      </c>
      <c r="N111">
        <v>4</v>
      </c>
      <c r="O111">
        <v>-8</v>
      </c>
      <c r="P111">
        <v>8</v>
      </c>
      <c r="Q111" t="s">
        <v>287</v>
      </c>
      <c r="R111" t="s">
        <v>55</v>
      </c>
      <c r="S111" t="s">
        <v>56</v>
      </c>
      <c r="T111">
        <v>4</v>
      </c>
      <c r="U111">
        <v>8</v>
      </c>
    </row>
    <row r="112" spans="1:21" x14ac:dyDescent="0.25">
      <c r="A112" t="s">
        <v>46</v>
      </c>
      <c r="B112" t="s">
        <v>47</v>
      </c>
      <c r="C112" t="s">
        <v>276</v>
      </c>
      <c r="D112" t="s">
        <v>277</v>
      </c>
      <c r="E112" t="s">
        <v>49</v>
      </c>
      <c r="F112" t="s">
        <v>50</v>
      </c>
      <c r="G112" t="s">
        <v>51</v>
      </c>
      <c r="H112" t="s">
        <v>52</v>
      </c>
      <c r="I112" t="s">
        <v>288</v>
      </c>
      <c r="J112" t="s">
        <v>61</v>
      </c>
      <c r="K112">
        <v>1289.3</v>
      </c>
      <c r="L112">
        <v>1289.8</v>
      </c>
      <c r="M112">
        <v>-3</v>
      </c>
      <c r="N112">
        <v>3</v>
      </c>
      <c r="O112">
        <v>-6</v>
      </c>
      <c r="P112">
        <v>6</v>
      </c>
      <c r="Q112" t="s">
        <v>289</v>
      </c>
      <c r="R112" t="s">
        <v>55</v>
      </c>
      <c r="S112" t="s">
        <v>56</v>
      </c>
      <c r="T112">
        <v>4</v>
      </c>
      <c r="U112">
        <v>9</v>
      </c>
    </row>
    <row r="113" spans="1:21" x14ac:dyDescent="0.25">
      <c r="A113" t="s">
        <v>46</v>
      </c>
      <c r="B113" t="s">
        <v>47</v>
      </c>
      <c r="C113" t="s">
        <v>276</v>
      </c>
      <c r="D113" t="s">
        <v>277</v>
      </c>
      <c r="E113" t="s">
        <v>49</v>
      </c>
      <c r="F113" t="s">
        <v>50</v>
      </c>
      <c r="G113" t="s">
        <v>51</v>
      </c>
      <c r="H113" t="s">
        <v>52</v>
      </c>
      <c r="I113" t="s">
        <v>290</v>
      </c>
      <c r="J113" t="s">
        <v>53</v>
      </c>
      <c r="K113">
        <v>989.1</v>
      </c>
      <c r="L113">
        <v>990.5</v>
      </c>
      <c r="M113">
        <v>-4</v>
      </c>
      <c r="N113">
        <v>4</v>
      </c>
      <c r="O113">
        <v>-8</v>
      </c>
      <c r="P113">
        <v>8</v>
      </c>
      <c r="Q113" t="s">
        <v>291</v>
      </c>
      <c r="R113" t="s">
        <v>55</v>
      </c>
      <c r="S113" t="s">
        <v>56</v>
      </c>
      <c r="T113">
        <v>4</v>
      </c>
      <c r="U113">
        <v>10</v>
      </c>
    </row>
    <row r="114" spans="1:21" x14ac:dyDescent="0.25">
      <c r="A114" t="s">
        <v>46</v>
      </c>
      <c r="B114" t="s">
        <v>47</v>
      </c>
      <c r="C114" t="s">
        <v>276</v>
      </c>
      <c r="D114" t="s">
        <v>277</v>
      </c>
      <c r="E114" t="s">
        <v>49</v>
      </c>
      <c r="F114" t="s">
        <v>50</v>
      </c>
      <c r="G114" t="s">
        <v>51</v>
      </c>
      <c r="H114" t="s">
        <v>52</v>
      </c>
      <c r="I114" t="s">
        <v>292</v>
      </c>
      <c r="J114" t="s">
        <v>58</v>
      </c>
      <c r="K114">
        <v>423.2</v>
      </c>
      <c r="L114">
        <v>422.6</v>
      </c>
      <c r="M114">
        <v>-4</v>
      </c>
      <c r="N114">
        <v>4</v>
      </c>
      <c r="O114">
        <v>-8</v>
      </c>
      <c r="P114">
        <v>8</v>
      </c>
      <c r="Q114" t="s">
        <v>293</v>
      </c>
      <c r="R114" t="s">
        <v>55</v>
      </c>
      <c r="S114" t="s">
        <v>56</v>
      </c>
      <c r="T114">
        <v>4</v>
      </c>
      <c r="U114">
        <v>11</v>
      </c>
    </row>
    <row r="115" spans="1:21" x14ac:dyDescent="0.25">
      <c r="A115" t="s">
        <v>46</v>
      </c>
      <c r="B115" t="s">
        <v>47</v>
      </c>
      <c r="C115" t="s">
        <v>276</v>
      </c>
      <c r="D115" t="s">
        <v>277</v>
      </c>
      <c r="E115" t="s">
        <v>49</v>
      </c>
      <c r="F115" t="s">
        <v>50</v>
      </c>
      <c r="G115" t="s">
        <v>51</v>
      </c>
      <c r="H115" t="s">
        <v>52</v>
      </c>
      <c r="I115" t="s">
        <v>294</v>
      </c>
      <c r="J115" t="s">
        <v>61</v>
      </c>
      <c r="K115">
        <v>1279.2</v>
      </c>
      <c r="L115">
        <v>1279.4000000000001</v>
      </c>
      <c r="M115">
        <v>-3</v>
      </c>
      <c r="N115">
        <v>3</v>
      </c>
      <c r="O115">
        <v>-6</v>
      </c>
      <c r="P115">
        <v>6</v>
      </c>
      <c r="Q115" t="s">
        <v>295</v>
      </c>
      <c r="R115" t="s">
        <v>55</v>
      </c>
      <c r="S115" t="s">
        <v>56</v>
      </c>
      <c r="T115">
        <v>4</v>
      </c>
      <c r="U115">
        <v>12</v>
      </c>
    </row>
    <row r="116" spans="1:21" x14ac:dyDescent="0.25">
      <c r="A116" t="s">
        <v>46</v>
      </c>
      <c r="B116" t="s">
        <v>47</v>
      </c>
      <c r="C116" t="s">
        <v>276</v>
      </c>
      <c r="D116" t="s">
        <v>277</v>
      </c>
      <c r="E116" t="s">
        <v>49</v>
      </c>
      <c r="F116" t="s">
        <v>50</v>
      </c>
      <c r="G116" t="s">
        <v>51</v>
      </c>
      <c r="H116" t="s">
        <v>52</v>
      </c>
      <c r="I116" t="s">
        <v>296</v>
      </c>
      <c r="J116" t="s">
        <v>53</v>
      </c>
      <c r="K116">
        <v>914.9</v>
      </c>
      <c r="L116">
        <v>915.5</v>
      </c>
      <c r="M116">
        <v>-4</v>
      </c>
      <c r="N116">
        <v>4</v>
      </c>
      <c r="O116">
        <v>-5</v>
      </c>
      <c r="P116">
        <v>5</v>
      </c>
      <c r="Q116" t="s">
        <v>297</v>
      </c>
      <c r="R116" t="s">
        <v>55</v>
      </c>
      <c r="S116" t="s">
        <v>56</v>
      </c>
      <c r="T116">
        <v>4</v>
      </c>
      <c r="U116">
        <v>16</v>
      </c>
    </row>
    <row r="117" spans="1:21" x14ac:dyDescent="0.25">
      <c r="A117" t="s">
        <v>46</v>
      </c>
      <c r="B117" t="s">
        <v>47</v>
      </c>
      <c r="C117" t="s">
        <v>276</v>
      </c>
      <c r="D117" t="s">
        <v>277</v>
      </c>
      <c r="E117" t="s">
        <v>49</v>
      </c>
      <c r="F117" t="s">
        <v>50</v>
      </c>
      <c r="G117" t="s">
        <v>51</v>
      </c>
      <c r="H117" t="s">
        <v>52</v>
      </c>
      <c r="I117" t="s">
        <v>298</v>
      </c>
      <c r="J117" t="s">
        <v>58</v>
      </c>
      <c r="K117">
        <v>-494.7</v>
      </c>
      <c r="L117">
        <v>-496.9</v>
      </c>
      <c r="M117">
        <v>-4</v>
      </c>
      <c r="N117">
        <v>4</v>
      </c>
      <c r="O117">
        <v>-5</v>
      </c>
      <c r="P117">
        <v>5</v>
      </c>
      <c r="Q117" t="s">
        <v>299</v>
      </c>
      <c r="R117" t="s">
        <v>55</v>
      </c>
      <c r="S117" t="s">
        <v>56</v>
      </c>
      <c r="T117">
        <v>4</v>
      </c>
      <c r="U117">
        <v>17</v>
      </c>
    </row>
    <row r="118" spans="1:21" x14ac:dyDescent="0.25">
      <c r="A118" t="s">
        <v>46</v>
      </c>
      <c r="B118" t="s">
        <v>47</v>
      </c>
      <c r="C118" t="s">
        <v>276</v>
      </c>
      <c r="D118" t="s">
        <v>277</v>
      </c>
      <c r="E118" t="s">
        <v>49</v>
      </c>
      <c r="F118" t="s">
        <v>50</v>
      </c>
      <c r="G118" t="s">
        <v>51</v>
      </c>
      <c r="H118" t="s">
        <v>52</v>
      </c>
      <c r="I118" t="s">
        <v>300</v>
      </c>
      <c r="J118" t="s">
        <v>61</v>
      </c>
      <c r="K118">
        <v>1290.5999999999999</v>
      </c>
      <c r="L118">
        <v>1289.8</v>
      </c>
      <c r="M118">
        <v>-3</v>
      </c>
      <c r="N118">
        <v>3</v>
      </c>
      <c r="O118">
        <v>-3.75</v>
      </c>
      <c r="P118">
        <v>3.75</v>
      </c>
      <c r="Q118" t="s">
        <v>301</v>
      </c>
      <c r="R118" t="s">
        <v>55</v>
      </c>
      <c r="S118" t="s">
        <v>56</v>
      </c>
      <c r="T118">
        <v>4</v>
      </c>
      <c r="U118">
        <v>18</v>
      </c>
    </row>
    <row r="119" spans="1:21" x14ac:dyDescent="0.25">
      <c r="A119" t="s">
        <v>46</v>
      </c>
      <c r="B119" t="s">
        <v>47</v>
      </c>
      <c r="C119" t="s">
        <v>276</v>
      </c>
      <c r="D119" t="s">
        <v>277</v>
      </c>
      <c r="E119" t="s">
        <v>49</v>
      </c>
      <c r="F119" t="s">
        <v>50</v>
      </c>
      <c r="G119" t="s">
        <v>51</v>
      </c>
      <c r="H119" t="s">
        <v>52</v>
      </c>
      <c r="I119" t="s">
        <v>302</v>
      </c>
      <c r="J119" t="s">
        <v>53</v>
      </c>
      <c r="K119">
        <v>989.7</v>
      </c>
      <c r="L119">
        <v>990.5</v>
      </c>
      <c r="M119">
        <v>-4</v>
      </c>
      <c r="N119">
        <v>4</v>
      </c>
      <c r="O119">
        <v>-8</v>
      </c>
      <c r="P119">
        <v>8</v>
      </c>
      <c r="Q119" t="s">
        <v>303</v>
      </c>
      <c r="R119" t="s">
        <v>55</v>
      </c>
      <c r="S119" t="s">
        <v>56</v>
      </c>
      <c r="T119">
        <v>4</v>
      </c>
      <c r="U119">
        <v>19</v>
      </c>
    </row>
    <row r="120" spans="1:21" x14ac:dyDescent="0.25">
      <c r="A120" t="s">
        <v>46</v>
      </c>
      <c r="B120" t="s">
        <v>47</v>
      </c>
      <c r="C120" t="s">
        <v>276</v>
      </c>
      <c r="D120" t="s">
        <v>277</v>
      </c>
      <c r="E120" t="s">
        <v>49</v>
      </c>
      <c r="F120" t="s">
        <v>50</v>
      </c>
      <c r="G120" t="s">
        <v>51</v>
      </c>
      <c r="H120" t="s">
        <v>52</v>
      </c>
      <c r="I120" t="s">
        <v>304</v>
      </c>
      <c r="J120" t="s">
        <v>58</v>
      </c>
      <c r="K120">
        <v>-494.8</v>
      </c>
      <c r="L120">
        <v>-496.9</v>
      </c>
      <c r="M120">
        <v>-4</v>
      </c>
      <c r="N120">
        <v>4</v>
      </c>
      <c r="O120">
        <v>-8</v>
      </c>
      <c r="P120">
        <v>8</v>
      </c>
      <c r="Q120" t="s">
        <v>305</v>
      </c>
      <c r="R120" t="s">
        <v>55</v>
      </c>
      <c r="S120" t="s">
        <v>56</v>
      </c>
      <c r="T120">
        <v>4</v>
      </c>
      <c r="U120">
        <v>20</v>
      </c>
    </row>
    <row r="121" spans="1:21" x14ac:dyDescent="0.25">
      <c r="A121" t="s">
        <v>46</v>
      </c>
      <c r="B121" t="s">
        <v>47</v>
      </c>
      <c r="C121" t="s">
        <v>276</v>
      </c>
      <c r="D121" t="s">
        <v>277</v>
      </c>
      <c r="E121" t="s">
        <v>49</v>
      </c>
      <c r="F121" t="s">
        <v>50</v>
      </c>
      <c r="G121" t="s">
        <v>51</v>
      </c>
      <c r="H121" t="s">
        <v>52</v>
      </c>
      <c r="I121" t="s">
        <v>306</v>
      </c>
      <c r="J121" t="s">
        <v>61</v>
      </c>
      <c r="K121">
        <v>1290.2</v>
      </c>
      <c r="L121">
        <v>1289.8</v>
      </c>
      <c r="M121">
        <v>-3</v>
      </c>
      <c r="N121">
        <v>3</v>
      </c>
      <c r="O121">
        <v>-6</v>
      </c>
      <c r="P121">
        <v>6</v>
      </c>
      <c r="Q121" t="s">
        <v>307</v>
      </c>
      <c r="R121" t="s">
        <v>55</v>
      </c>
      <c r="S121" t="s">
        <v>56</v>
      </c>
      <c r="T121">
        <v>4</v>
      </c>
      <c r="U121">
        <v>21</v>
      </c>
    </row>
    <row r="122" spans="1:21" x14ac:dyDescent="0.25">
      <c r="A122" t="s">
        <v>46</v>
      </c>
      <c r="B122" t="s">
        <v>47</v>
      </c>
      <c r="C122" t="s">
        <v>276</v>
      </c>
      <c r="D122" t="s">
        <v>277</v>
      </c>
      <c r="E122" t="s">
        <v>49</v>
      </c>
      <c r="F122" t="s">
        <v>50</v>
      </c>
      <c r="G122" t="s">
        <v>51</v>
      </c>
      <c r="H122" t="s">
        <v>52</v>
      </c>
      <c r="I122" t="s">
        <v>308</v>
      </c>
      <c r="J122" t="s">
        <v>53</v>
      </c>
      <c r="K122">
        <v>990.1</v>
      </c>
      <c r="L122">
        <v>990.5</v>
      </c>
      <c r="M122">
        <v>-4</v>
      </c>
      <c r="N122">
        <v>4</v>
      </c>
      <c r="O122">
        <v>-8</v>
      </c>
      <c r="P122">
        <v>8</v>
      </c>
      <c r="Q122" t="s">
        <v>309</v>
      </c>
      <c r="R122" t="s">
        <v>55</v>
      </c>
      <c r="S122" t="s">
        <v>56</v>
      </c>
      <c r="T122">
        <v>4</v>
      </c>
      <c r="U122">
        <v>22</v>
      </c>
    </row>
    <row r="123" spans="1:21" x14ac:dyDescent="0.25">
      <c r="A123" t="s">
        <v>46</v>
      </c>
      <c r="B123" t="s">
        <v>47</v>
      </c>
      <c r="C123" t="s">
        <v>276</v>
      </c>
      <c r="D123" t="s">
        <v>277</v>
      </c>
      <c r="E123" t="s">
        <v>49</v>
      </c>
      <c r="F123" t="s">
        <v>50</v>
      </c>
      <c r="G123" t="s">
        <v>51</v>
      </c>
      <c r="H123" t="s">
        <v>52</v>
      </c>
      <c r="I123" t="s">
        <v>310</v>
      </c>
      <c r="J123" t="s">
        <v>58</v>
      </c>
      <c r="K123">
        <v>-420.7</v>
      </c>
      <c r="L123">
        <v>-422.6</v>
      </c>
      <c r="M123">
        <v>-4</v>
      </c>
      <c r="N123">
        <v>4</v>
      </c>
      <c r="O123">
        <v>-8</v>
      </c>
      <c r="P123">
        <v>8</v>
      </c>
      <c r="Q123" t="s">
        <v>311</v>
      </c>
      <c r="R123" t="s">
        <v>55</v>
      </c>
      <c r="S123" t="s">
        <v>56</v>
      </c>
      <c r="T123">
        <v>4</v>
      </c>
      <c r="U123">
        <v>23</v>
      </c>
    </row>
    <row r="124" spans="1:21" x14ac:dyDescent="0.25">
      <c r="A124" t="s">
        <v>46</v>
      </c>
      <c r="B124" t="s">
        <v>47</v>
      </c>
      <c r="C124" t="s">
        <v>276</v>
      </c>
      <c r="D124" t="s">
        <v>277</v>
      </c>
      <c r="E124" t="s">
        <v>49</v>
      </c>
      <c r="F124" t="s">
        <v>50</v>
      </c>
      <c r="G124" t="s">
        <v>51</v>
      </c>
      <c r="H124" t="s">
        <v>52</v>
      </c>
      <c r="I124" t="s">
        <v>312</v>
      </c>
      <c r="J124" t="s">
        <v>61</v>
      </c>
      <c r="K124">
        <v>1278.7</v>
      </c>
      <c r="L124">
        <v>1279.4000000000001</v>
      </c>
      <c r="M124">
        <v>-3</v>
      </c>
      <c r="N124">
        <v>3</v>
      </c>
      <c r="O124">
        <v>-6</v>
      </c>
      <c r="P124">
        <v>6</v>
      </c>
      <c r="Q124" t="s">
        <v>313</v>
      </c>
      <c r="R124" t="s">
        <v>55</v>
      </c>
      <c r="S124" t="s">
        <v>56</v>
      </c>
      <c r="T124">
        <v>4</v>
      </c>
      <c r="U124">
        <v>24</v>
      </c>
    </row>
    <row r="125" spans="1:21" x14ac:dyDescent="0.25">
      <c r="A125" t="s">
        <v>46</v>
      </c>
      <c r="B125" t="s">
        <v>47</v>
      </c>
      <c r="C125" t="s">
        <v>314</v>
      </c>
      <c r="D125" t="s">
        <v>315</v>
      </c>
      <c r="E125" t="s">
        <v>49</v>
      </c>
      <c r="F125" t="s">
        <v>50</v>
      </c>
      <c r="G125" t="s">
        <v>51</v>
      </c>
      <c r="H125" t="s">
        <v>52</v>
      </c>
      <c r="I125" t="s">
        <v>316</v>
      </c>
      <c r="J125" t="s">
        <v>53</v>
      </c>
      <c r="K125">
        <v>866.6</v>
      </c>
      <c r="L125">
        <v>864.8</v>
      </c>
      <c r="M125">
        <v>-4</v>
      </c>
      <c r="N125">
        <v>4</v>
      </c>
      <c r="O125">
        <v>-8</v>
      </c>
      <c r="P125">
        <v>8</v>
      </c>
      <c r="Q125" t="s">
        <v>279</v>
      </c>
      <c r="R125" t="s">
        <v>55</v>
      </c>
      <c r="S125" t="s">
        <v>56</v>
      </c>
      <c r="T125">
        <v>5</v>
      </c>
      <c r="U125">
        <v>1</v>
      </c>
    </row>
    <row r="126" spans="1:21" x14ac:dyDescent="0.25">
      <c r="A126" t="s">
        <v>46</v>
      </c>
      <c r="B126" t="s">
        <v>47</v>
      </c>
      <c r="C126" t="s">
        <v>314</v>
      </c>
      <c r="D126" t="s">
        <v>315</v>
      </c>
      <c r="E126" t="s">
        <v>49</v>
      </c>
      <c r="F126" t="s">
        <v>50</v>
      </c>
      <c r="G126" t="s">
        <v>51</v>
      </c>
      <c r="H126" t="s">
        <v>52</v>
      </c>
      <c r="I126" t="s">
        <v>317</v>
      </c>
      <c r="J126" t="s">
        <v>58</v>
      </c>
      <c r="K126">
        <v>389</v>
      </c>
      <c r="L126">
        <v>389.2</v>
      </c>
      <c r="M126">
        <v>-3</v>
      </c>
      <c r="N126">
        <v>3</v>
      </c>
      <c r="O126">
        <v>-6</v>
      </c>
      <c r="P126">
        <v>6</v>
      </c>
      <c r="Q126" t="s">
        <v>281</v>
      </c>
      <c r="R126" t="s">
        <v>55</v>
      </c>
      <c r="S126" t="s">
        <v>56</v>
      </c>
      <c r="T126">
        <v>5</v>
      </c>
      <c r="U126">
        <v>2</v>
      </c>
    </row>
    <row r="127" spans="1:21" x14ac:dyDescent="0.25">
      <c r="A127" t="s">
        <v>46</v>
      </c>
      <c r="B127" t="s">
        <v>47</v>
      </c>
      <c r="C127" t="s">
        <v>314</v>
      </c>
      <c r="D127" t="s">
        <v>315</v>
      </c>
      <c r="E127" t="s">
        <v>49</v>
      </c>
      <c r="F127" t="s">
        <v>50</v>
      </c>
      <c r="G127" t="s">
        <v>51</v>
      </c>
      <c r="H127" t="s">
        <v>52</v>
      </c>
      <c r="I127" t="s">
        <v>318</v>
      </c>
      <c r="J127" t="s">
        <v>61</v>
      </c>
      <c r="K127">
        <v>1240.5</v>
      </c>
      <c r="L127">
        <v>1241.4000000000001</v>
      </c>
      <c r="M127">
        <v>-3</v>
      </c>
      <c r="N127">
        <v>3</v>
      </c>
      <c r="O127">
        <v>-6</v>
      </c>
      <c r="P127">
        <v>6</v>
      </c>
      <c r="Q127" t="s">
        <v>283</v>
      </c>
      <c r="R127" t="s">
        <v>55</v>
      </c>
      <c r="S127" t="s">
        <v>56</v>
      </c>
      <c r="T127">
        <v>5</v>
      </c>
      <c r="U127">
        <v>3</v>
      </c>
    </row>
    <row r="128" spans="1:21" x14ac:dyDescent="0.25">
      <c r="A128" t="s">
        <v>46</v>
      </c>
      <c r="B128" t="s">
        <v>47</v>
      </c>
      <c r="C128" t="s">
        <v>314</v>
      </c>
      <c r="D128" t="s">
        <v>315</v>
      </c>
      <c r="E128" t="s">
        <v>49</v>
      </c>
      <c r="F128" t="s">
        <v>50</v>
      </c>
      <c r="G128" t="s">
        <v>51</v>
      </c>
      <c r="H128" t="s">
        <v>52</v>
      </c>
      <c r="I128" t="s">
        <v>319</v>
      </c>
      <c r="J128" t="s">
        <v>53</v>
      </c>
      <c r="K128">
        <v>1047.0999999999999</v>
      </c>
      <c r="L128">
        <v>1045.8</v>
      </c>
      <c r="M128">
        <v>-4</v>
      </c>
      <c r="N128">
        <v>4</v>
      </c>
      <c r="O128">
        <v>-8</v>
      </c>
      <c r="P128">
        <v>8</v>
      </c>
      <c r="Q128" t="s">
        <v>285</v>
      </c>
      <c r="R128" t="s">
        <v>55</v>
      </c>
      <c r="S128" t="s">
        <v>56</v>
      </c>
      <c r="T128">
        <v>5</v>
      </c>
      <c r="U128">
        <v>4</v>
      </c>
    </row>
    <row r="129" spans="1:21" x14ac:dyDescent="0.25">
      <c r="A129" t="s">
        <v>46</v>
      </c>
      <c r="B129" t="s">
        <v>47</v>
      </c>
      <c r="C129" t="s">
        <v>314</v>
      </c>
      <c r="D129" t="s">
        <v>315</v>
      </c>
      <c r="E129" t="s">
        <v>49</v>
      </c>
      <c r="F129" t="s">
        <v>50</v>
      </c>
      <c r="G129" t="s">
        <v>51</v>
      </c>
      <c r="H129" t="s">
        <v>52</v>
      </c>
      <c r="I129" t="s">
        <v>320</v>
      </c>
      <c r="J129" t="s">
        <v>58</v>
      </c>
      <c r="K129">
        <v>388.4</v>
      </c>
      <c r="L129">
        <v>389.2</v>
      </c>
      <c r="M129">
        <v>-3</v>
      </c>
      <c r="N129">
        <v>3</v>
      </c>
      <c r="O129">
        <v>-6</v>
      </c>
      <c r="P129">
        <v>6</v>
      </c>
      <c r="Q129" t="s">
        <v>287</v>
      </c>
      <c r="R129" t="s">
        <v>55</v>
      </c>
      <c r="S129" t="s">
        <v>56</v>
      </c>
      <c r="T129">
        <v>5</v>
      </c>
      <c r="U129">
        <v>5</v>
      </c>
    </row>
    <row r="130" spans="1:21" x14ac:dyDescent="0.25">
      <c r="A130" t="s">
        <v>46</v>
      </c>
      <c r="B130" t="s">
        <v>47</v>
      </c>
      <c r="C130" t="s">
        <v>314</v>
      </c>
      <c r="D130" t="s">
        <v>315</v>
      </c>
      <c r="E130" t="s">
        <v>49</v>
      </c>
      <c r="F130" t="s">
        <v>50</v>
      </c>
      <c r="G130" t="s">
        <v>51</v>
      </c>
      <c r="H130" t="s">
        <v>52</v>
      </c>
      <c r="I130" t="s">
        <v>321</v>
      </c>
      <c r="J130" t="s">
        <v>61</v>
      </c>
      <c r="K130">
        <v>1192</v>
      </c>
      <c r="L130">
        <v>1194.5</v>
      </c>
      <c r="M130">
        <v>-3</v>
      </c>
      <c r="N130">
        <v>3</v>
      </c>
      <c r="O130">
        <v>-6</v>
      </c>
      <c r="P130">
        <v>6</v>
      </c>
      <c r="Q130" t="s">
        <v>289</v>
      </c>
      <c r="R130" t="s">
        <v>55</v>
      </c>
      <c r="S130" t="s">
        <v>56</v>
      </c>
      <c r="T130">
        <v>5</v>
      </c>
      <c r="U130">
        <v>6</v>
      </c>
    </row>
    <row r="131" spans="1:21" x14ac:dyDescent="0.25">
      <c r="A131" t="s">
        <v>46</v>
      </c>
      <c r="B131" t="s">
        <v>47</v>
      </c>
      <c r="C131" t="s">
        <v>314</v>
      </c>
      <c r="D131" t="s">
        <v>315</v>
      </c>
      <c r="E131" t="s">
        <v>49</v>
      </c>
      <c r="F131" t="s">
        <v>50</v>
      </c>
      <c r="G131" t="s">
        <v>51</v>
      </c>
      <c r="H131" t="s">
        <v>52</v>
      </c>
      <c r="I131" t="s">
        <v>322</v>
      </c>
      <c r="J131" t="s">
        <v>53</v>
      </c>
      <c r="K131">
        <v>865.7</v>
      </c>
      <c r="L131">
        <v>864.8</v>
      </c>
      <c r="M131">
        <v>-4</v>
      </c>
      <c r="N131">
        <v>4</v>
      </c>
      <c r="O131">
        <v>-8</v>
      </c>
      <c r="P131">
        <v>8</v>
      </c>
      <c r="Q131" t="s">
        <v>297</v>
      </c>
      <c r="R131" t="s">
        <v>55</v>
      </c>
      <c r="S131" t="s">
        <v>56</v>
      </c>
      <c r="T131">
        <v>5</v>
      </c>
      <c r="U131">
        <v>7</v>
      </c>
    </row>
    <row r="132" spans="1:21" x14ac:dyDescent="0.25">
      <c r="A132" t="s">
        <v>46</v>
      </c>
      <c r="B132" t="s">
        <v>47</v>
      </c>
      <c r="C132" t="s">
        <v>314</v>
      </c>
      <c r="D132" t="s">
        <v>315</v>
      </c>
      <c r="E132" t="s">
        <v>49</v>
      </c>
      <c r="F132" t="s">
        <v>50</v>
      </c>
      <c r="G132" t="s">
        <v>51</v>
      </c>
      <c r="H132" t="s">
        <v>52</v>
      </c>
      <c r="I132" t="s">
        <v>323</v>
      </c>
      <c r="J132" t="s">
        <v>58</v>
      </c>
      <c r="K132">
        <v>-388.8</v>
      </c>
      <c r="L132">
        <v>-389.2</v>
      </c>
      <c r="M132">
        <v>-3</v>
      </c>
      <c r="N132">
        <v>3</v>
      </c>
      <c r="O132">
        <v>-6</v>
      </c>
      <c r="P132">
        <v>6</v>
      </c>
      <c r="Q132" t="s">
        <v>299</v>
      </c>
      <c r="R132" t="s">
        <v>55</v>
      </c>
      <c r="S132" t="s">
        <v>56</v>
      </c>
      <c r="T132">
        <v>5</v>
      </c>
      <c r="U132">
        <v>8</v>
      </c>
    </row>
    <row r="133" spans="1:21" x14ac:dyDescent="0.25">
      <c r="A133" t="s">
        <v>46</v>
      </c>
      <c r="B133" t="s">
        <v>47</v>
      </c>
      <c r="C133" t="s">
        <v>314</v>
      </c>
      <c r="D133" t="s">
        <v>315</v>
      </c>
      <c r="E133" t="s">
        <v>49</v>
      </c>
      <c r="F133" t="s">
        <v>50</v>
      </c>
      <c r="G133" t="s">
        <v>51</v>
      </c>
      <c r="H133" t="s">
        <v>52</v>
      </c>
      <c r="I133" t="s">
        <v>324</v>
      </c>
      <c r="J133" t="s">
        <v>61</v>
      </c>
      <c r="K133">
        <v>1240.4000000000001</v>
      </c>
      <c r="L133">
        <v>1241.4000000000001</v>
      </c>
      <c r="M133">
        <v>-3</v>
      </c>
      <c r="N133">
        <v>3</v>
      </c>
      <c r="O133">
        <v>-6</v>
      </c>
      <c r="P133">
        <v>6</v>
      </c>
      <c r="Q133" t="s">
        <v>301</v>
      </c>
      <c r="R133" t="s">
        <v>55</v>
      </c>
      <c r="S133" t="s">
        <v>56</v>
      </c>
      <c r="T133">
        <v>5</v>
      </c>
      <c r="U133">
        <v>9</v>
      </c>
    </row>
    <row r="134" spans="1:21" x14ac:dyDescent="0.25">
      <c r="A134" t="s">
        <v>46</v>
      </c>
      <c r="B134" t="s">
        <v>47</v>
      </c>
      <c r="C134" t="s">
        <v>314</v>
      </c>
      <c r="D134" t="s">
        <v>315</v>
      </c>
      <c r="E134" t="s">
        <v>49</v>
      </c>
      <c r="F134" t="s">
        <v>50</v>
      </c>
      <c r="G134" t="s">
        <v>51</v>
      </c>
      <c r="H134" t="s">
        <v>52</v>
      </c>
      <c r="I134" t="s">
        <v>325</v>
      </c>
      <c r="J134" t="s">
        <v>53</v>
      </c>
      <c r="K134">
        <v>1045.9000000000001</v>
      </c>
      <c r="L134">
        <v>1045.8</v>
      </c>
      <c r="M134">
        <v>-4</v>
      </c>
      <c r="N134">
        <v>4</v>
      </c>
      <c r="O134">
        <v>-8</v>
      </c>
      <c r="P134">
        <v>8</v>
      </c>
      <c r="Q134" t="s">
        <v>303</v>
      </c>
      <c r="R134" t="s">
        <v>55</v>
      </c>
      <c r="S134" t="s">
        <v>56</v>
      </c>
      <c r="T134">
        <v>5</v>
      </c>
      <c r="U134">
        <v>10</v>
      </c>
    </row>
    <row r="135" spans="1:21" x14ac:dyDescent="0.25">
      <c r="A135" t="s">
        <v>46</v>
      </c>
      <c r="B135" t="s">
        <v>47</v>
      </c>
      <c r="C135" t="s">
        <v>314</v>
      </c>
      <c r="D135" t="s">
        <v>315</v>
      </c>
      <c r="E135" t="s">
        <v>49</v>
      </c>
      <c r="F135" t="s">
        <v>50</v>
      </c>
      <c r="G135" t="s">
        <v>51</v>
      </c>
      <c r="H135" t="s">
        <v>52</v>
      </c>
      <c r="I135" t="s">
        <v>326</v>
      </c>
      <c r="J135" t="s">
        <v>58</v>
      </c>
      <c r="K135">
        <v>-390.3</v>
      </c>
      <c r="L135">
        <v>-389.2</v>
      </c>
      <c r="M135">
        <v>-3</v>
      </c>
      <c r="N135">
        <v>3</v>
      </c>
      <c r="O135">
        <v>-6</v>
      </c>
      <c r="P135">
        <v>6</v>
      </c>
      <c r="Q135" t="s">
        <v>305</v>
      </c>
      <c r="R135" t="s">
        <v>55</v>
      </c>
      <c r="S135" t="s">
        <v>56</v>
      </c>
      <c r="T135">
        <v>5</v>
      </c>
      <c r="U135">
        <v>11</v>
      </c>
    </row>
    <row r="136" spans="1:21" x14ac:dyDescent="0.25">
      <c r="A136" t="s">
        <v>46</v>
      </c>
      <c r="B136" t="s">
        <v>47</v>
      </c>
      <c r="C136" t="s">
        <v>314</v>
      </c>
      <c r="D136" t="s">
        <v>315</v>
      </c>
      <c r="E136" t="s">
        <v>49</v>
      </c>
      <c r="F136" t="s">
        <v>50</v>
      </c>
      <c r="G136" t="s">
        <v>51</v>
      </c>
      <c r="H136" t="s">
        <v>52</v>
      </c>
      <c r="I136" t="s">
        <v>327</v>
      </c>
      <c r="J136" t="s">
        <v>61</v>
      </c>
      <c r="K136">
        <v>1191.4000000000001</v>
      </c>
      <c r="L136">
        <v>1194.5</v>
      </c>
      <c r="M136">
        <v>-3</v>
      </c>
      <c r="N136">
        <v>3</v>
      </c>
      <c r="O136">
        <v>-6</v>
      </c>
      <c r="P136">
        <v>6</v>
      </c>
      <c r="Q136" t="s">
        <v>307</v>
      </c>
      <c r="R136" t="s">
        <v>55</v>
      </c>
      <c r="S136" t="s">
        <v>56</v>
      </c>
      <c r="T136">
        <v>5</v>
      </c>
      <c r="U136">
        <v>12</v>
      </c>
    </row>
    <row r="137" spans="1:21" x14ac:dyDescent="0.25">
      <c r="A137" t="s">
        <v>46</v>
      </c>
      <c r="B137" t="s">
        <v>47</v>
      </c>
      <c r="C137" t="s">
        <v>314</v>
      </c>
      <c r="D137" t="s">
        <v>315</v>
      </c>
      <c r="E137" t="s">
        <v>49</v>
      </c>
      <c r="F137" t="s">
        <v>50</v>
      </c>
      <c r="G137" t="s">
        <v>51</v>
      </c>
      <c r="H137" t="s">
        <v>52</v>
      </c>
      <c r="I137" t="s">
        <v>328</v>
      </c>
      <c r="J137" t="s">
        <v>82</v>
      </c>
      <c r="K137">
        <v>0.6</v>
      </c>
      <c r="L137">
        <v>0</v>
      </c>
      <c r="M137">
        <v>-2</v>
      </c>
      <c r="N137">
        <v>2</v>
      </c>
      <c r="O137">
        <v>-4</v>
      </c>
      <c r="P137">
        <v>4</v>
      </c>
      <c r="Q137" t="s">
        <v>329</v>
      </c>
      <c r="R137" t="s">
        <v>55</v>
      </c>
      <c r="S137" t="s">
        <v>56</v>
      </c>
      <c r="T137">
        <v>5</v>
      </c>
      <c r="U137">
        <v>13</v>
      </c>
    </row>
    <row r="138" spans="1:21" x14ac:dyDescent="0.25">
      <c r="A138" t="s">
        <v>46</v>
      </c>
      <c r="B138" t="s">
        <v>47</v>
      </c>
      <c r="C138" t="s">
        <v>314</v>
      </c>
      <c r="D138" t="s">
        <v>315</v>
      </c>
      <c r="E138" t="s">
        <v>49</v>
      </c>
      <c r="F138" t="s">
        <v>50</v>
      </c>
      <c r="G138" t="s">
        <v>51</v>
      </c>
      <c r="H138" t="s">
        <v>52</v>
      </c>
      <c r="I138" t="s">
        <v>330</v>
      </c>
      <c r="J138" t="s">
        <v>90</v>
      </c>
      <c r="K138">
        <v>48.5</v>
      </c>
      <c r="L138">
        <v>46.9</v>
      </c>
      <c r="M138">
        <v>-2</v>
      </c>
      <c r="N138">
        <v>2</v>
      </c>
      <c r="O138">
        <v>-4</v>
      </c>
      <c r="P138">
        <v>4</v>
      </c>
      <c r="Q138" t="s">
        <v>331</v>
      </c>
      <c r="R138" t="s">
        <v>55</v>
      </c>
      <c r="S138" t="s">
        <v>56</v>
      </c>
      <c r="T138">
        <v>5</v>
      </c>
      <c r="U138">
        <v>14</v>
      </c>
    </row>
    <row r="139" spans="1:21" x14ac:dyDescent="0.25">
      <c r="A139" t="s">
        <v>46</v>
      </c>
      <c r="B139" t="s">
        <v>47</v>
      </c>
      <c r="C139" t="s">
        <v>314</v>
      </c>
      <c r="D139" t="s">
        <v>315</v>
      </c>
      <c r="E139" t="s">
        <v>49</v>
      </c>
      <c r="F139" t="s">
        <v>50</v>
      </c>
      <c r="G139" t="s">
        <v>51</v>
      </c>
      <c r="H139" t="s">
        <v>52</v>
      </c>
      <c r="I139" t="s">
        <v>332</v>
      </c>
      <c r="J139" t="s">
        <v>82</v>
      </c>
      <c r="K139">
        <v>1.5</v>
      </c>
      <c r="L139">
        <v>0</v>
      </c>
      <c r="M139">
        <v>-2</v>
      </c>
      <c r="N139">
        <v>2</v>
      </c>
      <c r="O139">
        <v>-4</v>
      </c>
      <c r="P139">
        <v>4</v>
      </c>
      <c r="Q139" t="s">
        <v>333</v>
      </c>
      <c r="R139" t="s">
        <v>55</v>
      </c>
      <c r="S139" t="s">
        <v>56</v>
      </c>
      <c r="T139">
        <v>5</v>
      </c>
      <c r="U139">
        <v>15</v>
      </c>
    </row>
    <row r="140" spans="1:21" x14ac:dyDescent="0.25">
      <c r="A140" t="s">
        <v>46</v>
      </c>
      <c r="B140" t="s">
        <v>47</v>
      </c>
      <c r="C140" t="s">
        <v>314</v>
      </c>
      <c r="D140" t="s">
        <v>315</v>
      </c>
      <c r="E140" t="s">
        <v>49</v>
      </c>
      <c r="F140" t="s">
        <v>50</v>
      </c>
      <c r="G140" t="s">
        <v>51</v>
      </c>
      <c r="H140" t="s">
        <v>52</v>
      </c>
      <c r="I140" t="s">
        <v>334</v>
      </c>
      <c r="J140" t="s">
        <v>90</v>
      </c>
      <c r="K140">
        <v>49</v>
      </c>
      <c r="L140">
        <v>46.9</v>
      </c>
      <c r="M140">
        <v>-2</v>
      </c>
      <c r="N140">
        <v>2</v>
      </c>
      <c r="O140">
        <v>-4</v>
      </c>
      <c r="P140">
        <v>4</v>
      </c>
      <c r="Q140" t="s">
        <v>335</v>
      </c>
      <c r="R140" t="s">
        <v>55</v>
      </c>
      <c r="S140" t="s">
        <v>56</v>
      </c>
      <c r="T140">
        <v>5</v>
      </c>
      <c r="U140">
        <v>16</v>
      </c>
    </row>
    <row r="141" spans="1:21" x14ac:dyDescent="0.25">
      <c r="A141" t="s">
        <v>46</v>
      </c>
      <c r="B141" t="s">
        <v>47</v>
      </c>
      <c r="C141" t="s">
        <v>336</v>
      </c>
      <c r="D141" t="s">
        <v>337</v>
      </c>
      <c r="E141" t="s">
        <v>49</v>
      </c>
      <c r="F141" t="s">
        <v>50</v>
      </c>
      <c r="G141" t="s">
        <v>51</v>
      </c>
      <c r="H141" t="s">
        <v>52</v>
      </c>
      <c r="I141" t="s">
        <v>338</v>
      </c>
      <c r="J141" t="s">
        <v>53</v>
      </c>
      <c r="K141">
        <v>829.5</v>
      </c>
      <c r="L141">
        <v>829.5</v>
      </c>
      <c r="M141">
        <v>-3</v>
      </c>
      <c r="N141">
        <v>3</v>
      </c>
      <c r="O141">
        <v>-6</v>
      </c>
      <c r="P141">
        <v>6</v>
      </c>
      <c r="Q141" t="s">
        <v>279</v>
      </c>
      <c r="R141" t="s">
        <v>55</v>
      </c>
      <c r="S141" t="s">
        <v>56</v>
      </c>
      <c r="T141">
        <v>6</v>
      </c>
      <c r="U141">
        <v>1</v>
      </c>
    </row>
    <row r="142" spans="1:21" x14ac:dyDescent="0.25">
      <c r="A142" t="s">
        <v>46</v>
      </c>
      <c r="B142" t="s">
        <v>47</v>
      </c>
      <c r="C142" t="s">
        <v>336</v>
      </c>
      <c r="D142" t="s">
        <v>337</v>
      </c>
      <c r="E142" t="s">
        <v>49</v>
      </c>
      <c r="F142" t="s">
        <v>50</v>
      </c>
      <c r="G142" t="s">
        <v>51</v>
      </c>
      <c r="H142" t="s">
        <v>52</v>
      </c>
      <c r="I142" t="s">
        <v>339</v>
      </c>
      <c r="J142" t="s">
        <v>58</v>
      </c>
      <c r="K142">
        <v>293.7</v>
      </c>
      <c r="L142">
        <v>294.39999999999998</v>
      </c>
      <c r="M142">
        <v>-3</v>
      </c>
      <c r="N142">
        <v>3</v>
      </c>
      <c r="O142">
        <v>-6</v>
      </c>
      <c r="P142">
        <v>6</v>
      </c>
      <c r="Q142" t="s">
        <v>281</v>
      </c>
      <c r="R142" t="s">
        <v>55</v>
      </c>
      <c r="S142" t="s">
        <v>56</v>
      </c>
      <c r="T142">
        <v>6</v>
      </c>
      <c r="U142">
        <v>2</v>
      </c>
    </row>
    <row r="143" spans="1:21" x14ac:dyDescent="0.25">
      <c r="A143" t="s">
        <v>46</v>
      </c>
      <c r="B143" t="s">
        <v>47</v>
      </c>
      <c r="C143" t="s">
        <v>336</v>
      </c>
      <c r="D143" t="s">
        <v>337</v>
      </c>
      <c r="E143" t="s">
        <v>49</v>
      </c>
      <c r="F143" t="s">
        <v>50</v>
      </c>
      <c r="G143" t="s">
        <v>51</v>
      </c>
      <c r="H143" t="s">
        <v>52</v>
      </c>
      <c r="I143" t="s">
        <v>340</v>
      </c>
      <c r="J143" t="s">
        <v>61</v>
      </c>
      <c r="K143">
        <v>1122.7</v>
      </c>
      <c r="L143">
        <v>1121.2</v>
      </c>
      <c r="M143">
        <v>-3</v>
      </c>
      <c r="N143">
        <v>3</v>
      </c>
      <c r="O143">
        <v>-6</v>
      </c>
      <c r="P143">
        <v>6</v>
      </c>
      <c r="Q143" t="s">
        <v>283</v>
      </c>
      <c r="R143" t="s">
        <v>55</v>
      </c>
      <c r="S143" t="s">
        <v>56</v>
      </c>
      <c r="T143">
        <v>6</v>
      </c>
      <c r="U143">
        <v>3</v>
      </c>
    </row>
    <row r="144" spans="1:21" x14ac:dyDescent="0.25">
      <c r="A144" t="s">
        <v>46</v>
      </c>
      <c r="B144" t="s">
        <v>47</v>
      </c>
      <c r="C144" t="s">
        <v>336</v>
      </c>
      <c r="D144" t="s">
        <v>337</v>
      </c>
      <c r="E144" t="s">
        <v>49</v>
      </c>
      <c r="F144" t="s">
        <v>50</v>
      </c>
      <c r="G144" t="s">
        <v>51</v>
      </c>
      <c r="H144" t="s">
        <v>52</v>
      </c>
      <c r="I144" t="s">
        <v>341</v>
      </c>
      <c r="J144" t="s">
        <v>53</v>
      </c>
      <c r="K144">
        <v>967</v>
      </c>
      <c r="L144">
        <v>967.1</v>
      </c>
      <c r="M144">
        <v>-3</v>
      </c>
      <c r="N144">
        <v>3</v>
      </c>
      <c r="O144">
        <v>-6</v>
      </c>
      <c r="P144">
        <v>6</v>
      </c>
      <c r="Q144" t="s">
        <v>285</v>
      </c>
      <c r="R144" t="s">
        <v>55</v>
      </c>
      <c r="S144" t="s">
        <v>56</v>
      </c>
      <c r="T144">
        <v>6</v>
      </c>
      <c r="U144">
        <v>4</v>
      </c>
    </row>
    <row r="145" spans="1:21" x14ac:dyDescent="0.25">
      <c r="A145" t="s">
        <v>46</v>
      </c>
      <c r="B145" t="s">
        <v>47</v>
      </c>
      <c r="C145" t="s">
        <v>336</v>
      </c>
      <c r="D145" t="s">
        <v>337</v>
      </c>
      <c r="E145" t="s">
        <v>49</v>
      </c>
      <c r="F145" t="s">
        <v>50</v>
      </c>
      <c r="G145" t="s">
        <v>51</v>
      </c>
      <c r="H145" t="s">
        <v>52</v>
      </c>
      <c r="I145" t="s">
        <v>342</v>
      </c>
      <c r="J145" t="s">
        <v>58</v>
      </c>
      <c r="K145">
        <v>294.3</v>
      </c>
      <c r="L145">
        <v>294.39999999999998</v>
      </c>
      <c r="M145">
        <v>-3</v>
      </c>
      <c r="N145">
        <v>3</v>
      </c>
      <c r="O145">
        <v>-6</v>
      </c>
      <c r="P145">
        <v>6</v>
      </c>
      <c r="Q145" t="s">
        <v>287</v>
      </c>
      <c r="R145" t="s">
        <v>55</v>
      </c>
      <c r="S145" t="s">
        <v>56</v>
      </c>
      <c r="T145">
        <v>6</v>
      </c>
      <c r="U145">
        <v>5</v>
      </c>
    </row>
    <row r="146" spans="1:21" x14ac:dyDescent="0.25">
      <c r="A146" t="s">
        <v>46</v>
      </c>
      <c r="B146" t="s">
        <v>47</v>
      </c>
      <c r="C146" t="s">
        <v>336</v>
      </c>
      <c r="D146" t="s">
        <v>337</v>
      </c>
      <c r="E146" t="s">
        <v>49</v>
      </c>
      <c r="F146" t="s">
        <v>50</v>
      </c>
      <c r="G146" t="s">
        <v>51</v>
      </c>
      <c r="H146" t="s">
        <v>52</v>
      </c>
      <c r="I146" t="s">
        <v>343</v>
      </c>
      <c r="J146" t="s">
        <v>61</v>
      </c>
      <c r="K146">
        <v>1113</v>
      </c>
      <c r="L146">
        <v>1110.4000000000001</v>
      </c>
      <c r="M146">
        <v>-3</v>
      </c>
      <c r="N146">
        <v>3</v>
      </c>
      <c r="O146">
        <v>-6</v>
      </c>
      <c r="P146">
        <v>6</v>
      </c>
      <c r="Q146" t="s">
        <v>289</v>
      </c>
      <c r="R146" t="s">
        <v>55</v>
      </c>
      <c r="S146" t="s">
        <v>56</v>
      </c>
      <c r="T146">
        <v>6</v>
      </c>
      <c r="U146">
        <v>6</v>
      </c>
    </row>
    <row r="147" spans="1:21" x14ac:dyDescent="0.25">
      <c r="A147" t="s">
        <v>46</v>
      </c>
      <c r="B147" t="s">
        <v>47</v>
      </c>
      <c r="C147" t="s">
        <v>336</v>
      </c>
      <c r="D147" t="s">
        <v>337</v>
      </c>
      <c r="E147" t="s">
        <v>49</v>
      </c>
      <c r="F147" t="s">
        <v>50</v>
      </c>
      <c r="G147" t="s">
        <v>51</v>
      </c>
      <c r="H147" t="s">
        <v>52</v>
      </c>
      <c r="I147" t="s">
        <v>344</v>
      </c>
      <c r="J147" t="s">
        <v>53</v>
      </c>
      <c r="K147">
        <v>828.6</v>
      </c>
      <c r="L147">
        <v>829.5</v>
      </c>
      <c r="M147">
        <v>-3</v>
      </c>
      <c r="N147">
        <v>3</v>
      </c>
      <c r="O147">
        <v>-6</v>
      </c>
      <c r="P147">
        <v>6</v>
      </c>
      <c r="Q147" t="s">
        <v>297</v>
      </c>
      <c r="R147" t="s">
        <v>55</v>
      </c>
      <c r="S147" t="s">
        <v>56</v>
      </c>
      <c r="T147">
        <v>6</v>
      </c>
      <c r="U147">
        <v>7</v>
      </c>
    </row>
    <row r="148" spans="1:21" x14ac:dyDescent="0.25">
      <c r="A148" t="s">
        <v>46</v>
      </c>
      <c r="B148" t="s">
        <v>47</v>
      </c>
      <c r="C148" t="s">
        <v>336</v>
      </c>
      <c r="D148" t="s">
        <v>337</v>
      </c>
      <c r="E148" t="s">
        <v>49</v>
      </c>
      <c r="F148" t="s">
        <v>50</v>
      </c>
      <c r="G148" t="s">
        <v>51</v>
      </c>
      <c r="H148" t="s">
        <v>52</v>
      </c>
      <c r="I148" t="s">
        <v>345</v>
      </c>
      <c r="J148" t="s">
        <v>58</v>
      </c>
      <c r="K148">
        <v>-275.10000000000002</v>
      </c>
      <c r="L148">
        <v>-274.39999999999998</v>
      </c>
      <c r="M148">
        <v>-3</v>
      </c>
      <c r="N148">
        <v>3</v>
      </c>
      <c r="O148">
        <v>-6</v>
      </c>
      <c r="P148">
        <v>6</v>
      </c>
      <c r="Q148" t="s">
        <v>299</v>
      </c>
      <c r="R148" t="s">
        <v>55</v>
      </c>
      <c r="S148" t="s">
        <v>56</v>
      </c>
      <c r="T148">
        <v>6</v>
      </c>
      <c r="U148">
        <v>8</v>
      </c>
    </row>
    <row r="149" spans="1:21" x14ac:dyDescent="0.25">
      <c r="A149" t="s">
        <v>46</v>
      </c>
      <c r="B149" t="s">
        <v>47</v>
      </c>
      <c r="C149" t="s">
        <v>336</v>
      </c>
      <c r="D149" t="s">
        <v>337</v>
      </c>
      <c r="E149" t="s">
        <v>49</v>
      </c>
      <c r="F149" t="s">
        <v>50</v>
      </c>
      <c r="G149" t="s">
        <v>51</v>
      </c>
      <c r="H149" t="s">
        <v>52</v>
      </c>
      <c r="I149" t="s">
        <v>346</v>
      </c>
      <c r="J149" t="s">
        <v>61</v>
      </c>
      <c r="K149">
        <v>1119.7</v>
      </c>
      <c r="L149">
        <v>1121.2</v>
      </c>
      <c r="M149">
        <v>-3</v>
      </c>
      <c r="N149">
        <v>3</v>
      </c>
      <c r="O149">
        <v>-6</v>
      </c>
      <c r="P149">
        <v>6</v>
      </c>
      <c r="Q149" t="s">
        <v>301</v>
      </c>
      <c r="R149" t="s">
        <v>55</v>
      </c>
      <c r="S149" t="s">
        <v>56</v>
      </c>
      <c r="T149">
        <v>6</v>
      </c>
      <c r="U149">
        <v>9</v>
      </c>
    </row>
    <row r="150" spans="1:21" x14ac:dyDescent="0.25">
      <c r="A150" t="s">
        <v>46</v>
      </c>
      <c r="B150" t="s">
        <v>47</v>
      </c>
      <c r="C150" t="s">
        <v>336</v>
      </c>
      <c r="D150" t="s">
        <v>337</v>
      </c>
      <c r="E150" t="s">
        <v>49</v>
      </c>
      <c r="F150" t="s">
        <v>50</v>
      </c>
      <c r="G150" t="s">
        <v>51</v>
      </c>
      <c r="H150" t="s">
        <v>52</v>
      </c>
      <c r="I150" t="s">
        <v>347</v>
      </c>
      <c r="J150" t="s">
        <v>53</v>
      </c>
      <c r="K150">
        <v>965.8</v>
      </c>
      <c r="L150">
        <v>967.1</v>
      </c>
      <c r="M150">
        <v>-3</v>
      </c>
      <c r="N150">
        <v>3</v>
      </c>
      <c r="O150">
        <v>-6</v>
      </c>
      <c r="P150">
        <v>6</v>
      </c>
      <c r="Q150" t="s">
        <v>303</v>
      </c>
      <c r="R150" t="s">
        <v>55</v>
      </c>
      <c r="S150" t="s">
        <v>56</v>
      </c>
      <c r="T150">
        <v>6</v>
      </c>
      <c r="U150">
        <v>10</v>
      </c>
    </row>
    <row r="151" spans="1:21" x14ac:dyDescent="0.25">
      <c r="A151" t="s">
        <v>46</v>
      </c>
      <c r="B151" t="s">
        <v>47</v>
      </c>
      <c r="C151" t="s">
        <v>336</v>
      </c>
      <c r="D151" t="s">
        <v>337</v>
      </c>
      <c r="E151" t="s">
        <v>49</v>
      </c>
      <c r="F151" t="s">
        <v>50</v>
      </c>
      <c r="G151" t="s">
        <v>51</v>
      </c>
      <c r="H151" t="s">
        <v>52</v>
      </c>
      <c r="I151" t="s">
        <v>348</v>
      </c>
      <c r="J151" t="s">
        <v>58</v>
      </c>
      <c r="K151">
        <v>-274</v>
      </c>
      <c r="L151">
        <v>-274.39999999999998</v>
      </c>
      <c r="M151">
        <v>-3</v>
      </c>
      <c r="N151">
        <v>3</v>
      </c>
      <c r="O151">
        <v>-6</v>
      </c>
      <c r="P151">
        <v>6</v>
      </c>
      <c r="Q151" t="s">
        <v>305</v>
      </c>
      <c r="R151" t="s">
        <v>55</v>
      </c>
      <c r="S151" t="s">
        <v>56</v>
      </c>
      <c r="T151">
        <v>6</v>
      </c>
      <c r="U151">
        <v>11</v>
      </c>
    </row>
    <row r="152" spans="1:21" x14ac:dyDescent="0.25">
      <c r="A152" t="s">
        <v>46</v>
      </c>
      <c r="B152" t="s">
        <v>47</v>
      </c>
      <c r="C152" t="s">
        <v>336</v>
      </c>
      <c r="D152" t="s">
        <v>337</v>
      </c>
      <c r="E152" t="s">
        <v>49</v>
      </c>
      <c r="F152" t="s">
        <v>50</v>
      </c>
      <c r="G152" t="s">
        <v>51</v>
      </c>
      <c r="H152" t="s">
        <v>52</v>
      </c>
      <c r="I152" t="s">
        <v>349</v>
      </c>
      <c r="J152" t="s">
        <v>61</v>
      </c>
      <c r="K152">
        <v>1108.0999999999999</v>
      </c>
      <c r="L152">
        <v>1110.4000000000001</v>
      </c>
      <c r="M152">
        <v>-3</v>
      </c>
      <c r="N152">
        <v>3</v>
      </c>
      <c r="O152">
        <v>-6</v>
      </c>
      <c r="P152">
        <v>6</v>
      </c>
      <c r="Q152" t="s">
        <v>307</v>
      </c>
      <c r="R152" t="s">
        <v>55</v>
      </c>
      <c r="S152" t="s">
        <v>56</v>
      </c>
      <c r="T152">
        <v>6</v>
      </c>
      <c r="U152">
        <v>12</v>
      </c>
    </row>
    <row r="153" spans="1:21" x14ac:dyDescent="0.25">
      <c r="A153" t="s">
        <v>46</v>
      </c>
      <c r="B153" t="s">
        <v>47</v>
      </c>
      <c r="C153" t="s">
        <v>336</v>
      </c>
      <c r="D153" t="s">
        <v>337</v>
      </c>
      <c r="E153" t="s">
        <v>49</v>
      </c>
      <c r="F153" t="s">
        <v>50</v>
      </c>
      <c r="G153" t="s">
        <v>51</v>
      </c>
      <c r="H153" t="s">
        <v>52</v>
      </c>
      <c r="I153" t="s">
        <v>350</v>
      </c>
      <c r="J153" t="s">
        <v>85</v>
      </c>
      <c r="K153">
        <v>137.5</v>
      </c>
      <c r="L153">
        <v>137.6</v>
      </c>
      <c r="M153">
        <v>-3</v>
      </c>
      <c r="N153">
        <v>3</v>
      </c>
      <c r="O153">
        <v>-6</v>
      </c>
      <c r="P153">
        <v>6</v>
      </c>
      <c r="Q153" t="s">
        <v>351</v>
      </c>
      <c r="R153" t="s">
        <v>55</v>
      </c>
      <c r="S153" t="s">
        <v>56</v>
      </c>
      <c r="T153">
        <v>6</v>
      </c>
      <c r="U153">
        <v>13</v>
      </c>
    </row>
    <row r="154" spans="1:21" x14ac:dyDescent="0.25">
      <c r="A154" t="s">
        <v>46</v>
      </c>
      <c r="B154" t="s">
        <v>47</v>
      </c>
      <c r="C154" t="s">
        <v>336</v>
      </c>
      <c r="D154" t="s">
        <v>337</v>
      </c>
      <c r="E154" t="s">
        <v>49</v>
      </c>
      <c r="F154" t="s">
        <v>50</v>
      </c>
      <c r="G154" t="s">
        <v>51</v>
      </c>
      <c r="H154" t="s">
        <v>52</v>
      </c>
      <c r="I154" t="s">
        <v>352</v>
      </c>
      <c r="J154" t="s">
        <v>82</v>
      </c>
      <c r="K154">
        <v>0.5</v>
      </c>
      <c r="L154">
        <v>0</v>
      </c>
      <c r="M154">
        <v>-3</v>
      </c>
      <c r="N154">
        <v>3</v>
      </c>
      <c r="O154">
        <v>-6</v>
      </c>
      <c r="P154">
        <v>6</v>
      </c>
      <c r="Q154" t="s">
        <v>353</v>
      </c>
      <c r="R154" t="s">
        <v>55</v>
      </c>
      <c r="S154" t="s">
        <v>56</v>
      </c>
      <c r="T154">
        <v>6</v>
      </c>
      <c r="U154">
        <v>14</v>
      </c>
    </row>
    <row r="155" spans="1:21" x14ac:dyDescent="0.25">
      <c r="A155" t="s">
        <v>46</v>
      </c>
      <c r="B155" t="s">
        <v>47</v>
      </c>
      <c r="C155" t="s">
        <v>336</v>
      </c>
      <c r="D155" t="s">
        <v>337</v>
      </c>
      <c r="E155" t="s">
        <v>49</v>
      </c>
      <c r="F155" t="s">
        <v>50</v>
      </c>
      <c r="G155" t="s">
        <v>51</v>
      </c>
      <c r="H155" t="s">
        <v>52</v>
      </c>
      <c r="I155" t="s">
        <v>354</v>
      </c>
      <c r="J155" t="s">
        <v>90</v>
      </c>
      <c r="K155">
        <v>9.6999999999999993</v>
      </c>
      <c r="L155">
        <v>10.8</v>
      </c>
      <c r="M155">
        <v>-3</v>
      </c>
      <c r="N155">
        <v>3</v>
      </c>
      <c r="O155">
        <v>-6</v>
      </c>
      <c r="P155">
        <v>6</v>
      </c>
      <c r="Q155" t="s">
        <v>355</v>
      </c>
      <c r="R155" t="s">
        <v>55</v>
      </c>
      <c r="S155" t="s">
        <v>56</v>
      </c>
      <c r="T155">
        <v>6</v>
      </c>
      <c r="U155">
        <v>15</v>
      </c>
    </row>
    <row r="156" spans="1:21" x14ac:dyDescent="0.25">
      <c r="A156" t="s">
        <v>46</v>
      </c>
      <c r="B156" t="s">
        <v>47</v>
      </c>
      <c r="C156" t="s">
        <v>336</v>
      </c>
      <c r="D156" t="s">
        <v>337</v>
      </c>
      <c r="E156" t="s">
        <v>49</v>
      </c>
      <c r="F156" t="s">
        <v>50</v>
      </c>
      <c r="G156" t="s">
        <v>51</v>
      </c>
      <c r="H156" t="s">
        <v>52</v>
      </c>
      <c r="I156" t="s">
        <v>356</v>
      </c>
      <c r="J156" t="s">
        <v>85</v>
      </c>
      <c r="K156">
        <v>137.19999999999999</v>
      </c>
      <c r="L156">
        <v>137.6</v>
      </c>
      <c r="M156">
        <v>-3</v>
      </c>
      <c r="N156">
        <v>3</v>
      </c>
      <c r="O156">
        <v>-6</v>
      </c>
      <c r="P156">
        <v>6</v>
      </c>
      <c r="Q156" t="s">
        <v>357</v>
      </c>
      <c r="R156" t="s">
        <v>55</v>
      </c>
      <c r="S156" t="s">
        <v>56</v>
      </c>
      <c r="T156">
        <v>6</v>
      </c>
      <c r="U156">
        <v>16</v>
      </c>
    </row>
    <row r="157" spans="1:21" x14ac:dyDescent="0.25">
      <c r="A157" t="s">
        <v>46</v>
      </c>
      <c r="B157" t="s">
        <v>47</v>
      </c>
      <c r="C157" t="s">
        <v>336</v>
      </c>
      <c r="D157" t="s">
        <v>337</v>
      </c>
      <c r="E157" t="s">
        <v>49</v>
      </c>
      <c r="F157" t="s">
        <v>50</v>
      </c>
      <c r="G157" t="s">
        <v>51</v>
      </c>
      <c r="H157" t="s">
        <v>52</v>
      </c>
      <c r="I157" t="s">
        <v>358</v>
      </c>
      <c r="J157" t="s">
        <v>82</v>
      </c>
      <c r="K157">
        <v>1.1000000000000001</v>
      </c>
      <c r="L157">
        <v>0</v>
      </c>
      <c r="M157">
        <v>-3</v>
      </c>
      <c r="N157">
        <v>3</v>
      </c>
      <c r="O157">
        <v>-6</v>
      </c>
      <c r="P157">
        <v>6</v>
      </c>
      <c r="Q157" t="s">
        <v>359</v>
      </c>
      <c r="R157" t="s">
        <v>55</v>
      </c>
      <c r="S157" t="s">
        <v>56</v>
      </c>
      <c r="T157">
        <v>6</v>
      </c>
      <c r="U157">
        <v>17</v>
      </c>
    </row>
    <row r="158" spans="1:21" x14ac:dyDescent="0.25">
      <c r="A158" t="s">
        <v>46</v>
      </c>
      <c r="B158" t="s">
        <v>47</v>
      </c>
      <c r="C158" t="s">
        <v>336</v>
      </c>
      <c r="D158" t="s">
        <v>337</v>
      </c>
      <c r="E158" t="s">
        <v>49</v>
      </c>
      <c r="F158" t="s">
        <v>50</v>
      </c>
      <c r="G158" t="s">
        <v>51</v>
      </c>
      <c r="H158" t="s">
        <v>52</v>
      </c>
      <c r="I158" t="s">
        <v>360</v>
      </c>
      <c r="J158" t="s">
        <v>90</v>
      </c>
      <c r="K158">
        <v>11.5</v>
      </c>
      <c r="L158">
        <v>10.8</v>
      </c>
      <c r="M158">
        <v>-3</v>
      </c>
      <c r="N158">
        <v>3</v>
      </c>
      <c r="O158">
        <v>-6</v>
      </c>
      <c r="P158">
        <v>6</v>
      </c>
      <c r="Q158" t="s">
        <v>361</v>
      </c>
      <c r="R158" t="s">
        <v>55</v>
      </c>
      <c r="S158" t="s">
        <v>56</v>
      </c>
      <c r="T158">
        <v>6</v>
      </c>
      <c r="U158">
        <v>18</v>
      </c>
    </row>
    <row r="159" spans="1:21" x14ac:dyDescent="0.25">
      <c r="A159" t="s">
        <v>46</v>
      </c>
      <c r="B159" t="s">
        <v>47</v>
      </c>
      <c r="C159" t="s">
        <v>362</v>
      </c>
      <c r="D159" t="s">
        <v>363</v>
      </c>
      <c r="E159" t="s">
        <v>49</v>
      </c>
      <c r="F159" t="s">
        <v>50</v>
      </c>
      <c r="G159" t="s">
        <v>51</v>
      </c>
      <c r="H159" t="s">
        <v>52</v>
      </c>
      <c r="I159" t="s">
        <v>364</v>
      </c>
      <c r="J159" t="s">
        <v>53</v>
      </c>
      <c r="K159">
        <v>726.3</v>
      </c>
      <c r="L159">
        <v>725.7</v>
      </c>
      <c r="M159">
        <v>-3</v>
      </c>
      <c r="N159">
        <v>3</v>
      </c>
      <c r="O159">
        <v>-6</v>
      </c>
      <c r="P159">
        <v>6</v>
      </c>
      <c r="Q159" t="s">
        <v>365</v>
      </c>
      <c r="R159" t="s">
        <v>231</v>
      </c>
      <c r="S159" t="s">
        <v>56</v>
      </c>
      <c r="T159">
        <v>7</v>
      </c>
      <c r="U159">
        <v>1</v>
      </c>
    </row>
    <row r="160" spans="1:21" x14ac:dyDescent="0.25">
      <c r="A160" t="s">
        <v>46</v>
      </c>
      <c r="B160" t="s">
        <v>47</v>
      </c>
      <c r="C160" t="s">
        <v>362</v>
      </c>
      <c r="D160" t="s">
        <v>363</v>
      </c>
      <c r="E160" t="s">
        <v>49</v>
      </c>
      <c r="F160" t="s">
        <v>50</v>
      </c>
      <c r="G160" t="s">
        <v>51</v>
      </c>
      <c r="H160" t="s">
        <v>52</v>
      </c>
      <c r="I160" t="s">
        <v>366</v>
      </c>
      <c r="J160" t="s">
        <v>58</v>
      </c>
      <c r="K160">
        <v>338.4</v>
      </c>
      <c r="L160">
        <v>340.2</v>
      </c>
      <c r="M160">
        <v>-3</v>
      </c>
      <c r="N160">
        <v>3</v>
      </c>
      <c r="O160">
        <v>-6</v>
      </c>
      <c r="P160">
        <v>6</v>
      </c>
      <c r="Q160" t="s">
        <v>367</v>
      </c>
      <c r="R160" t="s">
        <v>231</v>
      </c>
      <c r="S160" t="s">
        <v>56</v>
      </c>
      <c r="T160">
        <v>7</v>
      </c>
      <c r="U160">
        <v>2</v>
      </c>
    </row>
    <row r="161" spans="1:21" x14ac:dyDescent="0.25">
      <c r="A161" t="s">
        <v>46</v>
      </c>
      <c r="B161" t="s">
        <v>47</v>
      </c>
      <c r="C161" t="s">
        <v>362</v>
      </c>
      <c r="D161" t="s">
        <v>363</v>
      </c>
      <c r="E161" t="s">
        <v>49</v>
      </c>
      <c r="F161" t="s">
        <v>50</v>
      </c>
      <c r="G161" t="s">
        <v>51</v>
      </c>
      <c r="H161" t="s">
        <v>52</v>
      </c>
      <c r="I161" t="s">
        <v>368</v>
      </c>
      <c r="J161" t="s">
        <v>61</v>
      </c>
      <c r="K161">
        <v>774</v>
      </c>
      <c r="L161">
        <v>777.8</v>
      </c>
      <c r="M161">
        <v>-3</v>
      </c>
      <c r="N161">
        <v>3</v>
      </c>
      <c r="O161">
        <v>-6</v>
      </c>
      <c r="P161">
        <v>6</v>
      </c>
      <c r="Q161" t="s">
        <v>369</v>
      </c>
      <c r="R161" t="s">
        <v>231</v>
      </c>
      <c r="S161" t="s">
        <v>56</v>
      </c>
      <c r="T161">
        <v>7</v>
      </c>
      <c r="U161">
        <v>3</v>
      </c>
    </row>
    <row r="162" spans="1:21" x14ac:dyDescent="0.25">
      <c r="A162" t="s">
        <v>46</v>
      </c>
      <c r="B162" t="s">
        <v>47</v>
      </c>
      <c r="C162" t="s">
        <v>362</v>
      </c>
      <c r="D162" t="s">
        <v>363</v>
      </c>
      <c r="E162" t="s">
        <v>49</v>
      </c>
      <c r="F162" t="s">
        <v>50</v>
      </c>
      <c r="G162" t="s">
        <v>51</v>
      </c>
      <c r="H162" t="s">
        <v>52</v>
      </c>
      <c r="I162" t="s">
        <v>370</v>
      </c>
      <c r="J162" t="s">
        <v>53</v>
      </c>
      <c r="K162">
        <v>813.3</v>
      </c>
      <c r="L162">
        <v>813.6</v>
      </c>
      <c r="M162">
        <v>-3</v>
      </c>
      <c r="N162">
        <v>3</v>
      </c>
      <c r="O162">
        <v>-6</v>
      </c>
      <c r="P162">
        <v>6</v>
      </c>
      <c r="Q162" t="s">
        <v>371</v>
      </c>
      <c r="R162" t="s">
        <v>231</v>
      </c>
      <c r="S162" t="s">
        <v>56</v>
      </c>
      <c r="T162">
        <v>7</v>
      </c>
      <c r="U162">
        <v>4</v>
      </c>
    </row>
    <row r="163" spans="1:21" x14ac:dyDescent="0.25">
      <c r="A163" t="s">
        <v>46</v>
      </c>
      <c r="B163" t="s">
        <v>47</v>
      </c>
      <c r="C163" t="s">
        <v>362</v>
      </c>
      <c r="D163" t="s">
        <v>363</v>
      </c>
      <c r="E163" t="s">
        <v>49</v>
      </c>
      <c r="F163" t="s">
        <v>50</v>
      </c>
      <c r="G163" t="s">
        <v>51</v>
      </c>
      <c r="H163" t="s">
        <v>52</v>
      </c>
      <c r="I163" t="s">
        <v>372</v>
      </c>
      <c r="J163" t="s">
        <v>58</v>
      </c>
      <c r="K163">
        <v>338.6</v>
      </c>
      <c r="L163">
        <v>340</v>
      </c>
      <c r="M163">
        <v>-3</v>
      </c>
      <c r="N163">
        <v>3</v>
      </c>
      <c r="O163">
        <v>-6</v>
      </c>
      <c r="P163">
        <v>6</v>
      </c>
      <c r="Q163" t="s">
        <v>373</v>
      </c>
      <c r="R163" t="s">
        <v>231</v>
      </c>
      <c r="S163" t="s">
        <v>56</v>
      </c>
      <c r="T163">
        <v>7</v>
      </c>
      <c r="U163">
        <v>5</v>
      </c>
    </row>
    <row r="164" spans="1:21" x14ac:dyDescent="0.25">
      <c r="A164" t="s">
        <v>46</v>
      </c>
      <c r="B164" t="s">
        <v>47</v>
      </c>
      <c r="C164" t="s">
        <v>362</v>
      </c>
      <c r="D164" t="s">
        <v>363</v>
      </c>
      <c r="E164" t="s">
        <v>49</v>
      </c>
      <c r="F164" t="s">
        <v>50</v>
      </c>
      <c r="G164" t="s">
        <v>51</v>
      </c>
      <c r="H164" t="s">
        <v>52</v>
      </c>
      <c r="I164" t="s">
        <v>374</v>
      </c>
      <c r="J164" t="s">
        <v>61</v>
      </c>
      <c r="K164">
        <v>774.7</v>
      </c>
      <c r="L164">
        <v>780.3</v>
      </c>
      <c r="M164">
        <v>-3</v>
      </c>
      <c r="N164">
        <v>3</v>
      </c>
      <c r="O164">
        <v>-6</v>
      </c>
      <c r="P164">
        <v>6</v>
      </c>
      <c r="Q164" t="s">
        <v>375</v>
      </c>
      <c r="R164" t="s">
        <v>231</v>
      </c>
      <c r="S164" t="s">
        <v>56</v>
      </c>
      <c r="T164">
        <v>7</v>
      </c>
      <c r="U164">
        <v>6</v>
      </c>
    </row>
    <row r="165" spans="1:21" x14ac:dyDescent="0.25">
      <c r="A165" t="s">
        <v>46</v>
      </c>
      <c r="B165" t="s">
        <v>47</v>
      </c>
      <c r="C165" t="s">
        <v>362</v>
      </c>
      <c r="D165" t="s">
        <v>363</v>
      </c>
      <c r="E165" t="s">
        <v>49</v>
      </c>
      <c r="F165" t="s">
        <v>50</v>
      </c>
      <c r="G165" t="s">
        <v>51</v>
      </c>
      <c r="H165" t="s">
        <v>52</v>
      </c>
      <c r="I165" t="s">
        <v>376</v>
      </c>
      <c r="J165" t="s">
        <v>53</v>
      </c>
      <c r="K165">
        <v>1142.9000000000001</v>
      </c>
      <c r="L165">
        <v>1143.5999999999999</v>
      </c>
      <c r="M165">
        <v>-3</v>
      </c>
      <c r="N165">
        <v>3</v>
      </c>
      <c r="O165">
        <v>-6</v>
      </c>
      <c r="P165">
        <v>6</v>
      </c>
      <c r="Q165" t="s">
        <v>377</v>
      </c>
      <c r="R165" t="s">
        <v>231</v>
      </c>
      <c r="S165" t="s">
        <v>56</v>
      </c>
      <c r="T165">
        <v>7</v>
      </c>
      <c r="U165">
        <v>7</v>
      </c>
    </row>
    <row r="166" spans="1:21" x14ac:dyDescent="0.25">
      <c r="A166" t="s">
        <v>46</v>
      </c>
      <c r="B166" t="s">
        <v>47</v>
      </c>
      <c r="C166" t="s">
        <v>362</v>
      </c>
      <c r="D166" t="s">
        <v>363</v>
      </c>
      <c r="E166" t="s">
        <v>49</v>
      </c>
      <c r="F166" t="s">
        <v>50</v>
      </c>
      <c r="G166" t="s">
        <v>51</v>
      </c>
      <c r="H166" t="s">
        <v>52</v>
      </c>
      <c r="I166" t="s">
        <v>378</v>
      </c>
      <c r="J166" t="s">
        <v>58</v>
      </c>
      <c r="K166">
        <v>338.4</v>
      </c>
      <c r="L166">
        <v>340</v>
      </c>
      <c r="M166">
        <v>-3</v>
      </c>
      <c r="N166">
        <v>3</v>
      </c>
      <c r="O166">
        <v>-6</v>
      </c>
      <c r="P166">
        <v>6</v>
      </c>
      <c r="Q166" t="s">
        <v>379</v>
      </c>
      <c r="R166" t="s">
        <v>231</v>
      </c>
      <c r="S166" t="s">
        <v>56</v>
      </c>
      <c r="T166">
        <v>7</v>
      </c>
      <c r="U166">
        <v>8</v>
      </c>
    </row>
    <row r="167" spans="1:21" x14ac:dyDescent="0.25">
      <c r="A167" t="s">
        <v>46</v>
      </c>
      <c r="B167" t="s">
        <v>47</v>
      </c>
      <c r="C167" t="s">
        <v>362</v>
      </c>
      <c r="D167" t="s">
        <v>363</v>
      </c>
      <c r="E167" t="s">
        <v>49</v>
      </c>
      <c r="F167" t="s">
        <v>50</v>
      </c>
      <c r="G167" t="s">
        <v>51</v>
      </c>
      <c r="H167" t="s">
        <v>52</v>
      </c>
      <c r="I167" t="s">
        <v>380</v>
      </c>
      <c r="J167" t="s">
        <v>61</v>
      </c>
      <c r="K167">
        <v>787.8</v>
      </c>
      <c r="L167">
        <v>790.4</v>
      </c>
      <c r="M167">
        <v>-3</v>
      </c>
      <c r="N167">
        <v>3</v>
      </c>
      <c r="O167">
        <v>-6</v>
      </c>
      <c r="P167">
        <v>6</v>
      </c>
      <c r="Q167" t="s">
        <v>381</v>
      </c>
      <c r="R167" t="s">
        <v>231</v>
      </c>
      <c r="S167" t="s">
        <v>56</v>
      </c>
      <c r="T167">
        <v>7</v>
      </c>
      <c r="U167">
        <v>9</v>
      </c>
    </row>
    <row r="168" spans="1:21" x14ac:dyDescent="0.25">
      <c r="A168" t="s">
        <v>46</v>
      </c>
      <c r="B168" t="s">
        <v>47</v>
      </c>
      <c r="C168" t="s">
        <v>362</v>
      </c>
      <c r="D168" t="s">
        <v>363</v>
      </c>
      <c r="E168" t="s">
        <v>49</v>
      </c>
      <c r="F168" t="s">
        <v>50</v>
      </c>
      <c r="G168" t="s">
        <v>51</v>
      </c>
      <c r="H168" t="s">
        <v>52</v>
      </c>
      <c r="I168" t="s">
        <v>382</v>
      </c>
      <c r="J168" t="s">
        <v>53</v>
      </c>
      <c r="K168">
        <v>1248.8</v>
      </c>
      <c r="L168">
        <v>1249.2</v>
      </c>
      <c r="M168">
        <v>-3</v>
      </c>
      <c r="N168">
        <v>3</v>
      </c>
      <c r="O168">
        <v>-6</v>
      </c>
      <c r="P168">
        <v>6</v>
      </c>
      <c r="Q168" t="s">
        <v>383</v>
      </c>
      <c r="R168" t="s">
        <v>231</v>
      </c>
      <c r="S168" t="s">
        <v>56</v>
      </c>
      <c r="T168">
        <v>7</v>
      </c>
      <c r="U168">
        <v>10</v>
      </c>
    </row>
    <row r="169" spans="1:21" x14ac:dyDescent="0.25">
      <c r="A169" t="s">
        <v>46</v>
      </c>
      <c r="B169" t="s">
        <v>47</v>
      </c>
      <c r="C169" t="s">
        <v>362</v>
      </c>
      <c r="D169" t="s">
        <v>363</v>
      </c>
      <c r="E169" t="s">
        <v>49</v>
      </c>
      <c r="F169" t="s">
        <v>50</v>
      </c>
      <c r="G169" t="s">
        <v>51</v>
      </c>
      <c r="H169" t="s">
        <v>52</v>
      </c>
      <c r="I169" t="s">
        <v>384</v>
      </c>
      <c r="J169" t="s">
        <v>58</v>
      </c>
      <c r="K169">
        <v>338.6</v>
      </c>
      <c r="L169">
        <v>339.9</v>
      </c>
      <c r="M169">
        <v>-3</v>
      </c>
      <c r="N169">
        <v>3</v>
      </c>
      <c r="O169">
        <v>-6</v>
      </c>
      <c r="P169">
        <v>6</v>
      </c>
      <c r="Q169" t="s">
        <v>385</v>
      </c>
      <c r="R169" t="s">
        <v>231</v>
      </c>
      <c r="S169" t="s">
        <v>56</v>
      </c>
      <c r="T169">
        <v>7</v>
      </c>
      <c r="U169">
        <v>11</v>
      </c>
    </row>
    <row r="170" spans="1:21" x14ac:dyDescent="0.25">
      <c r="A170" t="s">
        <v>46</v>
      </c>
      <c r="B170" t="s">
        <v>47</v>
      </c>
      <c r="C170" t="s">
        <v>362</v>
      </c>
      <c r="D170" t="s">
        <v>363</v>
      </c>
      <c r="E170" t="s">
        <v>49</v>
      </c>
      <c r="F170" t="s">
        <v>50</v>
      </c>
      <c r="G170" t="s">
        <v>51</v>
      </c>
      <c r="H170" t="s">
        <v>52</v>
      </c>
      <c r="I170" t="s">
        <v>386</v>
      </c>
      <c r="J170" t="s">
        <v>61</v>
      </c>
      <c r="K170">
        <v>789.6</v>
      </c>
      <c r="L170">
        <v>793.8</v>
      </c>
      <c r="M170">
        <v>-3</v>
      </c>
      <c r="N170">
        <v>3</v>
      </c>
      <c r="O170">
        <v>-6</v>
      </c>
      <c r="P170">
        <v>6</v>
      </c>
      <c r="Q170" t="s">
        <v>387</v>
      </c>
      <c r="R170" t="s">
        <v>231</v>
      </c>
      <c r="S170" t="s">
        <v>56</v>
      </c>
      <c r="T170">
        <v>7</v>
      </c>
      <c r="U170">
        <v>12</v>
      </c>
    </row>
    <row r="171" spans="1:21" x14ac:dyDescent="0.25">
      <c r="A171" t="s">
        <v>46</v>
      </c>
      <c r="B171" t="s">
        <v>47</v>
      </c>
      <c r="C171" t="s">
        <v>362</v>
      </c>
      <c r="D171" t="s">
        <v>363</v>
      </c>
      <c r="E171" t="s">
        <v>49</v>
      </c>
      <c r="F171" t="s">
        <v>50</v>
      </c>
      <c r="G171" t="s">
        <v>51</v>
      </c>
      <c r="H171" t="s">
        <v>52</v>
      </c>
      <c r="I171" t="s">
        <v>388</v>
      </c>
      <c r="J171" t="s">
        <v>53</v>
      </c>
      <c r="K171">
        <v>724.8</v>
      </c>
      <c r="L171">
        <v>725.7</v>
      </c>
      <c r="M171">
        <v>-3</v>
      </c>
      <c r="N171">
        <v>3</v>
      </c>
      <c r="O171">
        <v>-6</v>
      </c>
      <c r="P171">
        <v>6</v>
      </c>
      <c r="Q171" t="s">
        <v>389</v>
      </c>
      <c r="R171" t="s">
        <v>231</v>
      </c>
      <c r="S171" t="s">
        <v>56</v>
      </c>
      <c r="T171">
        <v>7</v>
      </c>
      <c r="U171">
        <v>13</v>
      </c>
    </row>
    <row r="172" spans="1:21" x14ac:dyDescent="0.25">
      <c r="A172" t="s">
        <v>46</v>
      </c>
      <c r="B172" t="s">
        <v>47</v>
      </c>
      <c r="C172" t="s">
        <v>362</v>
      </c>
      <c r="D172" t="s">
        <v>363</v>
      </c>
      <c r="E172" t="s">
        <v>49</v>
      </c>
      <c r="F172" t="s">
        <v>50</v>
      </c>
      <c r="G172" t="s">
        <v>51</v>
      </c>
      <c r="H172" t="s">
        <v>52</v>
      </c>
      <c r="I172" t="s">
        <v>390</v>
      </c>
      <c r="J172" t="s">
        <v>58</v>
      </c>
      <c r="K172">
        <v>-340.6</v>
      </c>
      <c r="L172">
        <v>-340.2</v>
      </c>
      <c r="M172">
        <v>-3</v>
      </c>
      <c r="N172">
        <v>3</v>
      </c>
      <c r="O172">
        <v>-6</v>
      </c>
      <c r="P172">
        <v>6</v>
      </c>
      <c r="Q172" t="s">
        <v>391</v>
      </c>
      <c r="R172" t="s">
        <v>231</v>
      </c>
      <c r="S172" t="s">
        <v>56</v>
      </c>
      <c r="T172">
        <v>7</v>
      </c>
      <c r="U172">
        <v>14</v>
      </c>
    </row>
    <row r="173" spans="1:21" x14ac:dyDescent="0.25">
      <c r="A173" t="s">
        <v>46</v>
      </c>
      <c r="B173" t="s">
        <v>47</v>
      </c>
      <c r="C173" t="s">
        <v>362</v>
      </c>
      <c r="D173" t="s">
        <v>363</v>
      </c>
      <c r="E173" t="s">
        <v>49</v>
      </c>
      <c r="F173" t="s">
        <v>50</v>
      </c>
      <c r="G173" t="s">
        <v>51</v>
      </c>
      <c r="H173" t="s">
        <v>52</v>
      </c>
      <c r="I173" t="s">
        <v>392</v>
      </c>
      <c r="J173" t="s">
        <v>61</v>
      </c>
      <c r="K173">
        <v>775.4</v>
      </c>
      <c r="L173">
        <v>777.7</v>
      </c>
      <c r="M173">
        <v>-3</v>
      </c>
      <c r="N173">
        <v>3</v>
      </c>
      <c r="O173">
        <v>-6</v>
      </c>
      <c r="P173">
        <v>6</v>
      </c>
      <c r="Q173" t="s">
        <v>393</v>
      </c>
      <c r="R173" t="s">
        <v>231</v>
      </c>
      <c r="S173" t="s">
        <v>56</v>
      </c>
      <c r="T173">
        <v>7</v>
      </c>
      <c r="U173">
        <v>15</v>
      </c>
    </row>
    <row r="174" spans="1:21" x14ac:dyDescent="0.25">
      <c r="A174" t="s">
        <v>46</v>
      </c>
      <c r="B174" t="s">
        <v>47</v>
      </c>
      <c r="C174" t="s">
        <v>362</v>
      </c>
      <c r="D174" t="s">
        <v>363</v>
      </c>
      <c r="E174" t="s">
        <v>49</v>
      </c>
      <c r="F174" t="s">
        <v>50</v>
      </c>
      <c r="G174" t="s">
        <v>51</v>
      </c>
      <c r="H174" t="s">
        <v>52</v>
      </c>
      <c r="I174" t="s">
        <v>394</v>
      </c>
      <c r="J174" t="s">
        <v>53</v>
      </c>
      <c r="K174">
        <v>812.9</v>
      </c>
      <c r="L174">
        <v>813.6</v>
      </c>
      <c r="M174">
        <v>-3</v>
      </c>
      <c r="N174">
        <v>3</v>
      </c>
      <c r="O174">
        <v>-6</v>
      </c>
      <c r="P174">
        <v>6</v>
      </c>
      <c r="Q174" t="s">
        <v>395</v>
      </c>
      <c r="R174" t="s">
        <v>231</v>
      </c>
      <c r="S174" t="s">
        <v>56</v>
      </c>
      <c r="T174">
        <v>7</v>
      </c>
      <c r="U174">
        <v>16</v>
      </c>
    </row>
    <row r="175" spans="1:21" x14ac:dyDescent="0.25">
      <c r="A175" t="s">
        <v>46</v>
      </c>
      <c r="B175" t="s">
        <v>47</v>
      </c>
      <c r="C175" t="s">
        <v>362</v>
      </c>
      <c r="D175" t="s">
        <v>363</v>
      </c>
      <c r="E175" t="s">
        <v>49</v>
      </c>
      <c r="F175" t="s">
        <v>50</v>
      </c>
      <c r="G175" t="s">
        <v>51</v>
      </c>
      <c r="H175" t="s">
        <v>52</v>
      </c>
      <c r="I175" t="s">
        <v>396</v>
      </c>
      <c r="J175" t="s">
        <v>58</v>
      </c>
      <c r="K175">
        <v>-340.9</v>
      </c>
      <c r="L175">
        <v>-340</v>
      </c>
      <c r="M175">
        <v>-3</v>
      </c>
      <c r="N175">
        <v>3</v>
      </c>
      <c r="O175">
        <v>-6</v>
      </c>
      <c r="P175">
        <v>6</v>
      </c>
      <c r="Q175" t="s">
        <v>397</v>
      </c>
      <c r="R175" t="s">
        <v>231</v>
      </c>
      <c r="S175" t="s">
        <v>56</v>
      </c>
      <c r="T175">
        <v>7</v>
      </c>
      <c r="U175">
        <v>17</v>
      </c>
    </row>
    <row r="176" spans="1:21" x14ac:dyDescent="0.25">
      <c r="A176" t="s">
        <v>46</v>
      </c>
      <c r="B176" t="s">
        <v>47</v>
      </c>
      <c r="C176" t="s">
        <v>362</v>
      </c>
      <c r="D176" t="s">
        <v>363</v>
      </c>
      <c r="E176" t="s">
        <v>49</v>
      </c>
      <c r="F176" t="s">
        <v>50</v>
      </c>
      <c r="G176" t="s">
        <v>51</v>
      </c>
      <c r="H176" t="s">
        <v>52</v>
      </c>
      <c r="I176" t="s">
        <v>398</v>
      </c>
      <c r="J176" t="s">
        <v>61</v>
      </c>
      <c r="K176">
        <v>776</v>
      </c>
      <c r="L176">
        <v>780.3</v>
      </c>
      <c r="M176">
        <v>-3</v>
      </c>
      <c r="N176">
        <v>3</v>
      </c>
      <c r="O176">
        <v>-6</v>
      </c>
      <c r="P176">
        <v>6</v>
      </c>
      <c r="Q176" t="s">
        <v>399</v>
      </c>
      <c r="R176" t="s">
        <v>231</v>
      </c>
      <c r="S176" t="s">
        <v>56</v>
      </c>
      <c r="T176">
        <v>7</v>
      </c>
      <c r="U176">
        <v>18</v>
      </c>
    </row>
    <row r="177" spans="1:21" x14ac:dyDescent="0.25">
      <c r="A177" t="s">
        <v>46</v>
      </c>
      <c r="B177" t="s">
        <v>47</v>
      </c>
      <c r="C177" t="s">
        <v>362</v>
      </c>
      <c r="D177" t="s">
        <v>363</v>
      </c>
      <c r="E177" t="s">
        <v>49</v>
      </c>
      <c r="F177" t="s">
        <v>50</v>
      </c>
      <c r="G177" t="s">
        <v>51</v>
      </c>
      <c r="H177" t="s">
        <v>52</v>
      </c>
      <c r="I177" t="s">
        <v>400</v>
      </c>
      <c r="J177" t="s">
        <v>53</v>
      </c>
      <c r="K177">
        <v>1143.4000000000001</v>
      </c>
      <c r="L177">
        <v>1143.5999999999999</v>
      </c>
      <c r="M177">
        <v>-3</v>
      </c>
      <c r="N177">
        <v>3</v>
      </c>
      <c r="O177">
        <v>-6</v>
      </c>
      <c r="P177">
        <v>6</v>
      </c>
      <c r="Q177" t="s">
        <v>401</v>
      </c>
      <c r="R177" t="s">
        <v>231</v>
      </c>
      <c r="S177" t="s">
        <v>56</v>
      </c>
      <c r="T177">
        <v>7</v>
      </c>
      <c r="U177">
        <v>19</v>
      </c>
    </row>
    <row r="178" spans="1:21" x14ac:dyDescent="0.25">
      <c r="A178" t="s">
        <v>46</v>
      </c>
      <c r="B178" t="s">
        <v>47</v>
      </c>
      <c r="C178" t="s">
        <v>362</v>
      </c>
      <c r="D178" t="s">
        <v>363</v>
      </c>
      <c r="E178" t="s">
        <v>49</v>
      </c>
      <c r="F178" t="s">
        <v>50</v>
      </c>
      <c r="G178" t="s">
        <v>51</v>
      </c>
      <c r="H178" t="s">
        <v>52</v>
      </c>
      <c r="I178" t="s">
        <v>402</v>
      </c>
      <c r="J178" t="s">
        <v>58</v>
      </c>
      <c r="K178">
        <v>-341.4</v>
      </c>
      <c r="L178">
        <v>-340</v>
      </c>
      <c r="M178">
        <v>-3</v>
      </c>
      <c r="N178">
        <v>3</v>
      </c>
      <c r="O178">
        <v>-6</v>
      </c>
      <c r="P178">
        <v>6</v>
      </c>
      <c r="Q178" t="s">
        <v>403</v>
      </c>
      <c r="R178" t="s">
        <v>231</v>
      </c>
      <c r="S178" t="s">
        <v>56</v>
      </c>
      <c r="T178">
        <v>7</v>
      </c>
      <c r="U178">
        <v>20</v>
      </c>
    </row>
    <row r="179" spans="1:21" x14ac:dyDescent="0.25">
      <c r="A179" t="s">
        <v>46</v>
      </c>
      <c r="B179" t="s">
        <v>47</v>
      </c>
      <c r="C179" t="s">
        <v>362</v>
      </c>
      <c r="D179" t="s">
        <v>363</v>
      </c>
      <c r="E179" t="s">
        <v>49</v>
      </c>
      <c r="F179" t="s">
        <v>50</v>
      </c>
      <c r="G179" t="s">
        <v>51</v>
      </c>
      <c r="H179" t="s">
        <v>52</v>
      </c>
      <c r="I179" t="s">
        <v>404</v>
      </c>
      <c r="J179" t="s">
        <v>61</v>
      </c>
      <c r="K179">
        <v>787</v>
      </c>
      <c r="L179">
        <v>790.4</v>
      </c>
      <c r="M179">
        <v>-3</v>
      </c>
      <c r="N179">
        <v>3</v>
      </c>
      <c r="O179">
        <v>-6</v>
      </c>
      <c r="P179">
        <v>6</v>
      </c>
      <c r="Q179" t="s">
        <v>405</v>
      </c>
      <c r="R179" t="s">
        <v>231</v>
      </c>
      <c r="S179" t="s">
        <v>56</v>
      </c>
      <c r="T179">
        <v>7</v>
      </c>
      <c r="U179">
        <v>21</v>
      </c>
    </row>
    <row r="180" spans="1:21" x14ac:dyDescent="0.25">
      <c r="A180" t="s">
        <v>46</v>
      </c>
      <c r="B180" t="s">
        <v>47</v>
      </c>
      <c r="C180" t="s">
        <v>362</v>
      </c>
      <c r="D180" t="s">
        <v>363</v>
      </c>
      <c r="E180" t="s">
        <v>49</v>
      </c>
      <c r="F180" t="s">
        <v>50</v>
      </c>
      <c r="G180" t="s">
        <v>51</v>
      </c>
      <c r="H180" t="s">
        <v>52</v>
      </c>
      <c r="I180" t="s">
        <v>406</v>
      </c>
      <c r="J180" t="s">
        <v>53</v>
      </c>
      <c r="K180">
        <v>1249.5</v>
      </c>
      <c r="L180">
        <v>1249.2</v>
      </c>
      <c r="M180">
        <v>-3</v>
      </c>
      <c r="N180">
        <v>3</v>
      </c>
      <c r="O180">
        <v>-6</v>
      </c>
      <c r="P180">
        <v>6</v>
      </c>
      <c r="Q180" t="s">
        <v>407</v>
      </c>
      <c r="R180" t="s">
        <v>231</v>
      </c>
      <c r="S180" t="s">
        <v>56</v>
      </c>
      <c r="T180">
        <v>7</v>
      </c>
      <c r="U180">
        <v>22</v>
      </c>
    </row>
    <row r="181" spans="1:21" x14ac:dyDescent="0.25">
      <c r="A181" t="s">
        <v>46</v>
      </c>
      <c r="B181" t="s">
        <v>47</v>
      </c>
      <c r="C181" t="s">
        <v>362</v>
      </c>
      <c r="D181" t="s">
        <v>363</v>
      </c>
      <c r="E181" t="s">
        <v>49</v>
      </c>
      <c r="F181" t="s">
        <v>50</v>
      </c>
      <c r="G181" t="s">
        <v>51</v>
      </c>
      <c r="H181" t="s">
        <v>52</v>
      </c>
      <c r="I181" t="s">
        <v>408</v>
      </c>
      <c r="J181" t="s">
        <v>58</v>
      </c>
      <c r="K181">
        <v>-341.3</v>
      </c>
      <c r="L181">
        <v>-339.9</v>
      </c>
      <c r="M181">
        <v>-3</v>
      </c>
      <c r="N181">
        <v>3</v>
      </c>
      <c r="O181">
        <v>-6</v>
      </c>
      <c r="P181">
        <v>6</v>
      </c>
      <c r="Q181" t="s">
        <v>409</v>
      </c>
      <c r="R181" t="s">
        <v>231</v>
      </c>
      <c r="S181" t="s">
        <v>56</v>
      </c>
      <c r="T181">
        <v>7</v>
      </c>
      <c r="U181">
        <v>23</v>
      </c>
    </row>
    <row r="182" spans="1:21" x14ac:dyDescent="0.25">
      <c r="A182" t="s">
        <v>46</v>
      </c>
      <c r="B182" t="s">
        <v>47</v>
      </c>
      <c r="C182" t="s">
        <v>362</v>
      </c>
      <c r="D182" t="s">
        <v>363</v>
      </c>
      <c r="E182" t="s">
        <v>49</v>
      </c>
      <c r="F182" t="s">
        <v>50</v>
      </c>
      <c r="G182" t="s">
        <v>51</v>
      </c>
      <c r="H182" t="s">
        <v>52</v>
      </c>
      <c r="I182" t="s">
        <v>410</v>
      </c>
      <c r="J182" t="s">
        <v>61</v>
      </c>
      <c r="K182">
        <v>788.3</v>
      </c>
      <c r="L182">
        <v>793.6</v>
      </c>
      <c r="M182">
        <v>-3</v>
      </c>
      <c r="N182">
        <v>3</v>
      </c>
      <c r="O182">
        <v>-6</v>
      </c>
      <c r="P182">
        <v>6</v>
      </c>
      <c r="Q182" t="s">
        <v>411</v>
      </c>
      <c r="R182" t="s">
        <v>231</v>
      </c>
      <c r="S182" t="s">
        <v>56</v>
      </c>
      <c r="T182">
        <v>7</v>
      </c>
      <c r="U182">
        <v>24</v>
      </c>
    </row>
    <row r="183" spans="1:21" x14ac:dyDescent="0.25">
      <c r="A183" t="s">
        <v>46</v>
      </c>
      <c r="B183" t="s">
        <v>47</v>
      </c>
      <c r="C183" t="s">
        <v>362</v>
      </c>
      <c r="D183" t="s">
        <v>363</v>
      </c>
      <c r="E183" t="s">
        <v>49</v>
      </c>
      <c r="F183" t="s">
        <v>50</v>
      </c>
      <c r="G183" t="s">
        <v>51</v>
      </c>
      <c r="H183" t="s">
        <v>52</v>
      </c>
      <c r="I183" t="s">
        <v>412</v>
      </c>
      <c r="J183" t="s">
        <v>53</v>
      </c>
      <c r="K183">
        <v>769.9</v>
      </c>
      <c r="L183">
        <v>770.1</v>
      </c>
      <c r="M183">
        <v>-3</v>
      </c>
      <c r="N183">
        <v>3</v>
      </c>
      <c r="O183">
        <v>-6</v>
      </c>
      <c r="P183">
        <v>6</v>
      </c>
      <c r="Q183" t="s">
        <v>413</v>
      </c>
      <c r="R183" t="s">
        <v>231</v>
      </c>
      <c r="S183" t="s">
        <v>56</v>
      </c>
      <c r="T183">
        <v>7</v>
      </c>
      <c r="U183">
        <v>25</v>
      </c>
    </row>
    <row r="184" spans="1:21" x14ac:dyDescent="0.25">
      <c r="A184" t="s">
        <v>46</v>
      </c>
      <c r="B184" t="s">
        <v>47</v>
      </c>
      <c r="C184" t="s">
        <v>362</v>
      </c>
      <c r="D184" t="s">
        <v>363</v>
      </c>
      <c r="E184" t="s">
        <v>49</v>
      </c>
      <c r="F184" t="s">
        <v>50</v>
      </c>
      <c r="G184" t="s">
        <v>51</v>
      </c>
      <c r="H184" t="s">
        <v>52</v>
      </c>
      <c r="I184" t="s">
        <v>414</v>
      </c>
      <c r="J184" t="s">
        <v>58</v>
      </c>
      <c r="K184">
        <v>338.5</v>
      </c>
      <c r="L184">
        <v>340.3</v>
      </c>
      <c r="M184">
        <v>-3</v>
      </c>
      <c r="N184">
        <v>3</v>
      </c>
      <c r="O184">
        <v>-6</v>
      </c>
      <c r="P184">
        <v>6</v>
      </c>
      <c r="Q184" t="s">
        <v>415</v>
      </c>
      <c r="R184" t="s">
        <v>231</v>
      </c>
      <c r="S184" t="s">
        <v>56</v>
      </c>
      <c r="T184">
        <v>7</v>
      </c>
      <c r="U184">
        <v>26</v>
      </c>
    </row>
    <row r="185" spans="1:21" x14ac:dyDescent="0.25">
      <c r="A185" t="s">
        <v>46</v>
      </c>
      <c r="B185" t="s">
        <v>47</v>
      </c>
      <c r="C185" t="s">
        <v>362</v>
      </c>
      <c r="D185" t="s">
        <v>363</v>
      </c>
      <c r="E185" t="s">
        <v>49</v>
      </c>
      <c r="F185" t="s">
        <v>50</v>
      </c>
      <c r="G185" t="s">
        <v>51</v>
      </c>
      <c r="H185" t="s">
        <v>52</v>
      </c>
      <c r="I185" t="s">
        <v>416</v>
      </c>
      <c r="J185" t="s">
        <v>61</v>
      </c>
      <c r="K185">
        <v>774.5</v>
      </c>
      <c r="L185">
        <v>778.9</v>
      </c>
      <c r="M185">
        <v>-3</v>
      </c>
      <c r="N185">
        <v>3</v>
      </c>
      <c r="O185">
        <v>-6</v>
      </c>
      <c r="P185">
        <v>6</v>
      </c>
      <c r="Q185" t="s">
        <v>417</v>
      </c>
      <c r="R185" t="s">
        <v>231</v>
      </c>
      <c r="S185" t="s">
        <v>56</v>
      </c>
      <c r="T185">
        <v>7</v>
      </c>
      <c r="U185">
        <v>27</v>
      </c>
    </row>
    <row r="186" spans="1:21" x14ac:dyDescent="0.25">
      <c r="A186" t="s">
        <v>46</v>
      </c>
      <c r="B186" t="s">
        <v>47</v>
      </c>
      <c r="C186" t="s">
        <v>362</v>
      </c>
      <c r="D186" t="s">
        <v>363</v>
      </c>
      <c r="E186" t="s">
        <v>49</v>
      </c>
      <c r="F186" t="s">
        <v>50</v>
      </c>
      <c r="G186" t="s">
        <v>51</v>
      </c>
      <c r="H186" t="s">
        <v>52</v>
      </c>
      <c r="I186" t="s">
        <v>418</v>
      </c>
      <c r="J186" t="s">
        <v>53</v>
      </c>
      <c r="K186">
        <v>769.2</v>
      </c>
      <c r="L186">
        <v>770.1</v>
      </c>
      <c r="M186">
        <v>-3</v>
      </c>
      <c r="N186">
        <v>3</v>
      </c>
      <c r="O186">
        <v>-6</v>
      </c>
      <c r="P186">
        <v>6</v>
      </c>
      <c r="Q186" t="s">
        <v>419</v>
      </c>
      <c r="R186" t="s">
        <v>231</v>
      </c>
      <c r="S186" t="s">
        <v>56</v>
      </c>
      <c r="T186">
        <v>7</v>
      </c>
      <c r="U186">
        <v>28</v>
      </c>
    </row>
    <row r="187" spans="1:21" x14ac:dyDescent="0.25">
      <c r="A187" t="s">
        <v>46</v>
      </c>
      <c r="B187" t="s">
        <v>47</v>
      </c>
      <c r="C187" t="s">
        <v>362</v>
      </c>
      <c r="D187" t="s">
        <v>363</v>
      </c>
      <c r="E187" t="s">
        <v>49</v>
      </c>
      <c r="F187" t="s">
        <v>50</v>
      </c>
      <c r="G187" t="s">
        <v>51</v>
      </c>
      <c r="H187" t="s">
        <v>52</v>
      </c>
      <c r="I187" t="s">
        <v>420</v>
      </c>
      <c r="J187" t="s">
        <v>58</v>
      </c>
      <c r="K187">
        <v>-340.9</v>
      </c>
      <c r="L187">
        <v>-340.3</v>
      </c>
      <c r="M187">
        <v>-3</v>
      </c>
      <c r="N187">
        <v>3</v>
      </c>
      <c r="O187">
        <v>-6</v>
      </c>
      <c r="P187">
        <v>6</v>
      </c>
      <c r="Q187" t="s">
        <v>421</v>
      </c>
      <c r="R187" t="s">
        <v>231</v>
      </c>
      <c r="S187" t="s">
        <v>56</v>
      </c>
      <c r="T187">
        <v>7</v>
      </c>
      <c r="U187">
        <v>29</v>
      </c>
    </row>
    <row r="188" spans="1:21" x14ac:dyDescent="0.25">
      <c r="A188" t="s">
        <v>46</v>
      </c>
      <c r="B188" t="s">
        <v>47</v>
      </c>
      <c r="C188" t="s">
        <v>362</v>
      </c>
      <c r="D188" t="s">
        <v>363</v>
      </c>
      <c r="E188" t="s">
        <v>49</v>
      </c>
      <c r="F188" t="s">
        <v>50</v>
      </c>
      <c r="G188" t="s">
        <v>51</v>
      </c>
      <c r="H188" t="s">
        <v>52</v>
      </c>
      <c r="I188" t="s">
        <v>422</v>
      </c>
      <c r="J188" t="s">
        <v>61</v>
      </c>
      <c r="K188">
        <v>775.7</v>
      </c>
      <c r="L188">
        <v>778.9</v>
      </c>
      <c r="M188">
        <v>-3</v>
      </c>
      <c r="N188">
        <v>3</v>
      </c>
      <c r="O188">
        <v>-6</v>
      </c>
      <c r="P188">
        <v>6</v>
      </c>
      <c r="Q188" t="s">
        <v>423</v>
      </c>
      <c r="R188" t="s">
        <v>231</v>
      </c>
      <c r="S188" t="s">
        <v>56</v>
      </c>
      <c r="T188">
        <v>7</v>
      </c>
      <c r="U188">
        <v>30</v>
      </c>
    </row>
    <row r="189" spans="1:21" x14ac:dyDescent="0.25">
      <c r="A189" t="s">
        <v>46</v>
      </c>
      <c r="B189" t="s">
        <v>47</v>
      </c>
      <c r="C189" t="s">
        <v>362</v>
      </c>
      <c r="D189" t="s">
        <v>363</v>
      </c>
      <c r="E189" t="s">
        <v>49</v>
      </c>
      <c r="F189" t="s">
        <v>50</v>
      </c>
      <c r="G189" t="s">
        <v>51</v>
      </c>
      <c r="H189" t="s">
        <v>52</v>
      </c>
      <c r="I189" t="s">
        <v>424</v>
      </c>
      <c r="J189" t="s">
        <v>53</v>
      </c>
      <c r="K189">
        <v>1196</v>
      </c>
      <c r="L189">
        <v>1196.4000000000001</v>
      </c>
      <c r="M189">
        <v>-3</v>
      </c>
      <c r="N189">
        <v>3</v>
      </c>
      <c r="O189">
        <v>-6</v>
      </c>
      <c r="P189">
        <v>6</v>
      </c>
      <c r="Q189" t="s">
        <v>425</v>
      </c>
      <c r="R189" t="s">
        <v>231</v>
      </c>
      <c r="S189" t="s">
        <v>56</v>
      </c>
      <c r="T189">
        <v>7</v>
      </c>
      <c r="U189">
        <v>31</v>
      </c>
    </row>
    <row r="190" spans="1:21" x14ac:dyDescent="0.25">
      <c r="A190" t="s">
        <v>46</v>
      </c>
      <c r="B190" t="s">
        <v>47</v>
      </c>
      <c r="C190" t="s">
        <v>362</v>
      </c>
      <c r="D190" t="s">
        <v>363</v>
      </c>
      <c r="E190" t="s">
        <v>49</v>
      </c>
      <c r="F190" t="s">
        <v>50</v>
      </c>
      <c r="G190" t="s">
        <v>51</v>
      </c>
      <c r="H190" t="s">
        <v>52</v>
      </c>
      <c r="I190" t="s">
        <v>426</v>
      </c>
      <c r="J190" t="s">
        <v>58</v>
      </c>
      <c r="K190">
        <v>338.9</v>
      </c>
      <c r="L190">
        <v>340.4</v>
      </c>
      <c r="M190">
        <v>-3</v>
      </c>
      <c r="N190">
        <v>3</v>
      </c>
      <c r="O190">
        <v>-6</v>
      </c>
      <c r="P190">
        <v>6</v>
      </c>
      <c r="Q190" t="s">
        <v>427</v>
      </c>
      <c r="R190" t="s">
        <v>231</v>
      </c>
      <c r="S190" t="s">
        <v>56</v>
      </c>
      <c r="T190">
        <v>7</v>
      </c>
      <c r="U190">
        <v>32</v>
      </c>
    </row>
    <row r="191" spans="1:21" x14ac:dyDescent="0.25">
      <c r="A191" t="s">
        <v>46</v>
      </c>
      <c r="B191" t="s">
        <v>47</v>
      </c>
      <c r="C191" t="s">
        <v>362</v>
      </c>
      <c r="D191" t="s">
        <v>363</v>
      </c>
      <c r="E191" t="s">
        <v>49</v>
      </c>
      <c r="F191" t="s">
        <v>50</v>
      </c>
      <c r="G191" t="s">
        <v>51</v>
      </c>
      <c r="H191" t="s">
        <v>52</v>
      </c>
      <c r="I191" t="s">
        <v>428</v>
      </c>
      <c r="J191" t="s">
        <v>61</v>
      </c>
      <c r="K191">
        <v>788.4</v>
      </c>
      <c r="L191">
        <v>791.8</v>
      </c>
      <c r="M191">
        <v>-3</v>
      </c>
      <c r="N191">
        <v>3</v>
      </c>
      <c r="O191">
        <v>-6</v>
      </c>
      <c r="P191">
        <v>6</v>
      </c>
      <c r="Q191" t="s">
        <v>429</v>
      </c>
      <c r="R191" t="s">
        <v>231</v>
      </c>
      <c r="S191" t="s">
        <v>56</v>
      </c>
      <c r="T191">
        <v>7</v>
      </c>
      <c r="U191">
        <v>33</v>
      </c>
    </row>
    <row r="192" spans="1:21" x14ac:dyDescent="0.25">
      <c r="A192" t="s">
        <v>46</v>
      </c>
      <c r="B192" t="s">
        <v>47</v>
      </c>
      <c r="C192" t="s">
        <v>362</v>
      </c>
      <c r="D192" t="s">
        <v>363</v>
      </c>
      <c r="E192" t="s">
        <v>49</v>
      </c>
      <c r="F192" t="s">
        <v>50</v>
      </c>
      <c r="G192" t="s">
        <v>51</v>
      </c>
      <c r="H192" t="s">
        <v>52</v>
      </c>
      <c r="I192" t="s">
        <v>430</v>
      </c>
      <c r="J192" t="s">
        <v>53</v>
      </c>
      <c r="K192">
        <v>1196.2</v>
      </c>
      <c r="L192">
        <v>1196.4000000000001</v>
      </c>
      <c r="M192">
        <v>-3</v>
      </c>
      <c r="N192">
        <v>3</v>
      </c>
      <c r="O192">
        <v>-6</v>
      </c>
      <c r="P192">
        <v>6</v>
      </c>
      <c r="Q192" t="s">
        <v>431</v>
      </c>
      <c r="R192" t="s">
        <v>231</v>
      </c>
      <c r="S192" t="s">
        <v>56</v>
      </c>
      <c r="T192">
        <v>7</v>
      </c>
      <c r="U192">
        <v>34</v>
      </c>
    </row>
    <row r="193" spans="1:21" x14ac:dyDescent="0.25">
      <c r="A193" t="s">
        <v>46</v>
      </c>
      <c r="B193" t="s">
        <v>47</v>
      </c>
      <c r="C193" t="s">
        <v>362</v>
      </c>
      <c r="D193" t="s">
        <v>363</v>
      </c>
      <c r="E193" t="s">
        <v>49</v>
      </c>
      <c r="F193" t="s">
        <v>50</v>
      </c>
      <c r="G193" t="s">
        <v>51</v>
      </c>
      <c r="H193" t="s">
        <v>52</v>
      </c>
      <c r="I193" t="s">
        <v>432</v>
      </c>
      <c r="J193" t="s">
        <v>58</v>
      </c>
      <c r="K193">
        <v>-341.7</v>
      </c>
      <c r="L193">
        <v>-340.4</v>
      </c>
      <c r="M193">
        <v>-3</v>
      </c>
      <c r="N193">
        <v>3</v>
      </c>
      <c r="O193">
        <v>-6</v>
      </c>
      <c r="P193">
        <v>6</v>
      </c>
      <c r="Q193" t="s">
        <v>433</v>
      </c>
      <c r="R193" t="s">
        <v>231</v>
      </c>
      <c r="S193" t="s">
        <v>56</v>
      </c>
      <c r="T193">
        <v>7</v>
      </c>
      <c r="U193">
        <v>35</v>
      </c>
    </row>
    <row r="194" spans="1:21" x14ac:dyDescent="0.25">
      <c r="A194" t="s">
        <v>46</v>
      </c>
      <c r="B194" t="s">
        <v>47</v>
      </c>
      <c r="C194" t="s">
        <v>362</v>
      </c>
      <c r="D194" t="s">
        <v>363</v>
      </c>
      <c r="E194" t="s">
        <v>49</v>
      </c>
      <c r="F194" t="s">
        <v>50</v>
      </c>
      <c r="G194" t="s">
        <v>51</v>
      </c>
      <c r="H194" t="s">
        <v>52</v>
      </c>
      <c r="I194" t="s">
        <v>434</v>
      </c>
      <c r="J194" t="s">
        <v>61</v>
      </c>
      <c r="K194">
        <v>787.3</v>
      </c>
      <c r="L194">
        <v>791.8</v>
      </c>
      <c r="M194">
        <v>-3</v>
      </c>
      <c r="N194">
        <v>3</v>
      </c>
      <c r="O194">
        <v>-6</v>
      </c>
      <c r="P194">
        <v>6</v>
      </c>
      <c r="Q194" t="s">
        <v>435</v>
      </c>
      <c r="R194" t="s">
        <v>231</v>
      </c>
      <c r="S194" t="s">
        <v>56</v>
      </c>
      <c r="T194">
        <v>7</v>
      </c>
      <c r="U194">
        <v>36</v>
      </c>
    </row>
    <row r="195" spans="1:21" x14ac:dyDescent="0.25">
      <c r="A195" t="s">
        <v>46</v>
      </c>
      <c r="B195" t="s">
        <v>47</v>
      </c>
      <c r="C195" t="s">
        <v>362</v>
      </c>
      <c r="D195" t="s">
        <v>363</v>
      </c>
      <c r="E195" t="s">
        <v>49</v>
      </c>
      <c r="F195" t="s">
        <v>50</v>
      </c>
      <c r="G195" t="s">
        <v>51</v>
      </c>
      <c r="H195" t="s">
        <v>52</v>
      </c>
      <c r="I195" t="s">
        <v>436</v>
      </c>
      <c r="J195" t="s">
        <v>85</v>
      </c>
      <c r="K195">
        <v>74.099999999999994</v>
      </c>
      <c r="L195">
        <v>76.099999999999994</v>
      </c>
      <c r="M195">
        <v>-1</v>
      </c>
      <c r="N195">
        <v>1</v>
      </c>
      <c r="O195">
        <v>-1</v>
      </c>
      <c r="P195">
        <v>1</v>
      </c>
      <c r="Q195" t="s">
        <v>437</v>
      </c>
      <c r="R195" t="s">
        <v>55</v>
      </c>
      <c r="S195" t="s">
        <v>56</v>
      </c>
      <c r="T195">
        <v>7</v>
      </c>
      <c r="U195">
        <v>37</v>
      </c>
    </row>
    <row r="196" spans="1:21" x14ac:dyDescent="0.25">
      <c r="A196" t="s">
        <v>46</v>
      </c>
      <c r="B196" t="s">
        <v>47</v>
      </c>
      <c r="C196" t="s">
        <v>362</v>
      </c>
      <c r="D196" t="s">
        <v>363</v>
      </c>
      <c r="E196" t="s">
        <v>49</v>
      </c>
      <c r="F196" t="s">
        <v>50</v>
      </c>
      <c r="G196" t="s">
        <v>51</v>
      </c>
      <c r="H196" t="s">
        <v>52</v>
      </c>
      <c r="I196" t="s">
        <v>438</v>
      </c>
      <c r="J196" t="s">
        <v>82</v>
      </c>
      <c r="K196">
        <v>0.3</v>
      </c>
      <c r="L196">
        <v>0.2</v>
      </c>
      <c r="M196">
        <v>-1.5</v>
      </c>
      <c r="N196">
        <v>1.5</v>
      </c>
      <c r="O196">
        <v>-2</v>
      </c>
      <c r="P196">
        <v>2</v>
      </c>
      <c r="Q196" t="s">
        <v>439</v>
      </c>
      <c r="R196" t="s">
        <v>231</v>
      </c>
      <c r="S196" t="s">
        <v>56</v>
      </c>
      <c r="T196">
        <v>7</v>
      </c>
      <c r="U196">
        <v>38</v>
      </c>
    </row>
    <row r="197" spans="1:21" x14ac:dyDescent="0.25">
      <c r="A197" t="s">
        <v>46</v>
      </c>
      <c r="B197" t="s">
        <v>47</v>
      </c>
      <c r="C197" t="s">
        <v>362</v>
      </c>
      <c r="D197" t="s">
        <v>363</v>
      </c>
      <c r="E197" t="s">
        <v>49</v>
      </c>
      <c r="F197" t="s">
        <v>50</v>
      </c>
      <c r="G197" t="s">
        <v>51</v>
      </c>
      <c r="H197" t="s">
        <v>52</v>
      </c>
      <c r="I197" t="s">
        <v>440</v>
      </c>
      <c r="J197" t="s">
        <v>90</v>
      </c>
      <c r="K197">
        <v>1.1000000000000001</v>
      </c>
      <c r="L197">
        <v>2.2000000000000002</v>
      </c>
      <c r="M197">
        <v>-1.5</v>
      </c>
      <c r="N197">
        <v>1.5</v>
      </c>
      <c r="O197">
        <v>-1.5</v>
      </c>
      <c r="P197">
        <v>1.5</v>
      </c>
      <c r="Q197" t="s">
        <v>441</v>
      </c>
      <c r="R197" t="s">
        <v>231</v>
      </c>
      <c r="S197" t="s">
        <v>56</v>
      </c>
      <c r="T197">
        <v>7</v>
      </c>
      <c r="U197">
        <v>39</v>
      </c>
    </row>
    <row r="198" spans="1:21" x14ac:dyDescent="0.25">
      <c r="A198" t="s">
        <v>46</v>
      </c>
      <c r="B198" t="s">
        <v>47</v>
      </c>
      <c r="C198" t="s">
        <v>362</v>
      </c>
      <c r="D198" t="s">
        <v>363</v>
      </c>
      <c r="E198" t="s">
        <v>49</v>
      </c>
      <c r="F198" t="s">
        <v>50</v>
      </c>
      <c r="G198" t="s">
        <v>51</v>
      </c>
      <c r="H198" t="s">
        <v>52</v>
      </c>
      <c r="I198" t="s">
        <v>442</v>
      </c>
      <c r="J198" t="s">
        <v>85</v>
      </c>
      <c r="K198">
        <v>76</v>
      </c>
      <c r="L198">
        <v>76.099999999999994</v>
      </c>
      <c r="M198">
        <v>-1</v>
      </c>
      <c r="N198">
        <v>1</v>
      </c>
      <c r="O198">
        <v>-1</v>
      </c>
      <c r="P198">
        <v>1</v>
      </c>
      <c r="Q198" t="s">
        <v>443</v>
      </c>
      <c r="R198" t="s">
        <v>55</v>
      </c>
      <c r="S198" t="s">
        <v>56</v>
      </c>
      <c r="T198">
        <v>7</v>
      </c>
      <c r="U198">
        <v>40</v>
      </c>
    </row>
    <row r="199" spans="1:21" x14ac:dyDescent="0.25">
      <c r="A199" t="s">
        <v>46</v>
      </c>
      <c r="B199" t="s">
        <v>47</v>
      </c>
      <c r="C199" t="s">
        <v>362</v>
      </c>
      <c r="D199" t="s">
        <v>363</v>
      </c>
      <c r="E199" t="s">
        <v>49</v>
      </c>
      <c r="F199" t="s">
        <v>50</v>
      </c>
      <c r="G199" t="s">
        <v>51</v>
      </c>
      <c r="H199" t="s">
        <v>52</v>
      </c>
      <c r="I199" t="s">
        <v>444</v>
      </c>
      <c r="J199" t="s">
        <v>82</v>
      </c>
      <c r="K199">
        <v>0.3</v>
      </c>
      <c r="L199">
        <v>0.2</v>
      </c>
      <c r="M199">
        <v>-1.5</v>
      </c>
      <c r="N199">
        <v>1.5</v>
      </c>
      <c r="O199">
        <v>-2</v>
      </c>
      <c r="P199">
        <v>2</v>
      </c>
      <c r="Q199" t="s">
        <v>445</v>
      </c>
      <c r="R199" t="s">
        <v>231</v>
      </c>
      <c r="S199" t="s">
        <v>56</v>
      </c>
      <c r="T199">
        <v>7</v>
      </c>
      <c r="U199">
        <v>41</v>
      </c>
    </row>
    <row r="200" spans="1:21" x14ac:dyDescent="0.25">
      <c r="A200" t="s">
        <v>46</v>
      </c>
      <c r="B200" t="s">
        <v>47</v>
      </c>
      <c r="C200" t="s">
        <v>362</v>
      </c>
      <c r="D200" t="s">
        <v>363</v>
      </c>
      <c r="E200" t="s">
        <v>49</v>
      </c>
      <c r="F200" t="s">
        <v>50</v>
      </c>
      <c r="G200" t="s">
        <v>51</v>
      </c>
      <c r="H200" t="s">
        <v>52</v>
      </c>
      <c r="I200" t="s">
        <v>446</v>
      </c>
      <c r="J200" t="s">
        <v>90</v>
      </c>
      <c r="K200">
        <v>0.6</v>
      </c>
      <c r="L200">
        <v>2.2999999999999998</v>
      </c>
      <c r="M200">
        <v>-1.5</v>
      </c>
      <c r="N200">
        <v>1.5</v>
      </c>
      <c r="O200">
        <v>-1.5</v>
      </c>
      <c r="P200">
        <v>1.5</v>
      </c>
      <c r="Q200" t="s">
        <v>447</v>
      </c>
      <c r="R200" t="s">
        <v>231</v>
      </c>
      <c r="S200" t="s">
        <v>56</v>
      </c>
      <c r="T200">
        <v>7</v>
      </c>
      <c r="U200">
        <v>42</v>
      </c>
    </row>
    <row r="201" spans="1:21" x14ac:dyDescent="0.25">
      <c r="A201" t="s">
        <v>46</v>
      </c>
      <c r="B201" t="s">
        <v>47</v>
      </c>
      <c r="C201" t="s">
        <v>362</v>
      </c>
      <c r="D201" t="s">
        <v>363</v>
      </c>
      <c r="E201" t="s">
        <v>49</v>
      </c>
      <c r="F201" t="s">
        <v>50</v>
      </c>
      <c r="G201" t="s">
        <v>51</v>
      </c>
      <c r="H201" t="s">
        <v>52</v>
      </c>
      <c r="I201" t="s">
        <v>448</v>
      </c>
      <c r="J201" t="s">
        <v>85</v>
      </c>
      <c r="K201">
        <v>94.3</v>
      </c>
      <c r="L201">
        <v>94.2</v>
      </c>
      <c r="M201">
        <v>-3</v>
      </c>
      <c r="N201">
        <v>3</v>
      </c>
      <c r="O201">
        <v>-2</v>
      </c>
      <c r="P201">
        <v>2</v>
      </c>
      <c r="Q201" t="s">
        <v>449</v>
      </c>
      <c r="R201" t="s">
        <v>55</v>
      </c>
      <c r="S201" t="s">
        <v>56</v>
      </c>
      <c r="T201">
        <v>7</v>
      </c>
      <c r="U201">
        <v>43</v>
      </c>
    </row>
    <row r="202" spans="1:21" x14ac:dyDescent="0.25">
      <c r="A202" t="s">
        <v>46</v>
      </c>
      <c r="B202" t="s">
        <v>47</v>
      </c>
      <c r="C202" t="s">
        <v>362</v>
      </c>
      <c r="D202" t="s">
        <v>363</v>
      </c>
      <c r="E202" t="s">
        <v>49</v>
      </c>
      <c r="F202" t="s">
        <v>50</v>
      </c>
      <c r="G202" t="s">
        <v>51</v>
      </c>
      <c r="H202" t="s">
        <v>52</v>
      </c>
      <c r="I202" t="s">
        <v>450</v>
      </c>
      <c r="J202" t="s">
        <v>82</v>
      </c>
      <c r="K202">
        <v>0.2</v>
      </c>
      <c r="L202">
        <v>0.1</v>
      </c>
      <c r="M202">
        <v>-3</v>
      </c>
      <c r="N202">
        <v>3</v>
      </c>
      <c r="O202">
        <v>-2</v>
      </c>
      <c r="P202">
        <v>2</v>
      </c>
      <c r="Q202" t="s">
        <v>451</v>
      </c>
      <c r="R202" t="s">
        <v>55</v>
      </c>
      <c r="S202" t="s">
        <v>56</v>
      </c>
      <c r="T202">
        <v>7</v>
      </c>
      <c r="U202">
        <v>44</v>
      </c>
    </row>
    <row r="203" spans="1:21" x14ac:dyDescent="0.25">
      <c r="A203" t="s">
        <v>46</v>
      </c>
      <c r="B203" t="s">
        <v>47</v>
      </c>
      <c r="C203" t="s">
        <v>362</v>
      </c>
      <c r="D203" t="s">
        <v>363</v>
      </c>
      <c r="E203" t="s">
        <v>49</v>
      </c>
      <c r="F203" t="s">
        <v>50</v>
      </c>
      <c r="G203" t="s">
        <v>51</v>
      </c>
      <c r="H203" t="s">
        <v>52</v>
      </c>
      <c r="I203" t="s">
        <v>452</v>
      </c>
      <c r="J203" t="s">
        <v>90</v>
      </c>
      <c r="K203">
        <v>1.5</v>
      </c>
      <c r="L203">
        <v>3</v>
      </c>
      <c r="M203">
        <v>-3</v>
      </c>
      <c r="N203">
        <v>3</v>
      </c>
      <c r="O203">
        <v>-6</v>
      </c>
      <c r="P203">
        <v>6</v>
      </c>
      <c r="Q203" t="s">
        <v>453</v>
      </c>
      <c r="R203" t="s">
        <v>55</v>
      </c>
      <c r="S203" t="s">
        <v>56</v>
      </c>
      <c r="T203">
        <v>7</v>
      </c>
      <c r="U203">
        <v>45</v>
      </c>
    </row>
    <row r="204" spans="1:21" x14ac:dyDescent="0.25">
      <c r="A204" t="s">
        <v>46</v>
      </c>
      <c r="B204" t="s">
        <v>47</v>
      </c>
      <c r="C204" t="s">
        <v>362</v>
      </c>
      <c r="D204" t="s">
        <v>363</v>
      </c>
      <c r="E204" t="s">
        <v>49</v>
      </c>
      <c r="F204" t="s">
        <v>50</v>
      </c>
      <c r="G204" t="s">
        <v>51</v>
      </c>
      <c r="H204" t="s">
        <v>52</v>
      </c>
      <c r="I204" t="s">
        <v>454</v>
      </c>
      <c r="J204" t="s">
        <v>85</v>
      </c>
      <c r="K204">
        <v>94.7</v>
      </c>
      <c r="L204">
        <v>94.2</v>
      </c>
      <c r="M204">
        <v>-3</v>
      </c>
      <c r="N204">
        <v>3</v>
      </c>
      <c r="O204">
        <v>-6</v>
      </c>
      <c r="P204">
        <v>6</v>
      </c>
      <c r="Q204" t="s">
        <v>455</v>
      </c>
      <c r="R204" t="s">
        <v>55</v>
      </c>
      <c r="S204" t="s">
        <v>56</v>
      </c>
      <c r="T204">
        <v>7</v>
      </c>
      <c r="U204">
        <v>46</v>
      </c>
    </row>
    <row r="205" spans="1:21" x14ac:dyDescent="0.25">
      <c r="A205" t="s">
        <v>46</v>
      </c>
      <c r="B205" t="s">
        <v>47</v>
      </c>
      <c r="C205" t="s">
        <v>362</v>
      </c>
      <c r="D205" t="s">
        <v>363</v>
      </c>
      <c r="E205" t="s">
        <v>49</v>
      </c>
      <c r="F205" t="s">
        <v>50</v>
      </c>
      <c r="G205" t="s">
        <v>51</v>
      </c>
      <c r="H205" t="s">
        <v>52</v>
      </c>
      <c r="I205" t="s">
        <v>456</v>
      </c>
      <c r="J205" t="s">
        <v>82</v>
      </c>
      <c r="K205">
        <v>0.1</v>
      </c>
      <c r="L205">
        <v>0.1</v>
      </c>
      <c r="M205">
        <v>-3</v>
      </c>
      <c r="N205">
        <v>3</v>
      </c>
      <c r="O205">
        <v>-6</v>
      </c>
      <c r="P205">
        <v>6</v>
      </c>
      <c r="Q205" t="s">
        <v>457</v>
      </c>
      <c r="R205" t="s">
        <v>55</v>
      </c>
      <c r="S205" t="s">
        <v>56</v>
      </c>
      <c r="T205">
        <v>7</v>
      </c>
      <c r="U205">
        <v>47</v>
      </c>
    </row>
    <row r="206" spans="1:21" x14ac:dyDescent="0.25">
      <c r="A206" t="s">
        <v>46</v>
      </c>
      <c r="B206" t="s">
        <v>47</v>
      </c>
      <c r="C206" t="s">
        <v>362</v>
      </c>
      <c r="D206" t="s">
        <v>363</v>
      </c>
      <c r="E206" t="s">
        <v>49</v>
      </c>
      <c r="F206" t="s">
        <v>50</v>
      </c>
      <c r="G206" t="s">
        <v>51</v>
      </c>
      <c r="H206" t="s">
        <v>52</v>
      </c>
      <c r="I206" t="s">
        <v>458</v>
      </c>
      <c r="J206" t="s">
        <v>90</v>
      </c>
      <c r="K206">
        <v>1</v>
      </c>
      <c r="L206">
        <v>2.9</v>
      </c>
      <c r="M206">
        <v>-3</v>
      </c>
      <c r="N206">
        <v>3</v>
      </c>
      <c r="O206">
        <v>-6</v>
      </c>
      <c r="P206">
        <v>6</v>
      </c>
      <c r="Q206" t="s">
        <v>459</v>
      </c>
      <c r="R206" t="s">
        <v>55</v>
      </c>
      <c r="S206" t="s">
        <v>56</v>
      </c>
      <c r="T206">
        <v>7</v>
      </c>
      <c r="U206">
        <v>48</v>
      </c>
    </row>
    <row r="207" spans="1:21" x14ac:dyDescent="0.25">
      <c r="A207" t="s">
        <v>46</v>
      </c>
      <c r="B207" t="s">
        <v>47</v>
      </c>
      <c r="C207" t="s">
        <v>362</v>
      </c>
      <c r="D207" t="s">
        <v>363</v>
      </c>
      <c r="E207" t="s">
        <v>49</v>
      </c>
      <c r="F207" t="s">
        <v>50</v>
      </c>
      <c r="G207" t="s">
        <v>51</v>
      </c>
      <c r="H207" t="s">
        <v>52</v>
      </c>
      <c r="I207" t="s">
        <v>460</v>
      </c>
      <c r="J207" t="s">
        <v>85</v>
      </c>
      <c r="K207">
        <v>426.3</v>
      </c>
      <c r="L207">
        <v>426.5</v>
      </c>
      <c r="M207">
        <v>-3</v>
      </c>
      <c r="N207">
        <v>3</v>
      </c>
      <c r="O207">
        <v>-6</v>
      </c>
      <c r="P207">
        <v>6</v>
      </c>
      <c r="Q207" t="s">
        <v>461</v>
      </c>
      <c r="R207" t="s">
        <v>55</v>
      </c>
      <c r="S207" t="s">
        <v>56</v>
      </c>
      <c r="T207">
        <v>7</v>
      </c>
      <c r="U207">
        <v>49</v>
      </c>
    </row>
    <row r="208" spans="1:21" x14ac:dyDescent="0.25">
      <c r="A208" t="s">
        <v>46</v>
      </c>
      <c r="B208" t="s">
        <v>47</v>
      </c>
      <c r="C208" t="s">
        <v>362</v>
      </c>
      <c r="D208" t="s">
        <v>363</v>
      </c>
      <c r="E208" t="s">
        <v>49</v>
      </c>
      <c r="F208" t="s">
        <v>50</v>
      </c>
      <c r="G208" t="s">
        <v>51</v>
      </c>
      <c r="H208" t="s">
        <v>52</v>
      </c>
      <c r="I208" t="s">
        <v>462</v>
      </c>
      <c r="J208" t="s">
        <v>85</v>
      </c>
      <c r="K208">
        <v>427.2</v>
      </c>
      <c r="L208">
        <v>426.5</v>
      </c>
      <c r="M208">
        <v>-3</v>
      </c>
      <c r="N208">
        <v>3</v>
      </c>
      <c r="O208">
        <v>-6</v>
      </c>
      <c r="P208">
        <v>6</v>
      </c>
      <c r="Q208" t="s">
        <v>463</v>
      </c>
      <c r="R208" t="s">
        <v>55</v>
      </c>
      <c r="S208" t="s">
        <v>56</v>
      </c>
      <c r="T208">
        <v>7</v>
      </c>
      <c r="U208">
        <v>50</v>
      </c>
    </row>
    <row r="209" spans="1:21" x14ac:dyDescent="0.25">
      <c r="A209" t="s">
        <v>46</v>
      </c>
      <c r="B209" t="s">
        <v>47</v>
      </c>
      <c r="C209" t="s">
        <v>362</v>
      </c>
      <c r="D209" t="s">
        <v>363</v>
      </c>
      <c r="E209" t="s">
        <v>49</v>
      </c>
      <c r="F209" t="s">
        <v>50</v>
      </c>
      <c r="G209" t="s">
        <v>51</v>
      </c>
      <c r="H209" t="s">
        <v>52</v>
      </c>
      <c r="I209" t="s">
        <v>464</v>
      </c>
      <c r="J209" t="s">
        <v>85</v>
      </c>
      <c r="K209">
        <v>219.2</v>
      </c>
      <c r="L209">
        <v>220.4</v>
      </c>
      <c r="M209">
        <v>-3</v>
      </c>
      <c r="N209">
        <v>3</v>
      </c>
      <c r="O209">
        <v>-6</v>
      </c>
      <c r="P209">
        <v>6</v>
      </c>
      <c r="Q209" t="s">
        <v>465</v>
      </c>
      <c r="R209" t="s">
        <v>178</v>
      </c>
      <c r="S209" t="s">
        <v>56</v>
      </c>
      <c r="T209">
        <v>7</v>
      </c>
      <c r="U209">
        <v>51</v>
      </c>
    </row>
    <row r="210" spans="1:21" x14ac:dyDescent="0.25">
      <c r="A210" t="s">
        <v>46</v>
      </c>
      <c r="B210" t="s">
        <v>47</v>
      </c>
      <c r="C210" t="s">
        <v>362</v>
      </c>
      <c r="D210" t="s">
        <v>363</v>
      </c>
      <c r="E210" t="s">
        <v>49</v>
      </c>
      <c r="F210" t="s">
        <v>50</v>
      </c>
      <c r="G210" t="s">
        <v>51</v>
      </c>
      <c r="H210" t="s">
        <v>52</v>
      </c>
      <c r="I210" t="s">
        <v>466</v>
      </c>
      <c r="J210" t="s">
        <v>85</v>
      </c>
      <c r="K210">
        <v>220.9</v>
      </c>
      <c r="L210">
        <v>220.4</v>
      </c>
      <c r="M210">
        <v>-3</v>
      </c>
      <c r="N210">
        <v>3</v>
      </c>
      <c r="O210">
        <v>-6</v>
      </c>
      <c r="P210">
        <v>6</v>
      </c>
      <c r="Q210" t="s">
        <v>467</v>
      </c>
      <c r="R210" t="s">
        <v>178</v>
      </c>
      <c r="S210" t="s">
        <v>56</v>
      </c>
      <c r="T210">
        <v>7</v>
      </c>
      <c r="U210">
        <v>52</v>
      </c>
    </row>
    <row r="211" spans="1:21" x14ac:dyDescent="0.25">
      <c r="A211" t="s">
        <v>46</v>
      </c>
      <c r="B211" t="s">
        <v>47</v>
      </c>
      <c r="C211" t="s">
        <v>362</v>
      </c>
      <c r="D211" t="s">
        <v>363</v>
      </c>
      <c r="E211" t="s">
        <v>49</v>
      </c>
      <c r="F211" t="s">
        <v>50</v>
      </c>
      <c r="G211" t="s">
        <v>51</v>
      </c>
      <c r="H211" t="s">
        <v>52</v>
      </c>
      <c r="I211" t="s">
        <v>468</v>
      </c>
      <c r="J211" t="s">
        <v>53</v>
      </c>
      <c r="K211">
        <v>807.1</v>
      </c>
      <c r="L211">
        <v>804</v>
      </c>
      <c r="M211">
        <v>-3</v>
      </c>
      <c r="N211">
        <v>3</v>
      </c>
      <c r="O211">
        <v>-6</v>
      </c>
      <c r="P211">
        <v>6</v>
      </c>
      <c r="Q211" t="s">
        <v>469</v>
      </c>
      <c r="R211" t="s">
        <v>55</v>
      </c>
      <c r="S211" t="s">
        <v>56</v>
      </c>
      <c r="T211">
        <v>7</v>
      </c>
      <c r="U211">
        <v>56</v>
      </c>
    </row>
    <row r="212" spans="1:21" x14ac:dyDescent="0.25">
      <c r="A212" t="s">
        <v>46</v>
      </c>
      <c r="B212" t="s">
        <v>47</v>
      </c>
      <c r="C212" t="s">
        <v>362</v>
      </c>
      <c r="D212" t="s">
        <v>363</v>
      </c>
      <c r="E212" t="s">
        <v>49</v>
      </c>
      <c r="F212" t="s">
        <v>50</v>
      </c>
      <c r="G212" t="s">
        <v>51</v>
      </c>
      <c r="H212" t="s">
        <v>52</v>
      </c>
      <c r="I212" t="s">
        <v>470</v>
      </c>
      <c r="J212" t="s">
        <v>58</v>
      </c>
      <c r="K212">
        <v>247.1</v>
      </c>
      <c r="L212">
        <v>248</v>
      </c>
      <c r="M212">
        <v>-1</v>
      </c>
      <c r="N212">
        <v>1</v>
      </c>
      <c r="O212">
        <v>-1</v>
      </c>
      <c r="P212">
        <v>1</v>
      </c>
      <c r="Q212" t="s">
        <v>471</v>
      </c>
      <c r="R212" t="s">
        <v>55</v>
      </c>
      <c r="S212" t="s">
        <v>56</v>
      </c>
      <c r="T212">
        <v>7</v>
      </c>
      <c r="U212">
        <v>57</v>
      </c>
    </row>
    <row r="213" spans="1:21" x14ac:dyDescent="0.25">
      <c r="A213" t="s">
        <v>46</v>
      </c>
      <c r="B213" t="s">
        <v>47</v>
      </c>
      <c r="C213" t="s">
        <v>362</v>
      </c>
      <c r="D213" t="s">
        <v>363</v>
      </c>
      <c r="E213" t="s">
        <v>49</v>
      </c>
      <c r="F213" t="s">
        <v>50</v>
      </c>
      <c r="G213" t="s">
        <v>51</v>
      </c>
      <c r="H213" t="s">
        <v>52</v>
      </c>
      <c r="I213" t="s">
        <v>472</v>
      </c>
      <c r="J213" t="s">
        <v>61</v>
      </c>
      <c r="K213">
        <v>953.7</v>
      </c>
      <c r="L213">
        <v>958.8</v>
      </c>
      <c r="M213">
        <v>-1.5</v>
      </c>
      <c r="N213">
        <v>1.5</v>
      </c>
      <c r="O213">
        <v>-1.5</v>
      </c>
      <c r="P213">
        <v>1.5</v>
      </c>
      <c r="Q213" t="s">
        <v>473</v>
      </c>
      <c r="R213" t="s">
        <v>231</v>
      </c>
      <c r="S213" t="s">
        <v>56</v>
      </c>
      <c r="T213">
        <v>7</v>
      </c>
      <c r="U213">
        <v>58</v>
      </c>
    </row>
    <row r="214" spans="1:21" x14ac:dyDescent="0.25">
      <c r="A214" t="s">
        <v>46</v>
      </c>
      <c r="B214" t="s">
        <v>47</v>
      </c>
      <c r="C214" t="s">
        <v>362</v>
      </c>
      <c r="D214" t="s">
        <v>363</v>
      </c>
      <c r="E214" t="s">
        <v>49</v>
      </c>
      <c r="F214" t="s">
        <v>50</v>
      </c>
      <c r="G214" t="s">
        <v>51</v>
      </c>
      <c r="H214" t="s">
        <v>52</v>
      </c>
      <c r="I214" t="s">
        <v>474</v>
      </c>
      <c r="J214" t="s">
        <v>53</v>
      </c>
      <c r="K214">
        <v>805.5</v>
      </c>
      <c r="L214">
        <v>804</v>
      </c>
      <c r="M214">
        <v>-1.5</v>
      </c>
      <c r="N214">
        <v>1.5</v>
      </c>
      <c r="O214">
        <v>-1.9</v>
      </c>
      <c r="P214">
        <v>1.9</v>
      </c>
      <c r="Q214" t="s">
        <v>475</v>
      </c>
      <c r="R214" t="s">
        <v>231</v>
      </c>
      <c r="S214" t="s">
        <v>56</v>
      </c>
      <c r="T214">
        <v>7</v>
      </c>
      <c r="U214">
        <v>62</v>
      </c>
    </row>
    <row r="215" spans="1:21" x14ac:dyDescent="0.25">
      <c r="A215" t="s">
        <v>46</v>
      </c>
      <c r="B215" t="s">
        <v>47</v>
      </c>
      <c r="C215" t="s">
        <v>362</v>
      </c>
      <c r="D215" t="s">
        <v>363</v>
      </c>
      <c r="E215" t="s">
        <v>49</v>
      </c>
      <c r="F215" t="s">
        <v>50</v>
      </c>
      <c r="G215" t="s">
        <v>51</v>
      </c>
      <c r="H215" t="s">
        <v>52</v>
      </c>
      <c r="I215" t="s">
        <v>476</v>
      </c>
      <c r="J215" t="s">
        <v>58</v>
      </c>
      <c r="K215">
        <v>257</v>
      </c>
      <c r="L215">
        <v>257.5</v>
      </c>
      <c r="M215">
        <v>-3</v>
      </c>
      <c r="N215">
        <v>3</v>
      </c>
      <c r="O215">
        <v>-6</v>
      </c>
      <c r="P215">
        <v>6</v>
      </c>
      <c r="Q215" t="s">
        <v>477</v>
      </c>
      <c r="R215" t="s">
        <v>55</v>
      </c>
      <c r="S215" t="s">
        <v>56</v>
      </c>
      <c r="T215">
        <v>7</v>
      </c>
      <c r="U215">
        <v>63</v>
      </c>
    </row>
    <row r="216" spans="1:21" x14ac:dyDescent="0.25">
      <c r="A216" t="s">
        <v>46</v>
      </c>
      <c r="B216" t="s">
        <v>47</v>
      </c>
      <c r="C216" t="s">
        <v>362</v>
      </c>
      <c r="D216" t="s">
        <v>363</v>
      </c>
      <c r="E216" t="s">
        <v>49</v>
      </c>
      <c r="F216" t="s">
        <v>50</v>
      </c>
      <c r="G216" t="s">
        <v>51</v>
      </c>
      <c r="H216" t="s">
        <v>52</v>
      </c>
      <c r="I216" t="s">
        <v>478</v>
      </c>
      <c r="J216" t="s">
        <v>61</v>
      </c>
      <c r="K216">
        <v>821.4</v>
      </c>
      <c r="L216">
        <v>825.3</v>
      </c>
      <c r="M216">
        <v>-3</v>
      </c>
      <c r="N216">
        <v>3</v>
      </c>
      <c r="O216">
        <v>-6</v>
      </c>
      <c r="P216">
        <v>6</v>
      </c>
      <c r="Q216" t="s">
        <v>479</v>
      </c>
      <c r="R216" t="s">
        <v>55</v>
      </c>
      <c r="S216" t="s">
        <v>56</v>
      </c>
      <c r="T216">
        <v>7</v>
      </c>
      <c r="U216">
        <v>64</v>
      </c>
    </row>
    <row r="217" spans="1:21" x14ac:dyDescent="0.25">
      <c r="A217" t="s">
        <v>46</v>
      </c>
      <c r="B217" t="s">
        <v>47</v>
      </c>
      <c r="C217" t="s">
        <v>362</v>
      </c>
      <c r="D217" t="s">
        <v>363</v>
      </c>
      <c r="E217" t="s">
        <v>49</v>
      </c>
      <c r="F217" t="s">
        <v>50</v>
      </c>
      <c r="G217" t="s">
        <v>51</v>
      </c>
      <c r="H217" t="s">
        <v>52</v>
      </c>
      <c r="I217" t="s">
        <v>480</v>
      </c>
      <c r="J217" t="s">
        <v>53</v>
      </c>
      <c r="K217">
        <v>805</v>
      </c>
      <c r="L217">
        <v>804</v>
      </c>
      <c r="M217">
        <v>-1.5</v>
      </c>
      <c r="N217">
        <v>1.5</v>
      </c>
      <c r="O217">
        <v>-1.9</v>
      </c>
      <c r="P217">
        <v>1.9</v>
      </c>
      <c r="Q217" t="s">
        <v>481</v>
      </c>
      <c r="R217" t="s">
        <v>231</v>
      </c>
      <c r="S217" t="s">
        <v>56</v>
      </c>
      <c r="T217">
        <v>7</v>
      </c>
      <c r="U217">
        <v>68</v>
      </c>
    </row>
    <row r="218" spans="1:21" x14ac:dyDescent="0.25">
      <c r="A218" t="s">
        <v>46</v>
      </c>
      <c r="B218" t="s">
        <v>47</v>
      </c>
      <c r="C218" t="s">
        <v>362</v>
      </c>
      <c r="D218" t="s">
        <v>363</v>
      </c>
      <c r="E218" t="s">
        <v>49</v>
      </c>
      <c r="F218" t="s">
        <v>50</v>
      </c>
      <c r="G218" t="s">
        <v>51</v>
      </c>
      <c r="H218" t="s">
        <v>52</v>
      </c>
      <c r="I218" t="s">
        <v>482</v>
      </c>
      <c r="J218" t="s">
        <v>58</v>
      </c>
      <c r="K218">
        <v>-259.3</v>
      </c>
      <c r="L218">
        <v>-257.5</v>
      </c>
      <c r="M218">
        <v>-3</v>
      </c>
      <c r="N218">
        <v>3</v>
      </c>
      <c r="O218">
        <v>-6</v>
      </c>
      <c r="P218">
        <v>6</v>
      </c>
      <c r="Q218" t="s">
        <v>483</v>
      </c>
      <c r="R218" t="s">
        <v>55</v>
      </c>
      <c r="S218" t="s">
        <v>56</v>
      </c>
      <c r="T218">
        <v>7</v>
      </c>
      <c r="U218">
        <v>69</v>
      </c>
    </row>
    <row r="219" spans="1:21" x14ac:dyDescent="0.25">
      <c r="A219" t="s">
        <v>46</v>
      </c>
      <c r="B219" t="s">
        <v>47</v>
      </c>
      <c r="C219" t="s">
        <v>362</v>
      </c>
      <c r="D219" t="s">
        <v>363</v>
      </c>
      <c r="E219" t="s">
        <v>49</v>
      </c>
      <c r="F219" t="s">
        <v>50</v>
      </c>
      <c r="G219" t="s">
        <v>51</v>
      </c>
      <c r="H219" t="s">
        <v>52</v>
      </c>
      <c r="I219" t="s">
        <v>484</v>
      </c>
      <c r="J219" t="s">
        <v>61</v>
      </c>
      <c r="K219">
        <v>821.8</v>
      </c>
      <c r="L219">
        <v>825.3</v>
      </c>
      <c r="M219">
        <v>-3</v>
      </c>
      <c r="N219">
        <v>3</v>
      </c>
      <c r="O219">
        <v>-6</v>
      </c>
      <c r="P219">
        <v>6</v>
      </c>
      <c r="Q219" t="s">
        <v>485</v>
      </c>
      <c r="R219" t="s">
        <v>55</v>
      </c>
      <c r="S219" t="s">
        <v>56</v>
      </c>
      <c r="T219">
        <v>7</v>
      </c>
      <c r="U219">
        <v>70</v>
      </c>
    </row>
    <row r="220" spans="1:21" x14ac:dyDescent="0.25">
      <c r="A220" t="s">
        <v>46</v>
      </c>
      <c r="B220" t="s">
        <v>47</v>
      </c>
      <c r="C220" t="s">
        <v>362</v>
      </c>
      <c r="D220" t="s">
        <v>363</v>
      </c>
      <c r="E220" t="s">
        <v>49</v>
      </c>
      <c r="F220" t="s">
        <v>50</v>
      </c>
      <c r="G220" t="s">
        <v>51</v>
      </c>
      <c r="H220" t="s">
        <v>52</v>
      </c>
      <c r="I220" t="s">
        <v>486</v>
      </c>
      <c r="J220" t="s">
        <v>85</v>
      </c>
      <c r="K220">
        <v>35.5</v>
      </c>
      <c r="L220">
        <v>33.9</v>
      </c>
      <c r="M220">
        <v>-3</v>
      </c>
      <c r="N220">
        <v>3</v>
      </c>
      <c r="O220">
        <v>-6</v>
      </c>
      <c r="P220">
        <v>6</v>
      </c>
      <c r="Q220" t="s">
        <v>487</v>
      </c>
      <c r="R220" t="s">
        <v>55</v>
      </c>
      <c r="S220" t="s">
        <v>56</v>
      </c>
      <c r="T220">
        <v>7</v>
      </c>
      <c r="U220">
        <v>71</v>
      </c>
    </row>
    <row r="221" spans="1:21" x14ac:dyDescent="0.25">
      <c r="A221" t="s">
        <v>46</v>
      </c>
      <c r="B221" t="s">
        <v>47</v>
      </c>
      <c r="C221" t="s">
        <v>362</v>
      </c>
      <c r="D221" t="s">
        <v>363</v>
      </c>
      <c r="E221" t="s">
        <v>49</v>
      </c>
      <c r="F221" t="s">
        <v>50</v>
      </c>
      <c r="G221" t="s">
        <v>51</v>
      </c>
      <c r="H221" t="s">
        <v>52</v>
      </c>
      <c r="I221" t="s">
        <v>488</v>
      </c>
      <c r="J221" t="s">
        <v>82</v>
      </c>
      <c r="K221">
        <v>81.5</v>
      </c>
      <c r="L221">
        <v>82.8</v>
      </c>
      <c r="M221">
        <v>-3</v>
      </c>
      <c r="N221">
        <v>3</v>
      </c>
      <c r="O221">
        <v>-6</v>
      </c>
      <c r="P221">
        <v>6</v>
      </c>
      <c r="Q221" t="s">
        <v>489</v>
      </c>
      <c r="R221" t="s">
        <v>55</v>
      </c>
      <c r="S221" t="s">
        <v>56</v>
      </c>
      <c r="T221">
        <v>7</v>
      </c>
      <c r="U221">
        <v>72</v>
      </c>
    </row>
    <row r="222" spans="1:21" x14ac:dyDescent="0.25">
      <c r="A222" t="s">
        <v>46</v>
      </c>
      <c r="B222" t="s">
        <v>47</v>
      </c>
      <c r="C222" t="s">
        <v>362</v>
      </c>
      <c r="D222" t="s">
        <v>363</v>
      </c>
      <c r="E222" t="s">
        <v>49</v>
      </c>
      <c r="F222" t="s">
        <v>50</v>
      </c>
      <c r="G222" t="s">
        <v>51</v>
      </c>
      <c r="H222" t="s">
        <v>52</v>
      </c>
      <c r="I222" t="s">
        <v>490</v>
      </c>
      <c r="J222" t="s">
        <v>90</v>
      </c>
      <c r="K222">
        <v>46.9</v>
      </c>
      <c r="L222">
        <v>46.4</v>
      </c>
      <c r="M222">
        <v>-3</v>
      </c>
      <c r="N222">
        <v>3</v>
      </c>
      <c r="O222">
        <v>-6</v>
      </c>
      <c r="P222">
        <v>6</v>
      </c>
      <c r="Q222" t="s">
        <v>491</v>
      </c>
      <c r="R222" t="s">
        <v>55</v>
      </c>
      <c r="S222" t="s">
        <v>56</v>
      </c>
      <c r="T222">
        <v>7</v>
      </c>
      <c r="U222">
        <v>73</v>
      </c>
    </row>
    <row r="223" spans="1:21" x14ac:dyDescent="0.25">
      <c r="A223" t="s">
        <v>46</v>
      </c>
      <c r="B223" t="s">
        <v>47</v>
      </c>
      <c r="C223" t="s">
        <v>362</v>
      </c>
      <c r="D223" t="s">
        <v>363</v>
      </c>
      <c r="E223" t="s">
        <v>49</v>
      </c>
      <c r="F223" t="s">
        <v>50</v>
      </c>
      <c r="G223" t="s">
        <v>51</v>
      </c>
      <c r="H223" t="s">
        <v>52</v>
      </c>
      <c r="I223" t="s">
        <v>492</v>
      </c>
      <c r="J223" t="s">
        <v>90</v>
      </c>
      <c r="K223">
        <v>132.30000000000001</v>
      </c>
      <c r="L223">
        <v>133.5</v>
      </c>
      <c r="M223">
        <v>-3</v>
      </c>
      <c r="N223">
        <v>3</v>
      </c>
      <c r="O223">
        <v>-6</v>
      </c>
      <c r="P223">
        <v>6</v>
      </c>
      <c r="Q223" t="s">
        <v>493</v>
      </c>
      <c r="R223" t="s">
        <v>55</v>
      </c>
      <c r="S223" t="s">
        <v>56</v>
      </c>
      <c r="T223">
        <v>7</v>
      </c>
      <c r="U223">
        <v>74</v>
      </c>
    </row>
    <row r="224" spans="1:21" x14ac:dyDescent="0.25">
      <c r="A224" t="s">
        <v>46</v>
      </c>
      <c r="B224" t="s">
        <v>47</v>
      </c>
      <c r="C224" t="s">
        <v>362</v>
      </c>
      <c r="D224" t="s">
        <v>363</v>
      </c>
      <c r="E224" t="s">
        <v>49</v>
      </c>
      <c r="F224" t="s">
        <v>50</v>
      </c>
      <c r="G224" t="s">
        <v>51</v>
      </c>
      <c r="H224" t="s">
        <v>52</v>
      </c>
      <c r="I224" t="s">
        <v>494</v>
      </c>
      <c r="J224" t="s">
        <v>82</v>
      </c>
      <c r="K224">
        <v>516.29999999999995</v>
      </c>
      <c r="L224">
        <v>515</v>
      </c>
      <c r="M224">
        <v>-3</v>
      </c>
      <c r="N224">
        <v>3</v>
      </c>
      <c r="O224">
        <v>-6</v>
      </c>
      <c r="P224">
        <v>6</v>
      </c>
      <c r="Q224" t="s">
        <v>495</v>
      </c>
      <c r="R224" t="s">
        <v>55</v>
      </c>
      <c r="S224" t="s">
        <v>56</v>
      </c>
      <c r="T224">
        <v>7</v>
      </c>
      <c r="U224">
        <v>75</v>
      </c>
    </row>
    <row r="225" spans="1:21" x14ac:dyDescent="0.25">
      <c r="A225" t="s">
        <v>46</v>
      </c>
      <c r="B225" t="s">
        <v>47</v>
      </c>
      <c r="C225" t="s">
        <v>362</v>
      </c>
      <c r="D225" t="s">
        <v>363</v>
      </c>
      <c r="E225" t="s">
        <v>49</v>
      </c>
      <c r="F225" t="s">
        <v>50</v>
      </c>
      <c r="G225" t="s">
        <v>51</v>
      </c>
      <c r="H225" t="s">
        <v>52</v>
      </c>
      <c r="I225" t="s">
        <v>496</v>
      </c>
      <c r="J225" t="s">
        <v>85</v>
      </c>
      <c r="K225">
        <v>35.799999999999997</v>
      </c>
      <c r="L225">
        <v>33.9</v>
      </c>
      <c r="M225">
        <v>-3</v>
      </c>
      <c r="N225">
        <v>3</v>
      </c>
      <c r="O225">
        <v>-6</v>
      </c>
      <c r="P225">
        <v>6</v>
      </c>
      <c r="Q225" t="s">
        <v>497</v>
      </c>
      <c r="R225" t="s">
        <v>55</v>
      </c>
      <c r="S225" t="s">
        <v>56</v>
      </c>
      <c r="T225">
        <v>7</v>
      </c>
      <c r="U225">
        <v>76</v>
      </c>
    </row>
    <row r="226" spans="1:21" x14ac:dyDescent="0.25">
      <c r="A226" t="s">
        <v>46</v>
      </c>
      <c r="B226" t="s">
        <v>47</v>
      </c>
      <c r="C226" t="s">
        <v>362</v>
      </c>
      <c r="D226" t="s">
        <v>363</v>
      </c>
      <c r="E226" t="s">
        <v>49</v>
      </c>
      <c r="F226" t="s">
        <v>50</v>
      </c>
      <c r="G226" t="s">
        <v>51</v>
      </c>
      <c r="H226" t="s">
        <v>52</v>
      </c>
      <c r="I226" t="s">
        <v>498</v>
      </c>
      <c r="J226" t="s">
        <v>82</v>
      </c>
      <c r="K226">
        <v>81.7</v>
      </c>
      <c r="L226">
        <v>82.8</v>
      </c>
      <c r="M226">
        <v>-3</v>
      </c>
      <c r="N226">
        <v>3</v>
      </c>
      <c r="O226">
        <v>-6</v>
      </c>
      <c r="P226">
        <v>6</v>
      </c>
      <c r="Q226" t="s">
        <v>499</v>
      </c>
      <c r="R226" t="s">
        <v>55</v>
      </c>
      <c r="S226" t="s">
        <v>56</v>
      </c>
      <c r="T226">
        <v>7</v>
      </c>
      <c r="U226">
        <v>77</v>
      </c>
    </row>
    <row r="227" spans="1:21" x14ac:dyDescent="0.25">
      <c r="A227" t="s">
        <v>46</v>
      </c>
      <c r="B227" t="s">
        <v>47</v>
      </c>
      <c r="C227" t="s">
        <v>362</v>
      </c>
      <c r="D227" t="s">
        <v>363</v>
      </c>
      <c r="E227" t="s">
        <v>49</v>
      </c>
      <c r="F227" t="s">
        <v>50</v>
      </c>
      <c r="G227" t="s">
        <v>51</v>
      </c>
      <c r="H227" t="s">
        <v>52</v>
      </c>
      <c r="I227" t="s">
        <v>500</v>
      </c>
      <c r="J227" t="s">
        <v>90</v>
      </c>
      <c r="K227">
        <v>46.1</v>
      </c>
      <c r="L227">
        <v>46.4</v>
      </c>
      <c r="M227">
        <v>-3</v>
      </c>
      <c r="N227">
        <v>3</v>
      </c>
      <c r="O227">
        <v>-6</v>
      </c>
      <c r="P227">
        <v>6</v>
      </c>
      <c r="Q227" t="s">
        <v>501</v>
      </c>
      <c r="R227" t="s">
        <v>55</v>
      </c>
      <c r="S227" t="s">
        <v>56</v>
      </c>
      <c r="T227">
        <v>7</v>
      </c>
      <c r="U227">
        <v>78</v>
      </c>
    </row>
    <row r="228" spans="1:21" x14ac:dyDescent="0.25">
      <c r="A228" t="s">
        <v>46</v>
      </c>
      <c r="B228" t="s">
        <v>47</v>
      </c>
      <c r="C228" t="s">
        <v>502</v>
      </c>
      <c r="D228" t="s">
        <v>503</v>
      </c>
      <c r="E228" t="s">
        <v>49</v>
      </c>
      <c r="F228" t="s">
        <v>50</v>
      </c>
      <c r="G228" t="s">
        <v>51</v>
      </c>
      <c r="H228" t="s">
        <v>52</v>
      </c>
      <c r="I228" t="s">
        <v>504</v>
      </c>
      <c r="J228" t="s">
        <v>53</v>
      </c>
      <c r="K228">
        <v>3378.5</v>
      </c>
      <c r="L228">
        <v>3380</v>
      </c>
      <c r="M228">
        <v>-3</v>
      </c>
      <c r="N228">
        <v>3</v>
      </c>
      <c r="O228">
        <v>-3.75</v>
      </c>
      <c r="P228">
        <v>3.75</v>
      </c>
      <c r="Q228" t="s">
        <v>505</v>
      </c>
      <c r="R228" t="s">
        <v>55</v>
      </c>
      <c r="S228" t="s">
        <v>56</v>
      </c>
      <c r="T228">
        <v>8</v>
      </c>
      <c r="U228">
        <v>1</v>
      </c>
    </row>
    <row r="229" spans="1:21" x14ac:dyDescent="0.25">
      <c r="A229" t="s">
        <v>46</v>
      </c>
      <c r="B229" t="s">
        <v>47</v>
      </c>
      <c r="C229" t="s">
        <v>502</v>
      </c>
      <c r="D229" t="s">
        <v>503</v>
      </c>
      <c r="E229" t="s">
        <v>49</v>
      </c>
      <c r="F229" t="s">
        <v>50</v>
      </c>
      <c r="G229" t="s">
        <v>51</v>
      </c>
      <c r="H229" t="s">
        <v>52</v>
      </c>
      <c r="I229" t="s">
        <v>506</v>
      </c>
      <c r="J229" t="s">
        <v>58</v>
      </c>
      <c r="K229">
        <v>520.6</v>
      </c>
      <c r="L229">
        <v>523.1</v>
      </c>
      <c r="M229">
        <v>-3</v>
      </c>
      <c r="N229">
        <v>3</v>
      </c>
      <c r="O229">
        <v>-3.75</v>
      </c>
      <c r="P229">
        <v>3.75</v>
      </c>
      <c r="Q229" t="s">
        <v>507</v>
      </c>
      <c r="R229" t="s">
        <v>231</v>
      </c>
      <c r="S229" t="s">
        <v>56</v>
      </c>
      <c r="T229">
        <v>8</v>
      </c>
      <c r="U229">
        <v>2</v>
      </c>
    </row>
    <row r="230" spans="1:21" x14ac:dyDescent="0.25">
      <c r="A230" t="s">
        <v>46</v>
      </c>
      <c r="B230" t="s">
        <v>47</v>
      </c>
      <c r="C230" t="s">
        <v>502</v>
      </c>
      <c r="D230" t="s">
        <v>503</v>
      </c>
      <c r="E230" t="s">
        <v>49</v>
      </c>
      <c r="F230" t="s">
        <v>50</v>
      </c>
      <c r="G230" t="s">
        <v>51</v>
      </c>
      <c r="H230" t="s">
        <v>52</v>
      </c>
      <c r="I230" t="s">
        <v>508</v>
      </c>
      <c r="J230" t="s">
        <v>61</v>
      </c>
      <c r="K230">
        <v>854.7</v>
      </c>
      <c r="L230">
        <v>856</v>
      </c>
      <c r="M230">
        <v>-3</v>
      </c>
      <c r="N230">
        <v>3</v>
      </c>
      <c r="O230">
        <v>-3.75</v>
      </c>
      <c r="P230">
        <v>3.75</v>
      </c>
      <c r="Q230" t="s">
        <v>509</v>
      </c>
      <c r="R230" t="s">
        <v>231</v>
      </c>
      <c r="S230" t="s">
        <v>56</v>
      </c>
      <c r="T230">
        <v>8</v>
      </c>
      <c r="U230">
        <v>3</v>
      </c>
    </row>
    <row r="231" spans="1:21" x14ac:dyDescent="0.25">
      <c r="A231" t="s">
        <v>46</v>
      </c>
      <c r="B231" t="s">
        <v>47</v>
      </c>
      <c r="C231" t="s">
        <v>502</v>
      </c>
      <c r="D231" t="s">
        <v>503</v>
      </c>
      <c r="E231" t="s">
        <v>49</v>
      </c>
      <c r="F231" t="s">
        <v>50</v>
      </c>
      <c r="G231" t="s">
        <v>51</v>
      </c>
      <c r="H231" t="s">
        <v>52</v>
      </c>
      <c r="I231" t="s">
        <v>510</v>
      </c>
      <c r="J231" t="s">
        <v>53</v>
      </c>
      <c r="K231">
        <v>3378.4</v>
      </c>
      <c r="L231">
        <v>3380</v>
      </c>
      <c r="M231">
        <v>-3</v>
      </c>
      <c r="N231">
        <v>3</v>
      </c>
      <c r="O231">
        <v>-3.75</v>
      </c>
      <c r="P231">
        <v>3.75</v>
      </c>
      <c r="Q231" t="s">
        <v>511</v>
      </c>
      <c r="R231" t="s">
        <v>55</v>
      </c>
      <c r="S231" t="s">
        <v>56</v>
      </c>
      <c r="T231">
        <v>8</v>
      </c>
      <c r="U231">
        <v>4</v>
      </c>
    </row>
    <row r="232" spans="1:21" x14ac:dyDescent="0.25">
      <c r="A232" t="s">
        <v>46</v>
      </c>
      <c r="B232" t="s">
        <v>47</v>
      </c>
      <c r="C232" t="s">
        <v>502</v>
      </c>
      <c r="D232" t="s">
        <v>503</v>
      </c>
      <c r="E232" t="s">
        <v>49</v>
      </c>
      <c r="F232" t="s">
        <v>50</v>
      </c>
      <c r="G232" t="s">
        <v>51</v>
      </c>
      <c r="H232" t="s">
        <v>52</v>
      </c>
      <c r="I232" t="s">
        <v>512</v>
      </c>
      <c r="J232" t="s">
        <v>58</v>
      </c>
      <c r="K232">
        <v>594.79999999999995</v>
      </c>
      <c r="L232">
        <v>597</v>
      </c>
      <c r="M232">
        <v>-3</v>
      </c>
      <c r="N232">
        <v>3</v>
      </c>
      <c r="O232">
        <v>-3.75</v>
      </c>
      <c r="P232">
        <v>3.75</v>
      </c>
      <c r="Q232" t="s">
        <v>513</v>
      </c>
      <c r="R232" t="s">
        <v>231</v>
      </c>
      <c r="S232" t="s">
        <v>56</v>
      </c>
      <c r="T232">
        <v>8</v>
      </c>
      <c r="U232">
        <v>5</v>
      </c>
    </row>
    <row r="233" spans="1:21" x14ac:dyDescent="0.25">
      <c r="A233" t="s">
        <v>46</v>
      </c>
      <c r="B233" t="s">
        <v>47</v>
      </c>
      <c r="C233" t="s">
        <v>502</v>
      </c>
      <c r="D233" t="s">
        <v>503</v>
      </c>
      <c r="E233" t="s">
        <v>49</v>
      </c>
      <c r="F233" t="s">
        <v>50</v>
      </c>
      <c r="G233" t="s">
        <v>51</v>
      </c>
      <c r="H233" t="s">
        <v>52</v>
      </c>
      <c r="I233" t="s">
        <v>514</v>
      </c>
      <c r="J233" t="s">
        <v>61</v>
      </c>
      <c r="K233">
        <v>855.3</v>
      </c>
      <c r="L233">
        <v>856</v>
      </c>
      <c r="M233">
        <v>-3</v>
      </c>
      <c r="N233">
        <v>3</v>
      </c>
      <c r="O233">
        <v>-3.75</v>
      </c>
      <c r="P233">
        <v>3.75</v>
      </c>
      <c r="Q233" t="s">
        <v>515</v>
      </c>
      <c r="R233" t="s">
        <v>231</v>
      </c>
      <c r="S233" t="s">
        <v>56</v>
      </c>
      <c r="T233">
        <v>8</v>
      </c>
      <c r="U233">
        <v>6</v>
      </c>
    </row>
    <row r="234" spans="1:21" x14ac:dyDescent="0.25">
      <c r="A234" t="s">
        <v>46</v>
      </c>
      <c r="B234" t="s">
        <v>47</v>
      </c>
      <c r="C234" t="s">
        <v>502</v>
      </c>
      <c r="D234" t="s">
        <v>503</v>
      </c>
      <c r="E234" t="s">
        <v>49</v>
      </c>
      <c r="F234" t="s">
        <v>50</v>
      </c>
      <c r="G234" t="s">
        <v>51</v>
      </c>
      <c r="H234" t="s">
        <v>52</v>
      </c>
      <c r="I234" t="s">
        <v>516</v>
      </c>
      <c r="J234" t="s">
        <v>53</v>
      </c>
      <c r="K234">
        <v>3378.4</v>
      </c>
      <c r="L234">
        <v>3380</v>
      </c>
      <c r="M234">
        <v>-3</v>
      </c>
      <c r="N234">
        <v>3</v>
      </c>
      <c r="O234">
        <v>-3.75</v>
      </c>
      <c r="P234">
        <v>3.75</v>
      </c>
      <c r="Q234" t="s">
        <v>517</v>
      </c>
      <c r="R234" t="s">
        <v>55</v>
      </c>
      <c r="S234" t="s">
        <v>56</v>
      </c>
      <c r="T234">
        <v>8</v>
      </c>
      <c r="U234">
        <v>7</v>
      </c>
    </row>
    <row r="235" spans="1:21" x14ac:dyDescent="0.25">
      <c r="A235" t="s">
        <v>46</v>
      </c>
      <c r="B235" t="s">
        <v>47</v>
      </c>
      <c r="C235" t="s">
        <v>502</v>
      </c>
      <c r="D235" t="s">
        <v>503</v>
      </c>
      <c r="E235" t="s">
        <v>49</v>
      </c>
      <c r="F235" t="s">
        <v>50</v>
      </c>
      <c r="G235" t="s">
        <v>51</v>
      </c>
      <c r="H235" t="s">
        <v>52</v>
      </c>
      <c r="I235" t="s">
        <v>518</v>
      </c>
      <c r="J235" t="s">
        <v>58</v>
      </c>
      <c r="K235">
        <v>557.70000000000005</v>
      </c>
      <c r="L235">
        <v>560</v>
      </c>
      <c r="M235">
        <v>-3</v>
      </c>
      <c r="N235">
        <v>3</v>
      </c>
      <c r="O235">
        <v>-3.75</v>
      </c>
      <c r="P235">
        <v>3.75</v>
      </c>
      <c r="Q235" t="s">
        <v>519</v>
      </c>
      <c r="R235" t="s">
        <v>55</v>
      </c>
      <c r="S235" t="s">
        <v>56</v>
      </c>
      <c r="T235">
        <v>8</v>
      </c>
      <c r="U235">
        <v>8</v>
      </c>
    </row>
    <row r="236" spans="1:21" x14ac:dyDescent="0.25">
      <c r="A236" t="s">
        <v>46</v>
      </c>
      <c r="B236" t="s">
        <v>47</v>
      </c>
      <c r="C236" t="s">
        <v>502</v>
      </c>
      <c r="D236" t="s">
        <v>503</v>
      </c>
      <c r="E236" t="s">
        <v>49</v>
      </c>
      <c r="F236" t="s">
        <v>50</v>
      </c>
      <c r="G236" t="s">
        <v>51</v>
      </c>
      <c r="H236" t="s">
        <v>52</v>
      </c>
      <c r="I236" t="s">
        <v>520</v>
      </c>
      <c r="J236" t="s">
        <v>61</v>
      </c>
      <c r="K236">
        <v>855</v>
      </c>
      <c r="L236">
        <v>856</v>
      </c>
      <c r="M236">
        <v>-3</v>
      </c>
      <c r="N236">
        <v>3</v>
      </c>
      <c r="O236">
        <v>-3.75</v>
      </c>
      <c r="P236">
        <v>3.75</v>
      </c>
      <c r="Q236" t="s">
        <v>521</v>
      </c>
      <c r="R236" t="s">
        <v>55</v>
      </c>
      <c r="S236" t="s">
        <v>56</v>
      </c>
      <c r="T236">
        <v>8</v>
      </c>
      <c r="U236">
        <v>9</v>
      </c>
    </row>
    <row r="237" spans="1:21" x14ac:dyDescent="0.25">
      <c r="A237" t="s">
        <v>46</v>
      </c>
      <c r="B237" t="s">
        <v>47</v>
      </c>
      <c r="C237" t="s">
        <v>502</v>
      </c>
      <c r="D237" t="s">
        <v>503</v>
      </c>
      <c r="E237" t="s">
        <v>49</v>
      </c>
      <c r="F237" t="s">
        <v>50</v>
      </c>
      <c r="G237" t="s">
        <v>51</v>
      </c>
      <c r="H237" t="s">
        <v>52</v>
      </c>
      <c r="I237" t="s">
        <v>522</v>
      </c>
      <c r="J237" t="s">
        <v>53</v>
      </c>
      <c r="K237">
        <v>3378.9</v>
      </c>
      <c r="L237">
        <v>3380</v>
      </c>
      <c r="M237">
        <v>-3</v>
      </c>
      <c r="N237">
        <v>3</v>
      </c>
      <c r="O237">
        <v>-3.75</v>
      </c>
      <c r="P237">
        <v>3.75</v>
      </c>
      <c r="Q237" t="s">
        <v>523</v>
      </c>
      <c r="R237" t="s">
        <v>55</v>
      </c>
      <c r="S237" t="s">
        <v>56</v>
      </c>
      <c r="T237">
        <v>8</v>
      </c>
      <c r="U237">
        <v>10</v>
      </c>
    </row>
    <row r="238" spans="1:21" x14ac:dyDescent="0.25">
      <c r="A238" t="s">
        <v>46</v>
      </c>
      <c r="B238" t="s">
        <v>47</v>
      </c>
      <c r="C238" t="s">
        <v>502</v>
      </c>
      <c r="D238" t="s">
        <v>503</v>
      </c>
      <c r="E238" t="s">
        <v>49</v>
      </c>
      <c r="F238" t="s">
        <v>50</v>
      </c>
      <c r="G238" t="s">
        <v>51</v>
      </c>
      <c r="H238" t="s">
        <v>52</v>
      </c>
      <c r="I238" t="s">
        <v>524</v>
      </c>
      <c r="J238" t="s">
        <v>58</v>
      </c>
      <c r="K238">
        <v>-526.20000000000005</v>
      </c>
      <c r="L238">
        <v>-523.1</v>
      </c>
      <c r="M238">
        <v>-3</v>
      </c>
      <c r="N238">
        <v>3</v>
      </c>
      <c r="O238">
        <v>-3.75</v>
      </c>
      <c r="P238">
        <v>3.75</v>
      </c>
      <c r="Q238" t="s">
        <v>525</v>
      </c>
      <c r="R238" t="s">
        <v>231</v>
      </c>
      <c r="S238" t="s">
        <v>56</v>
      </c>
      <c r="T238">
        <v>8</v>
      </c>
      <c r="U238">
        <v>11</v>
      </c>
    </row>
    <row r="239" spans="1:21" x14ac:dyDescent="0.25">
      <c r="A239" t="s">
        <v>46</v>
      </c>
      <c r="B239" t="s">
        <v>47</v>
      </c>
      <c r="C239" t="s">
        <v>502</v>
      </c>
      <c r="D239" t="s">
        <v>503</v>
      </c>
      <c r="E239" t="s">
        <v>49</v>
      </c>
      <c r="F239" t="s">
        <v>50</v>
      </c>
      <c r="G239" t="s">
        <v>51</v>
      </c>
      <c r="H239" t="s">
        <v>52</v>
      </c>
      <c r="I239" t="s">
        <v>526</v>
      </c>
      <c r="J239" t="s">
        <v>61</v>
      </c>
      <c r="K239">
        <v>854.9</v>
      </c>
      <c r="L239">
        <v>856</v>
      </c>
      <c r="M239">
        <v>-3</v>
      </c>
      <c r="N239">
        <v>3</v>
      </c>
      <c r="O239">
        <v>-3.75</v>
      </c>
      <c r="P239">
        <v>3.75</v>
      </c>
      <c r="Q239" t="s">
        <v>527</v>
      </c>
      <c r="R239" t="s">
        <v>231</v>
      </c>
      <c r="S239" t="s">
        <v>56</v>
      </c>
      <c r="T239">
        <v>8</v>
      </c>
      <c r="U239">
        <v>12</v>
      </c>
    </row>
    <row r="240" spans="1:21" x14ac:dyDescent="0.25">
      <c r="A240" t="s">
        <v>46</v>
      </c>
      <c r="B240" t="s">
        <v>47</v>
      </c>
      <c r="C240" t="s">
        <v>502</v>
      </c>
      <c r="D240" t="s">
        <v>503</v>
      </c>
      <c r="E240" t="s">
        <v>49</v>
      </c>
      <c r="F240" t="s">
        <v>50</v>
      </c>
      <c r="G240" t="s">
        <v>51</v>
      </c>
      <c r="H240" t="s">
        <v>52</v>
      </c>
      <c r="I240" t="s">
        <v>528</v>
      </c>
      <c r="J240" t="s">
        <v>53</v>
      </c>
      <c r="K240">
        <v>3379.7</v>
      </c>
      <c r="L240">
        <v>3380</v>
      </c>
      <c r="M240">
        <v>-3</v>
      </c>
      <c r="N240">
        <v>3</v>
      </c>
      <c r="O240">
        <v>-3.75</v>
      </c>
      <c r="P240">
        <v>3.75</v>
      </c>
      <c r="Q240" t="s">
        <v>529</v>
      </c>
      <c r="R240" t="s">
        <v>55</v>
      </c>
      <c r="S240" t="s">
        <v>56</v>
      </c>
      <c r="T240">
        <v>8</v>
      </c>
      <c r="U240">
        <v>13</v>
      </c>
    </row>
    <row r="241" spans="1:21" x14ac:dyDescent="0.25">
      <c r="A241" t="s">
        <v>46</v>
      </c>
      <c r="B241" t="s">
        <v>47</v>
      </c>
      <c r="C241" t="s">
        <v>502</v>
      </c>
      <c r="D241" t="s">
        <v>503</v>
      </c>
      <c r="E241" t="s">
        <v>49</v>
      </c>
      <c r="F241" t="s">
        <v>50</v>
      </c>
      <c r="G241" t="s">
        <v>51</v>
      </c>
      <c r="H241" t="s">
        <v>52</v>
      </c>
      <c r="I241" t="s">
        <v>530</v>
      </c>
      <c r="J241" t="s">
        <v>58</v>
      </c>
      <c r="K241">
        <v>-600.29999999999995</v>
      </c>
      <c r="L241">
        <v>-597</v>
      </c>
      <c r="M241">
        <v>-3</v>
      </c>
      <c r="N241">
        <v>3</v>
      </c>
      <c r="O241">
        <v>-3.75</v>
      </c>
      <c r="P241">
        <v>3.75</v>
      </c>
      <c r="Q241" t="s">
        <v>531</v>
      </c>
      <c r="R241" t="s">
        <v>231</v>
      </c>
      <c r="S241" t="s">
        <v>56</v>
      </c>
      <c r="T241">
        <v>8</v>
      </c>
      <c r="U241">
        <v>14</v>
      </c>
    </row>
    <row r="242" spans="1:21" x14ac:dyDescent="0.25">
      <c r="A242" t="s">
        <v>46</v>
      </c>
      <c r="B242" t="s">
        <v>47</v>
      </c>
      <c r="C242" t="s">
        <v>502</v>
      </c>
      <c r="D242" t="s">
        <v>503</v>
      </c>
      <c r="E242" t="s">
        <v>49</v>
      </c>
      <c r="F242" t="s">
        <v>50</v>
      </c>
      <c r="G242" t="s">
        <v>51</v>
      </c>
      <c r="H242" t="s">
        <v>52</v>
      </c>
      <c r="I242" t="s">
        <v>532</v>
      </c>
      <c r="J242" t="s">
        <v>61</v>
      </c>
      <c r="K242">
        <v>855.1</v>
      </c>
      <c r="L242">
        <v>856</v>
      </c>
      <c r="M242">
        <v>-3</v>
      </c>
      <c r="N242">
        <v>3</v>
      </c>
      <c r="O242">
        <v>-3.75</v>
      </c>
      <c r="P242">
        <v>3.75</v>
      </c>
      <c r="Q242" t="s">
        <v>533</v>
      </c>
      <c r="R242" t="s">
        <v>231</v>
      </c>
      <c r="S242" t="s">
        <v>56</v>
      </c>
      <c r="T242">
        <v>8</v>
      </c>
      <c r="U242">
        <v>15</v>
      </c>
    </row>
    <row r="243" spans="1:21" x14ac:dyDescent="0.25">
      <c r="A243" t="s">
        <v>46</v>
      </c>
      <c r="B243" t="s">
        <v>47</v>
      </c>
      <c r="C243" t="s">
        <v>502</v>
      </c>
      <c r="D243" t="s">
        <v>503</v>
      </c>
      <c r="E243" t="s">
        <v>49</v>
      </c>
      <c r="F243" t="s">
        <v>50</v>
      </c>
      <c r="G243" t="s">
        <v>51</v>
      </c>
      <c r="H243" t="s">
        <v>52</v>
      </c>
      <c r="I243" t="s">
        <v>534</v>
      </c>
      <c r="J243" t="s">
        <v>53</v>
      </c>
      <c r="K243">
        <v>3379.3</v>
      </c>
      <c r="L243">
        <v>3380</v>
      </c>
      <c r="M243">
        <v>-3</v>
      </c>
      <c r="N243">
        <v>3</v>
      </c>
      <c r="O243">
        <v>-3.75</v>
      </c>
      <c r="P243">
        <v>3.75</v>
      </c>
      <c r="Q243" t="s">
        <v>535</v>
      </c>
      <c r="R243" t="s">
        <v>55</v>
      </c>
      <c r="S243" t="s">
        <v>56</v>
      </c>
      <c r="T243">
        <v>8</v>
      </c>
      <c r="U243">
        <v>16</v>
      </c>
    </row>
    <row r="244" spans="1:21" x14ac:dyDescent="0.25">
      <c r="A244" t="s">
        <v>46</v>
      </c>
      <c r="B244" t="s">
        <v>47</v>
      </c>
      <c r="C244" t="s">
        <v>502</v>
      </c>
      <c r="D244" t="s">
        <v>503</v>
      </c>
      <c r="E244" t="s">
        <v>49</v>
      </c>
      <c r="F244" t="s">
        <v>50</v>
      </c>
      <c r="G244" t="s">
        <v>51</v>
      </c>
      <c r="H244" t="s">
        <v>52</v>
      </c>
      <c r="I244" t="s">
        <v>536</v>
      </c>
      <c r="J244" t="s">
        <v>58</v>
      </c>
      <c r="K244">
        <v>-563.29999999999995</v>
      </c>
      <c r="L244">
        <v>-560</v>
      </c>
      <c r="M244">
        <v>-3</v>
      </c>
      <c r="N244">
        <v>3</v>
      </c>
      <c r="O244">
        <v>-3.75</v>
      </c>
      <c r="P244">
        <v>3.75</v>
      </c>
      <c r="Q244" t="s">
        <v>537</v>
      </c>
      <c r="R244" t="s">
        <v>55</v>
      </c>
      <c r="S244" t="s">
        <v>56</v>
      </c>
      <c r="T244">
        <v>8</v>
      </c>
      <c r="U244">
        <v>17</v>
      </c>
    </row>
    <row r="245" spans="1:21" x14ac:dyDescent="0.25">
      <c r="A245" t="s">
        <v>46</v>
      </c>
      <c r="B245" t="s">
        <v>47</v>
      </c>
      <c r="C245" t="s">
        <v>502</v>
      </c>
      <c r="D245" t="s">
        <v>503</v>
      </c>
      <c r="E245" t="s">
        <v>49</v>
      </c>
      <c r="F245" t="s">
        <v>50</v>
      </c>
      <c r="G245" t="s">
        <v>51</v>
      </c>
      <c r="H245" t="s">
        <v>52</v>
      </c>
      <c r="I245" t="s">
        <v>538</v>
      </c>
      <c r="J245" t="s">
        <v>61</v>
      </c>
      <c r="K245">
        <v>855</v>
      </c>
      <c r="L245">
        <v>856</v>
      </c>
      <c r="M245">
        <v>-3</v>
      </c>
      <c r="N245">
        <v>3</v>
      </c>
      <c r="O245">
        <v>-3.75</v>
      </c>
      <c r="P245">
        <v>3.75</v>
      </c>
      <c r="Q245" t="s">
        <v>539</v>
      </c>
      <c r="R245" t="s">
        <v>55</v>
      </c>
      <c r="S245" t="s">
        <v>56</v>
      </c>
      <c r="T245">
        <v>8</v>
      </c>
      <c r="U245">
        <v>18</v>
      </c>
    </row>
    <row r="246" spans="1:21" x14ac:dyDescent="0.25">
      <c r="A246" t="s">
        <v>46</v>
      </c>
      <c r="B246" t="s">
        <v>47</v>
      </c>
      <c r="C246" t="s">
        <v>502</v>
      </c>
      <c r="D246" t="s">
        <v>503</v>
      </c>
      <c r="E246" t="s">
        <v>49</v>
      </c>
      <c r="F246" t="s">
        <v>50</v>
      </c>
      <c r="G246" t="s">
        <v>51</v>
      </c>
      <c r="H246" t="s">
        <v>52</v>
      </c>
      <c r="I246" t="s">
        <v>540</v>
      </c>
      <c r="J246" t="s">
        <v>85</v>
      </c>
      <c r="K246">
        <v>0.2</v>
      </c>
      <c r="L246">
        <v>0</v>
      </c>
      <c r="M246">
        <v>0</v>
      </c>
      <c r="N246">
        <v>0.7</v>
      </c>
      <c r="O246">
        <v>0</v>
      </c>
      <c r="P246">
        <v>3.5</v>
      </c>
      <c r="Q246" t="s">
        <v>541</v>
      </c>
      <c r="R246" t="s">
        <v>231</v>
      </c>
      <c r="S246" t="s">
        <v>56</v>
      </c>
      <c r="T246">
        <v>8</v>
      </c>
      <c r="U246">
        <v>19</v>
      </c>
    </row>
    <row r="247" spans="1:21" x14ac:dyDescent="0.25">
      <c r="A247" t="s">
        <v>46</v>
      </c>
      <c r="B247" t="s">
        <v>47</v>
      </c>
      <c r="C247" t="s">
        <v>502</v>
      </c>
      <c r="D247" t="s">
        <v>503</v>
      </c>
      <c r="E247" t="s">
        <v>49</v>
      </c>
      <c r="F247" t="s">
        <v>50</v>
      </c>
      <c r="G247" t="s">
        <v>51</v>
      </c>
      <c r="H247" t="s">
        <v>52</v>
      </c>
      <c r="I247" t="s">
        <v>542</v>
      </c>
      <c r="J247" t="s">
        <v>82</v>
      </c>
      <c r="K247">
        <v>74.2</v>
      </c>
      <c r="L247">
        <v>73.900000000000006</v>
      </c>
      <c r="M247">
        <v>0</v>
      </c>
      <c r="N247">
        <v>1</v>
      </c>
      <c r="O247">
        <v>-0.4</v>
      </c>
      <c r="P247">
        <v>1.5</v>
      </c>
      <c r="Q247" t="s">
        <v>543</v>
      </c>
      <c r="R247" t="s">
        <v>55</v>
      </c>
      <c r="S247" t="s">
        <v>56</v>
      </c>
      <c r="T247">
        <v>8</v>
      </c>
      <c r="U247">
        <v>20</v>
      </c>
    </row>
    <row r="248" spans="1:21" x14ac:dyDescent="0.25">
      <c r="A248" t="s">
        <v>46</v>
      </c>
      <c r="B248" t="s">
        <v>47</v>
      </c>
      <c r="C248" t="s">
        <v>502</v>
      </c>
      <c r="D248" t="s">
        <v>503</v>
      </c>
      <c r="E248" t="s">
        <v>49</v>
      </c>
      <c r="F248" t="s">
        <v>50</v>
      </c>
      <c r="G248" t="s">
        <v>51</v>
      </c>
      <c r="H248" t="s">
        <v>52</v>
      </c>
      <c r="I248" t="s">
        <v>544</v>
      </c>
      <c r="J248" t="s">
        <v>90</v>
      </c>
      <c r="K248">
        <v>0.6</v>
      </c>
      <c r="L248">
        <v>0</v>
      </c>
      <c r="M248">
        <v>0</v>
      </c>
      <c r="N248">
        <v>0.7</v>
      </c>
      <c r="O248">
        <v>0</v>
      </c>
      <c r="P248">
        <v>3.5</v>
      </c>
      <c r="Q248" t="s">
        <v>545</v>
      </c>
      <c r="R248" t="s">
        <v>231</v>
      </c>
      <c r="S248" t="s">
        <v>56</v>
      </c>
      <c r="T248">
        <v>8</v>
      </c>
      <c r="U248">
        <v>21</v>
      </c>
    </row>
    <row r="249" spans="1:21" x14ac:dyDescent="0.25">
      <c r="A249" t="s">
        <v>46</v>
      </c>
      <c r="B249" t="s">
        <v>47</v>
      </c>
      <c r="C249" t="s">
        <v>502</v>
      </c>
      <c r="D249" t="s">
        <v>503</v>
      </c>
      <c r="E249" t="s">
        <v>49</v>
      </c>
      <c r="F249" t="s">
        <v>50</v>
      </c>
      <c r="G249" t="s">
        <v>51</v>
      </c>
      <c r="H249" t="s">
        <v>52</v>
      </c>
      <c r="I249" t="s">
        <v>546</v>
      </c>
      <c r="J249" t="s">
        <v>85</v>
      </c>
      <c r="K249">
        <v>0.8</v>
      </c>
      <c r="L249">
        <v>0</v>
      </c>
      <c r="M249">
        <v>0</v>
      </c>
      <c r="N249">
        <v>0.7</v>
      </c>
      <c r="O249">
        <v>0</v>
      </c>
      <c r="P249">
        <v>3.5</v>
      </c>
      <c r="Q249" t="s">
        <v>547</v>
      </c>
      <c r="R249" t="s">
        <v>231</v>
      </c>
      <c r="S249" t="s">
        <v>56</v>
      </c>
      <c r="T249">
        <v>8</v>
      </c>
      <c r="U249">
        <v>22</v>
      </c>
    </row>
    <row r="250" spans="1:21" x14ac:dyDescent="0.25">
      <c r="A250" t="s">
        <v>46</v>
      </c>
      <c r="B250" t="s">
        <v>47</v>
      </c>
      <c r="C250" t="s">
        <v>502</v>
      </c>
      <c r="D250" t="s">
        <v>503</v>
      </c>
      <c r="E250" t="s">
        <v>49</v>
      </c>
      <c r="F250" t="s">
        <v>50</v>
      </c>
      <c r="G250" t="s">
        <v>51</v>
      </c>
      <c r="H250" t="s">
        <v>52</v>
      </c>
      <c r="I250" t="s">
        <v>548</v>
      </c>
      <c r="J250" t="s">
        <v>82</v>
      </c>
      <c r="K250">
        <v>74.099999999999994</v>
      </c>
      <c r="L250">
        <v>73.900000000000006</v>
      </c>
      <c r="M250">
        <v>0</v>
      </c>
      <c r="N250">
        <v>1</v>
      </c>
      <c r="O250">
        <v>-0.4</v>
      </c>
      <c r="P250">
        <v>1.5</v>
      </c>
      <c r="Q250" t="s">
        <v>549</v>
      </c>
      <c r="R250" t="s">
        <v>55</v>
      </c>
      <c r="S250" t="s">
        <v>56</v>
      </c>
      <c r="T250">
        <v>8</v>
      </c>
      <c r="U250">
        <v>23</v>
      </c>
    </row>
    <row r="251" spans="1:21" x14ac:dyDescent="0.25">
      <c r="A251" t="s">
        <v>46</v>
      </c>
      <c r="B251" t="s">
        <v>47</v>
      </c>
      <c r="C251" t="s">
        <v>502</v>
      </c>
      <c r="D251" t="s">
        <v>503</v>
      </c>
      <c r="E251" t="s">
        <v>49</v>
      </c>
      <c r="F251" t="s">
        <v>50</v>
      </c>
      <c r="G251" t="s">
        <v>51</v>
      </c>
      <c r="H251" t="s">
        <v>52</v>
      </c>
      <c r="I251" t="s">
        <v>550</v>
      </c>
      <c r="J251" t="s">
        <v>90</v>
      </c>
      <c r="K251">
        <v>0.2</v>
      </c>
      <c r="L251">
        <v>0</v>
      </c>
      <c r="M251">
        <v>0</v>
      </c>
      <c r="N251">
        <v>0.7</v>
      </c>
      <c r="O251">
        <v>0</v>
      </c>
      <c r="P251">
        <v>3.5</v>
      </c>
      <c r="Q251" t="s">
        <v>551</v>
      </c>
      <c r="R251" t="s">
        <v>231</v>
      </c>
      <c r="S251" t="s">
        <v>56</v>
      </c>
      <c r="T251">
        <v>8</v>
      </c>
      <c r="U251">
        <v>24</v>
      </c>
    </row>
    <row r="252" spans="1:21" x14ac:dyDescent="0.25">
      <c r="A252" t="s">
        <v>46</v>
      </c>
      <c r="B252" t="s">
        <v>47</v>
      </c>
      <c r="C252" t="s">
        <v>502</v>
      </c>
      <c r="D252" t="s">
        <v>503</v>
      </c>
      <c r="E252" t="s">
        <v>49</v>
      </c>
      <c r="F252" t="s">
        <v>50</v>
      </c>
      <c r="G252" t="s">
        <v>51</v>
      </c>
      <c r="H252" t="s">
        <v>52</v>
      </c>
      <c r="I252" t="s">
        <v>552</v>
      </c>
      <c r="J252" t="s">
        <v>82</v>
      </c>
      <c r="K252">
        <v>1121</v>
      </c>
      <c r="L252">
        <v>1120</v>
      </c>
      <c r="M252">
        <v>-3</v>
      </c>
      <c r="N252">
        <v>3</v>
      </c>
      <c r="O252">
        <v>-3.75</v>
      </c>
      <c r="P252">
        <v>3.75</v>
      </c>
      <c r="Q252" t="s">
        <v>553</v>
      </c>
      <c r="R252" t="s">
        <v>55</v>
      </c>
      <c r="S252" t="s">
        <v>56</v>
      </c>
      <c r="T252">
        <v>8</v>
      </c>
      <c r="U252">
        <v>25</v>
      </c>
    </row>
    <row r="253" spans="1:21" x14ac:dyDescent="0.25">
      <c r="A253" t="s">
        <v>46</v>
      </c>
      <c r="B253" t="s">
        <v>47</v>
      </c>
      <c r="C253" t="s">
        <v>554</v>
      </c>
      <c r="D253" t="s">
        <v>555</v>
      </c>
      <c r="E253" t="s">
        <v>49</v>
      </c>
      <c r="F253" t="s">
        <v>50</v>
      </c>
      <c r="G253" t="s">
        <v>51</v>
      </c>
      <c r="H253" t="s">
        <v>52</v>
      </c>
      <c r="I253" t="s">
        <v>556</v>
      </c>
      <c r="J253" t="s">
        <v>53</v>
      </c>
      <c r="K253">
        <v>4716.1000000000004</v>
      </c>
      <c r="L253">
        <v>4715</v>
      </c>
      <c r="M253">
        <v>-3</v>
      </c>
      <c r="N253">
        <v>3</v>
      </c>
      <c r="O253">
        <v>-6</v>
      </c>
      <c r="P253">
        <v>6</v>
      </c>
      <c r="Q253" t="s">
        <v>505</v>
      </c>
      <c r="R253" t="s">
        <v>55</v>
      </c>
      <c r="S253" t="s">
        <v>56</v>
      </c>
      <c r="T253">
        <v>9</v>
      </c>
      <c r="U253">
        <v>1</v>
      </c>
    </row>
    <row r="254" spans="1:21" x14ac:dyDescent="0.25">
      <c r="A254" t="s">
        <v>46</v>
      </c>
      <c r="B254" t="s">
        <v>47</v>
      </c>
      <c r="C254" t="s">
        <v>554</v>
      </c>
      <c r="D254" t="s">
        <v>555</v>
      </c>
      <c r="E254" t="s">
        <v>49</v>
      </c>
      <c r="F254" t="s">
        <v>50</v>
      </c>
      <c r="G254" t="s">
        <v>51</v>
      </c>
      <c r="H254" t="s">
        <v>52</v>
      </c>
      <c r="I254" t="s">
        <v>557</v>
      </c>
      <c r="J254" t="s">
        <v>58</v>
      </c>
      <c r="K254">
        <v>500.6</v>
      </c>
      <c r="L254">
        <v>500</v>
      </c>
      <c r="M254">
        <v>-3</v>
      </c>
      <c r="N254">
        <v>3</v>
      </c>
      <c r="O254">
        <v>-6</v>
      </c>
      <c r="P254">
        <v>6</v>
      </c>
      <c r="Q254" t="s">
        <v>507</v>
      </c>
      <c r="R254" t="s">
        <v>55</v>
      </c>
      <c r="S254" t="s">
        <v>56</v>
      </c>
      <c r="T254">
        <v>9</v>
      </c>
      <c r="U254">
        <v>2</v>
      </c>
    </row>
    <row r="255" spans="1:21" x14ac:dyDescent="0.25">
      <c r="A255" t="s">
        <v>46</v>
      </c>
      <c r="B255" t="s">
        <v>47</v>
      </c>
      <c r="C255" t="s">
        <v>554</v>
      </c>
      <c r="D255" t="s">
        <v>555</v>
      </c>
      <c r="E255" t="s">
        <v>49</v>
      </c>
      <c r="F255" t="s">
        <v>50</v>
      </c>
      <c r="G255" t="s">
        <v>51</v>
      </c>
      <c r="H255" t="s">
        <v>52</v>
      </c>
      <c r="I255" t="s">
        <v>558</v>
      </c>
      <c r="J255" t="s">
        <v>61</v>
      </c>
      <c r="K255">
        <v>1081.8</v>
      </c>
      <c r="L255">
        <v>1080</v>
      </c>
      <c r="M255">
        <v>-3</v>
      </c>
      <c r="N255">
        <v>3</v>
      </c>
      <c r="O255">
        <v>-6</v>
      </c>
      <c r="P255">
        <v>6</v>
      </c>
      <c r="Q255" t="s">
        <v>509</v>
      </c>
      <c r="R255" t="s">
        <v>55</v>
      </c>
      <c r="S255" t="s">
        <v>56</v>
      </c>
      <c r="T255">
        <v>9</v>
      </c>
      <c r="U255">
        <v>3</v>
      </c>
    </row>
    <row r="256" spans="1:21" x14ac:dyDescent="0.25">
      <c r="A256" t="s">
        <v>46</v>
      </c>
      <c r="B256" t="s">
        <v>47</v>
      </c>
      <c r="C256" t="s">
        <v>554</v>
      </c>
      <c r="D256" t="s">
        <v>555</v>
      </c>
      <c r="E256" t="s">
        <v>49</v>
      </c>
      <c r="F256" t="s">
        <v>50</v>
      </c>
      <c r="G256" t="s">
        <v>51</v>
      </c>
      <c r="H256" t="s">
        <v>52</v>
      </c>
      <c r="I256" t="s">
        <v>559</v>
      </c>
      <c r="J256" t="s">
        <v>53</v>
      </c>
      <c r="K256">
        <v>4714.6000000000004</v>
      </c>
      <c r="L256">
        <v>4715</v>
      </c>
      <c r="M256">
        <v>-3</v>
      </c>
      <c r="N256">
        <v>3</v>
      </c>
      <c r="O256">
        <v>-6</v>
      </c>
      <c r="P256">
        <v>6</v>
      </c>
      <c r="Q256" t="s">
        <v>511</v>
      </c>
      <c r="R256" t="s">
        <v>55</v>
      </c>
      <c r="S256" t="s">
        <v>56</v>
      </c>
      <c r="T256">
        <v>9</v>
      </c>
      <c r="U256">
        <v>4</v>
      </c>
    </row>
    <row r="257" spans="1:21" x14ac:dyDescent="0.25">
      <c r="A257" t="s">
        <v>46</v>
      </c>
      <c r="B257" t="s">
        <v>47</v>
      </c>
      <c r="C257" t="s">
        <v>554</v>
      </c>
      <c r="D257" t="s">
        <v>555</v>
      </c>
      <c r="E257" t="s">
        <v>49</v>
      </c>
      <c r="F257" t="s">
        <v>50</v>
      </c>
      <c r="G257" t="s">
        <v>51</v>
      </c>
      <c r="H257" t="s">
        <v>52</v>
      </c>
      <c r="I257" t="s">
        <v>560</v>
      </c>
      <c r="J257" t="s">
        <v>58</v>
      </c>
      <c r="K257">
        <v>590.6</v>
      </c>
      <c r="L257">
        <v>590</v>
      </c>
      <c r="M257">
        <v>-3</v>
      </c>
      <c r="N257">
        <v>3</v>
      </c>
      <c r="O257">
        <v>-6</v>
      </c>
      <c r="P257">
        <v>6</v>
      </c>
      <c r="Q257" t="s">
        <v>513</v>
      </c>
      <c r="R257" t="s">
        <v>55</v>
      </c>
      <c r="S257" t="s">
        <v>56</v>
      </c>
      <c r="T257">
        <v>9</v>
      </c>
      <c r="U257">
        <v>5</v>
      </c>
    </row>
    <row r="258" spans="1:21" x14ac:dyDescent="0.25">
      <c r="A258" t="s">
        <v>46</v>
      </c>
      <c r="B258" t="s">
        <v>47</v>
      </c>
      <c r="C258" t="s">
        <v>554</v>
      </c>
      <c r="D258" t="s">
        <v>555</v>
      </c>
      <c r="E258" t="s">
        <v>49</v>
      </c>
      <c r="F258" t="s">
        <v>50</v>
      </c>
      <c r="G258" t="s">
        <v>51</v>
      </c>
      <c r="H258" t="s">
        <v>52</v>
      </c>
      <c r="I258" t="s">
        <v>561</v>
      </c>
      <c r="J258" t="s">
        <v>61</v>
      </c>
      <c r="K258">
        <v>1081.9000000000001</v>
      </c>
      <c r="L258">
        <v>1080</v>
      </c>
      <c r="M258">
        <v>-3</v>
      </c>
      <c r="N258">
        <v>3</v>
      </c>
      <c r="O258">
        <v>-6</v>
      </c>
      <c r="P258">
        <v>6</v>
      </c>
      <c r="Q258" t="s">
        <v>515</v>
      </c>
      <c r="R258" t="s">
        <v>55</v>
      </c>
      <c r="S258" t="s">
        <v>56</v>
      </c>
      <c r="T258">
        <v>9</v>
      </c>
      <c r="U258">
        <v>6</v>
      </c>
    </row>
    <row r="259" spans="1:21" x14ac:dyDescent="0.25">
      <c r="A259" t="s">
        <v>46</v>
      </c>
      <c r="B259" t="s">
        <v>47</v>
      </c>
      <c r="C259" t="s">
        <v>554</v>
      </c>
      <c r="D259" t="s">
        <v>555</v>
      </c>
      <c r="E259" t="s">
        <v>49</v>
      </c>
      <c r="F259" t="s">
        <v>50</v>
      </c>
      <c r="G259" t="s">
        <v>51</v>
      </c>
      <c r="H259" t="s">
        <v>52</v>
      </c>
      <c r="I259" t="s">
        <v>562</v>
      </c>
      <c r="J259" t="s">
        <v>53</v>
      </c>
      <c r="K259">
        <v>4715.3999999999996</v>
      </c>
      <c r="L259">
        <v>4715</v>
      </c>
      <c r="M259">
        <v>-3</v>
      </c>
      <c r="N259">
        <v>3</v>
      </c>
      <c r="O259">
        <v>-6</v>
      </c>
      <c r="P259">
        <v>6</v>
      </c>
      <c r="Q259" t="s">
        <v>517</v>
      </c>
      <c r="R259" t="s">
        <v>55</v>
      </c>
      <c r="S259" t="s">
        <v>56</v>
      </c>
      <c r="T259">
        <v>9</v>
      </c>
      <c r="U259">
        <v>7</v>
      </c>
    </row>
    <row r="260" spans="1:21" x14ac:dyDescent="0.25">
      <c r="A260" t="s">
        <v>46</v>
      </c>
      <c r="B260" t="s">
        <v>47</v>
      </c>
      <c r="C260" t="s">
        <v>554</v>
      </c>
      <c r="D260" t="s">
        <v>555</v>
      </c>
      <c r="E260" t="s">
        <v>49</v>
      </c>
      <c r="F260" t="s">
        <v>50</v>
      </c>
      <c r="G260" t="s">
        <v>51</v>
      </c>
      <c r="H260" t="s">
        <v>52</v>
      </c>
      <c r="I260" t="s">
        <v>563</v>
      </c>
      <c r="J260" t="s">
        <v>58</v>
      </c>
      <c r="K260">
        <v>545.6</v>
      </c>
      <c r="L260">
        <v>545</v>
      </c>
      <c r="M260">
        <v>-3</v>
      </c>
      <c r="N260">
        <v>3</v>
      </c>
      <c r="O260">
        <v>-6</v>
      </c>
      <c r="P260">
        <v>6</v>
      </c>
      <c r="Q260" t="s">
        <v>519</v>
      </c>
      <c r="R260" t="s">
        <v>55</v>
      </c>
      <c r="S260" t="s">
        <v>56</v>
      </c>
      <c r="T260">
        <v>9</v>
      </c>
      <c r="U260">
        <v>8</v>
      </c>
    </row>
    <row r="261" spans="1:21" x14ac:dyDescent="0.25">
      <c r="A261" t="s">
        <v>46</v>
      </c>
      <c r="B261" t="s">
        <v>47</v>
      </c>
      <c r="C261" t="s">
        <v>554</v>
      </c>
      <c r="D261" t="s">
        <v>555</v>
      </c>
      <c r="E261" t="s">
        <v>49</v>
      </c>
      <c r="F261" t="s">
        <v>50</v>
      </c>
      <c r="G261" t="s">
        <v>51</v>
      </c>
      <c r="H261" t="s">
        <v>52</v>
      </c>
      <c r="I261" t="s">
        <v>564</v>
      </c>
      <c r="J261" t="s">
        <v>61</v>
      </c>
      <c r="K261">
        <v>1081.9000000000001</v>
      </c>
      <c r="L261">
        <v>1080</v>
      </c>
      <c r="M261">
        <v>-3</v>
      </c>
      <c r="N261">
        <v>3</v>
      </c>
      <c r="O261">
        <v>-6</v>
      </c>
      <c r="P261">
        <v>6</v>
      </c>
      <c r="Q261" t="s">
        <v>521</v>
      </c>
      <c r="R261" t="s">
        <v>55</v>
      </c>
      <c r="S261" t="s">
        <v>56</v>
      </c>
      <c r="T261">
        <v>9</v>
      </c>
      <c r="U261">
        <v>9</v>
      </c>
    </row>
    <row r="262" spans="1:21" x14ac:dyDescent="0.25">
      <c r="A262" t="s">
        <v>46</v>
      </c>
      <c r="B262" t="s">
        <v>47</v>
      </c>
      <c r="C262" t="s">
        <v>554</v>
      </c>
      <c r="D262" t="s">
        <v>555</v>
      </c>
      <c r="E262" t="s">
        <v>49</v>
      </c>
      <c r="F262" t="s">
        <v>50</v>
      </c>
      <c r="G262" t="s">
        <v>51</v>
      </c>
      <c r="H262" t="s">
        <v>52</v>
      </c>
      <c r="I262" t="s">
        <v>565</v>
      </c>
      <c r="J262" t="s">
        <v>53</v>
      </c>
      <c r="K262">
        <v>4712.8</v>
      </c>
      <c r="L262">
        <v>4715</v>
      </c>
      <c r="M262">
        <v>-3</v>
      </c>
      <c r="N262">
        <v>3</v>
      </c>
      <c r="O262">
        <v>-6</v>
      </c>
      <c r="P262">
        <v>6</v>
      </c>
      <c r="Q262" t="s">
        <v>523</v>
      </c>
      <c r="R262" t="s">
        <v>55</v>
      </c>
      <c r="S262" t="s">
        <v>56</v>
      </c>
      <c r="T262">
        <v>9</v>
      </c>
      <c r="U262">
        <v>10</v>
      </c>
    </row>
    <row r="263" spans="1:21" x14ac:dyDescent="0.25">
      <c r="A263" t="s">
        <v>46</v>
      </c>
      <c r="B263" t="s">
        <v>47</v>
      </c>
      <c r="C263" t="s">
        <v>554</v>
      </c>
      <c r="D263" t="s">
        <v>555</v>
      </c>
      <c r="E263" t="s">
        <v>49</v>
      </c>
      <c r="F263" t="s">
        <v>50</v>
      </c>
      <c r="G263" t="s">
        <v>51</v>
      </c>
      <c r="H263" t="s">
        <v>52</v>
      </c>
      <c r="I263" t="s">
        <v>566</v>
      </c>
      <c r="J263" t="s">
        <v>58</v>
      </c>
      <c r="K263">
        <v>-500.7</v>
      </c>
      <c r="L263">
        <v>-500</v>
      </c>
      <c r="M263">
        <v>-3</v>
      </c>
      <c r="N263">
        <v>3</v>
      </c>
      <c r="O263">
        <v>-6</v>
      </c>
      <c r="P263">
        <v>6</v>
      </c>
      <c r="Q263" t="s">
        <v>525</v>
      </c>
      <c r="R263" t="s">
        <v>55</v>
      </c>
      <c r="S263" t="s">
        <v>56</v>
      </c>
      <c r="T263">
        <v>9</v>
      </c>
      <c r="U263">
        <v>11</v>
      </c>
    </row>
    <row r="264" spans="1:21" x14ac:dyDescent="0.25">
      <c r="A264" t="s">
        <v>46</v>
      </c>
      <c r="B264" t="s">
        <v>47</v>
      </c>
      <c r="C264" t="s">
        <v>554</v>
      </c>
      <c r="D264" t="s">
        <v>555</v>
      </c>
      <c r="E264" t="s">
        <v>49</v>
      </c>
      <c r="F264" t="s">
        <v>50</v>
      </c>
      <c r="G264" t="s">
        <v>51</v>
      </c>
      <c r="H264" t="s">
        <v>52</v>
      </c>
      <c r="I264" t="s">
        <v>567</v>
      </c>
      <c r="J264" t="s">
        <v>61</v>
      </c>
      <c r="K264">
        <v>1080.8</v>
      </c>
      <c r="L264">
        <v>1080</v>
      </c>
      <c r="M264">
        <v>-3</v>
      </c>
      <c r="N264">
        <v>3</v>
      </c>
      <c r="O264">
        <v>-6</v>
      </c>
      <c r="P264">
        <v>6</v>
      </c>
      <c r="Q264" t="s">
        <v>527</v>
      </c>
      <c r="R264" t="s">
        <v>55</v>
      </c>
      <c r="S264" t="s">
        <v>56</v>
      </c>
      <c r="T264">
        <v>9</v>
      </c>
      <c r="U264">
        <v>12</v>
      </c>
    </row>
    <row r="265" spans="1:21" x14ac:dyDescent="0.25">
      <c r="A265" t="s">
        <v>46</v>
      </c>
      <c r="B265" t="s">
        <v>47</v>
      </c>
      <c r="C265" t="s">
        <v>554</v>
      </c>
      <c r="D265" t="s">
        <v>555</v>
      </c>
      <c r="E265" t="s">
        <v>49</v>
      </c>
      <c r="F265" t="s">
        <v>50</v>
      </c>
      <c r="G265" t="s">
        <v>51</v>
      </c>
      <c r="H265" t="s">
        <v>52</v>
      </c>
      <c r="I265" t="s">
        <v>568</v>
      </c>
      <c r="J265" t="s">
        <v>53</v>
      </c>
      <c r="K265">
        <v>4712.7</v>
      </c>
      <c r="L265">
        <v>4715</v>
      </c>
      <c r="M265">
        <v>-3</v>
      </c>
      <c r="N265">
        <v>3</v>
      </c>
      <c r="O265">
        <v>-6</v>
      </c>
      <c r="P265">
        <v>6</v>
      </c>
      <c r="Q265" t="s">
        <v>529</v>
      </c>
      <c r="R265" t="s">
        <v>55</v>
      </c>
      <c r="S265" t="s">
        <v>56</v>
      </c>
      <c r="T265">
        <v>9</v>
      </c>
      <c r="U265">
        <v>13</v>
      </c>
    </row>
    <row r="266" spans="1:21" x14ac:dyDescent="0.25">
      <c r="A266" t="s">
        <v>46</v>
      </c>
      <c r="B266" t="s">
        <v>47</v>
      </c>
      <c r="C266" t="s">
        <v>554</v>
      </c>
      <c r="D266" t="s">
        <v>555</v>
      </c>
      <c r="E266" t="s">
        <v>49</v>
      </c>
      <c r="F266" t="s">
        <v>50</v>
      </c>
      <c r="G266" t="s">
        <v>51</v>
      </c>
      <c r="H266" t="s">
        <v>52</v>
      </c>
      <c r="I266" t="s">
        <v>569</v>
      </c>
      <c r="J266" t="s">
        <v>58</v>
      </c>
      <c r="K266">
        <v>-590.6</v>
      </c>
      <c r="L266">
        <v>-590</v>
      </c>
      <c r="M266">
        <v>-3</v>
      </c>
      <c r="N266">
        <v>3</v>
      </c>
      <c r="O266">
        <v>-6</v>
      </c>
      <c r="P266">
        <v>6</v>
      </c>
      <c r="Q266" t="s">
        <v>531</v>
      </c>
      <c r="R266" t="s">
        <v>55</v>
      </c>
      <c r="S266" t="s">
        <v>56</v>
      </c>
      <c r="T266">
        <v>9</v>
      </c>
      <c r="U266">
        <v>14</v>
      </c>
    </row>
    <row r="267" spans="1:21" x14ac:dyDescent="0.25">
      <c r="A267" t="s">
        <v>46</v>
      </c>
      <c r="B267" t="s">
        <v>47</v>
      </c>
      <c r="C267" t="s">
        <v>554</v>
      </c>
      <c r="D267" t="s">
        <v>555</v>
      </c>
      <c r="E267" t="s">
        <v>49</v>
      </c>
      <c r="F267" t="s">
        <v>50</v>
      </c>
      <c r="G267" t="s">
        <v>51</v>
      </c>
      <c r="H267" t="s">
        <v>52</v>
      </c>
      <c r="I267" t="s">
        <v>570</v>
      </c>
      <c r="J267" t="s">
        <v>61</v>
      </c>
      <c r="K267">
        <v>1083.7</v>
      </c>
      <c r="L267">
        <v>1080</v>
      </c>
      <c r="M267">
        <v>-3</v>
      </c>
      <c r="N267">
        <v>3</v>
      </c>
      <c r="O267">
        <v>-6</v>
      </c>
      <c r="P267">
        <v>6</v>
      </c>
      <c r="Q267" t="s">
        <v>533</v>
      </c>
      <c r="R267" t="s">
        <v>55</v>
      </c>
      <c r="S267" t="s">
        <v>56</v>
      </c>
      <c r="T267">
        <v>9</v>
      </c>
      <c r="U267">
        <v>15</v>
      </c>
    </row>
    <row r="268" spans="1:21" x14ac:dyDescent="0.25">
      <c r="A268" t="s">
        <v>46</v>
      </c>
      <c r="B268" t="s">
        <v>47</v>
      </c>
      <c r="C268" t="s">
        <v>554</v>
      </c>
      <c r="D268" t="s">
        <v>555</v>
      </c>
      <c r="E268" t="s">
        <v>49</v>
      </c>
      <c r="F268" t="s">
        <v>50</v>
      </c>
      <c r="G268" t="s">
        <v>51</v>
      </c>
      <c r="H268" t="s">
        <v>52</v>
      </c>
      <c r="I268" t="s">
        <v>571</v>
      </c>
      <c r="J268" t="s">
        <v>53</v>
      </c>
      <c r="K268">
        <v>4712.7</v>
      </c>
      <c r="L268">
        <v>4715</v>
      </c>
      <c r="M268">
        <v>-3</v>
      </c>
      <c r="N268">
        <v>3</v>
      </c>
      <c r="O268">
        <v>-6</v>
      </c>
      <c r="P268">
        <v>6</v>
      </c>
      <c r="Q268" t="s">
        <v>535</v>
      </c>
      <c r="R268" t="s">
        <v>55</v>
      </c>
      <c r="S268" t="s">
        <v>56</v>
      </c>
      <c r="T268">
        <v>9</v>
      </c>
      <c r="U268">
        <v>16</v>
      </c>
    </row>
    <row r="269" spans="1:21" x14ac:dyDescent="0.25">
      <c r="A269" t="s">
        <v>46</v>
      </c>
      <c r="B269" t="s">
        <v>47</v>
      </c>
      <c r="C269" t="s">
        <v>554</v>
      </c>
      <c r="D269" t="s">
        <v>555</v>
      </c>
      <c r="E269" t="s">
        <v>49</v>
      </c>
      <c r="F269" t="s">
        <v>50</v>
      </c>
      <c r="G269" t="s">
        <v>51</v>
      </c>
      <c r="H269" t="s">
        <v>52</v>
      </c>
      <c r="I269" t="s">
        <v>572</v>
      </c>
      <c r="J269" t="s">
        <v>58</v>
      </c>
      <c r="K269">
        <v>-545.6</v>
      </c>
      <c r="L269">
        <v>-545</v>
      </c>
      <c r="M269">
        <v>-3</v>
      </c>
      <c r="N269">
        <v>3</v>
      </c>
      <c r="O269">
        <v>-6</v>
      </c>
      <c r="P269">
        <v>6</v>
      </c>
      <c r="Q269" t="s">
        <v>537</v>
      </c>
      <c r="R269" t="s">
        <v>55</v>
      </c>
      <c r="S269" t="s">
        <v>56</v>
      </c>
      <c r="T269">
        <v>9</v>
      </c>
      <c r="U269">
        <v>17</v>
      </c>
    </row>
    <row r="270" spans="1:21" x14ac:dyDescent="0.25">
      <c r="A270" t="s">
        <v>46</v>
      </c>
      <c r="B270" t="s">
        <v>47</v>
      </c>
      <c r="C270" t="s">
        <v>554</v>
      </c>
      <c r="D270" t="s">
        <v>555</v>
      </c>
      <c r="E270" t="s">
        <v>49</v>
      </c>
      <c r="F270" t="s">
        <v>50</v>
      </c>
      <c r="G270" t="s">
        <v>51</v>
      </c>
      <c r="H270" t="s">
        <v>52</v>
      </c>
      <c r="I270" t="s">
        <v>573</v>
      </c>
      <c r="J270" t="s">
        <v>61</v>
      </c>
      <c r="K270">
        <v>1082.2</v>
      </c>
      <c r="L270">
        <v>1080</v>
      </c>
      <c r="M270">
        <v>-3</v>
      </c>
      <c r="N270">
        <v>3</v>
      </c>
      <c r="O270">
        <v>-6</v>
      </c>
      <c r="P270">
        <v>6</v>
      </c>
      <c r="Q270" t="s">
        <v>539</v>
      </c>
      <c r="R270" t="s">
        <v>55</v>
      </c>
      <c r="S270" t="s">
        <v>56</v>
      </c>
      <c r="T270">
        <v>9</v>
      </c>
      <c r="U270">
        <v>18</v>
      </c>
    </row>
    <row r="271" spans="1:21" x14ac:dyDescent="0.25">
      <c r="A271" t="s">
        <v>46</v>
      </c>
      <c r="B271" t="s">
        <v>47</v>
      </c>
      <c r="C271" t="s">
        <v>554</v>
      </c>
      <c r="D271" t="s">
        <v>555</v>
      </c>
      <c r="E271" t="s">
        <v>49</v>
      </c>
      <c r="F271" t="s">
        <v>50</v>
      </c>
      <c r="G271" t="s">
        <v>51</v>
      </c>
      <c r="H271" t="s">
        <v>52</v>
      </c>
      <c r="I271" t="s">
        <v>574</v>
      </c>
      <c r="J271" t="s">
        <v>85</v>
      </c>
      <c r="K271">
        <v>1.5</v>
      </c>
      <c r="L271">
        <v>0</v>
      </c>
      <c r="M271">
        <v>-1.5</v>
      </c>
      <c r="N271">
        <v>1.5</v>
      </c>
      <c r="O271">
        <v>-3</v>
      </c>
      <c r="P271">
        <v>3</v>
      </c>
      <c r="Q271" t="s">
        <v>541</v>
      </c>
      <c r="R271" t="s">
        <v>55</v>
      </c>
      <c r="S271" t="s">
        <v>56</v>
      </c>
      <c r="T271">
        <v>9</v>
      </c>
      <c r="U271">
        <v>19</v>
      </c>
    </row>
    <row r="272" spans="1:21" x14ac:dyDescent="0.25">
      <c r="A272" t="s">
        <v>46</v>
      </c>
      <c r="B272" t="s">
        <v>47</v>
      </c>
      <c r="C272" t="s">
        <v>554</v>
      </c>
      <c r="D272" t="s">
        <v>555</v>
      </c>
      <c r="E272" t="s">
        <v>49</v>
      </c>
      <c r="F272" t="s">
        <v>50</v>
      </c>
      <c r="G272" t="s">
        <v>51</v>
      </c>
      <c r="H272" t="s">
        <v>52</v>
      </c>
      <c r="I272" t="s">
        <v>575</v>
      </c>
      <c r="J272" t="s">
        <v>90</v>
      </c>
      <c r="K272">
        <v>0</v>
      </c>
      <c r="L272">
        <v>0</v>
      </c>
      <c r="M272">
        <v>-1.5</v>
      </c>
      <c r="N272">
        <v>1.5</v>
      </c>
      <c r="O272">
        <v>-3</v>
      </c>
      <c r="P272">
        <v>3</v>
      </c>
      <c r="Q272" t="s">
        <v>545</v>
      </c>
      <c r="R272" t="s">
        <v>55</v>
      </c>
      <c r="S272" t="s">
        <v>56</v>
      </c>
      <c r="T272">
        <v>9</v>
      </c>
      <c r="U272">
        <v>20</v>
      </c>
    </row>
    <row r="273" spans="1:21" x14ac:dyDescent="0.25">
      <c r="A273" t="s">
        <v>46</v>
      </c>
      <c r="B273" t="s">
        <v>47</v>
      </c>
      <c r="C273" t="s">
        <v>554</v>
      </c>
      <c r="D273" t="s">
        <v>555</v>
      </c>
      <c r="E273" t="s">
        <v>49</v>
      </c>
      <c r="F273" t="s">
        <v>50</v>
      </c>
      <c r="G273" t="s">
        <v>51</v>
      </c>
      <c r="H273" t="s">
        <v>52</v>
      </c>
      <c r="I273" t="s">
        <v>576</v>
      </c>
      <c r="J273" t="s">
        <v>85</v>
      </c>
      <c r="K273">
        <v>0.1</v>
      </c>
      <c r="L273">
        <v>0</v>
      </c>
      <c r="M273">
        <v>-1.5</v>
      </c>
      <c r="N273">
        <v>1.5</v>
      </c>
      <c r="O273">
        <v>-3</v>
      </c>
      <c r="P273">
        <v>3</v>
      </c>
      <c r="Q273" t="s">
        <v>577</v>
      </c>
      <c r="R273" t="s">
        <v>55</v>
      </c>
      <c r="S273" t="s">
        <v>56</v>
      </c>
      <c r="T273">
        <v>9</v>
      </c>
      <c r="U273">
        <v>21</v>
      </c>
    </row>
    <row r="274" spans="1:21" x14ac:dyDescent="0.25">
      <c r="A274" t="s">
        <v>46</v>
      </c>
      <c r="B274" t="s">
        <v>47</v>
      </c>
      <c r="C274" t="s">
        <v>554</v>
      </c>
      <c r="D274" t="s">
        <v>555</v>
      </c>
      <c r="E274" t="s">
        <v>49</v>
      </c>
      <c r="F274" t="s">
        <v>50</v>
      </c>
      <c r="G274" t="s">
        <v>51</v>
      </c>
      <c r="H274" t="s">
        <v>52</v>
      </c>
      <c r="I274" t="s">
        <v>578</v>
      </c>
      <c r="J274" t="s">
        <v>90</v>
      </c>
      <c r="K274">
        <v>2.8</v>
      </c>
      <c r="L274">
        <v>0</v>
      </c>
      <c r="M274">
        <v>-1.5</v>
      </c>
      <c r="N274">
        <v>1.5</v>
      </c>
      <c r="O274">
        <v>-3</v>
      </c>
      <c r="P274">
        <v>3</v>
      </c>
      <c r="Q274" t="s">
        <v>579</v>
      </c>
      <c r="R274" t="s">
        <v>55</v>
      </c>
      <c r="S274" t="s">
        <v>56</v>
      </c>
      <c r="T274">
        <v>9</v>
      </c>
      <c r="U274">
        <v>22</v>
      </c>
    </row>
    <row r="275" spans="1:21" x14ac:dyDescent="0.25">
      <c r="A275" t="s">
        <v>46</v>
      </c>
      <c r="B275" t="s">
        <v>47</v>
      </c>
      <c r="C275" t="s">
        <v>554</v>
      </c>
      <c r="D275" t="s">
        <v>555</v>
      </c>
      <c r="E275" t="s">
        <v>49</v>
      </c>
      <c r="F275" t="s">
        <v>50</v>
      </c>
      <c r="G275" t="s">
        <v>51</v>
      </c>
      <c r="H275" t="s">
        <v>52</v>
      </c>
      <c r="I275" t="s">
        <v>580</v>
      </c>
      <c r="J275" t="s">
        <v>82</v>
      </c>
      <c r="K275">
        <v>1091.2</v>
      </c>
      <c r="L275">
        <v>1090</v>
      </c>
      <c r="M275">
        <v>-3</v>
      </c>
      <c r="N275">
        <v>3</v>
      </c>
      <c r="O275">
        <v>-6</v>
      </c>
      <c r="P275">
        <v>6</v>
      </c>
      <c r="Q275" t="s">
        <v>553</v>
      </c>
      <c r="R275" t="s">
        <v>55</v>
      </c>
      <c r="S275" t="s">
        <v>56</v>
      </c>
      <c r="T275">
        <v>9</v>
      </c>
      <c r="U275">
        <v>23</v>
      </c>
    </row>
    <row r="276" spans="1:21" x14ac:dyDescent="0.25">
      <c r="A276" t="s">
        <v>46</v>
      </c>
      <c r="B276" t="s">
        <v>47</v>
      </c>
      <c r="C276" t="s">
        <v>554</v>
      </c>
      <c r="D276" t="s">
        <v>555</v>
      </c>
      <c r="E276" t="s">
        <v>49</v>
      </c>
      <c r="F276" t="s">
        <v>50</v>
      </c>
      <c r="G276" t="s">
        <v>51</v>
      </c>
      <c r="H276" t="s">
        <v>52</v>
      </c>
      <c r="I276" t="s">
        <v>581</v>
      </c>
      <c r="J276" t="s">
        <v>85</v>
      </c>
      <c r="K276">
        <v>1336.9</v>
      </c>
      <c r="L276">
        <v>1335</v>
      </c>
      <c r="M276">
        <v>-3</v>
      </c>
      <c r="N276">
        <v>3</v>
      </c>
      <c r="O276">
        <v>-6</v>
      </c>
      <c r="P276">
        <v>6</v>
      </c>
      <c r="Q276" t="s">
        <v>582</v>
      </c>
      <c r="R276" t="s">
        <v>55</v>
      </c>
      <c r="S276" t="s">
        <v>56</v>
      </c>
      <c r="T276">
        <v>9</v>
      </c>
      <c r="U276">
        <v>24</v>
      </c>
    </row>
    <row r="277" spans="1:21" x14ac:dyDescent="0.25">
      <c r="A277" t="s">
        <v>46</v>
      </c>
      <c r="B277" t="s">
        <v>47</v>
      </c>
      <c r="C277" t="s">
        <v>554</v>
      </c>
      <c r="D277" t="s">
        <v>555</v>
      </c>
      <c r="E277" t="s">
        <v>49</v>
      </c>
      <c r="F277" t="s">
        <v>50</v>
      </c>
      <c r="G277" t="s">
        <v>51</v>
      </c>
      <c r="H277" t="s">
        <v>52</v>
      </c>
      <c r="I277" t="s">
        <v>583</v>
      </c>
      <c r="J277" t="s">
        <v>82</v>
      </c>
      <c r="K277">
        <v>12.1</v>
      </c>
      <c r="L277">
        <v>15</v>
      </c>
      <c r="M277">
        <v>-3</v>
      </c>
      <c r="N277">
        <v>3</v>
      </c>
      <c r="O277">
        <v>-6</v>
      </c>
      <c r="P277">
        <v>6</v>
      </c>
      <c r="Q277" t="s">
        <v>584</v>
      </c>
      <c r="R277" t="s">
        <v>55</v>
      </c>
      <c r="S277" t="s">
        <v>56</v>
      </c>
      <c r="T277">
        <v>9</v>
      </c>
      <c r="U277">
        <v>25</v>
      </c>
    </row>
    <row r="278" spans="1:21" x14ac:dyDescent="0.25">
      <c r="A278" t="s">
        <v>46</v>
      </c>
      <c r="B278" t="s">
        <v>47</v>
      </c>
      <c r="C278" t="s">
        <v>554</v>
      </c>
      <c r="D278" t="s">
        <v>555</v>
      </c>
      <c r="E278" t="s">
        <v>49</v>
      </c>
      <c r="F278" t="s">
        <v>50</v>
      </c>
      <c r="G278" t="s">
        <v>51</v>
      </c>
      <c r="H278" t="s">
        <v>52</v>
      </c>
      <c r="I278" t="s">
        <v>585</v>
      </c>
      <c r="J278" t="s">
        <v>90</v>
      </c>
      <c r="K278">
        <v>226.9</v>
      </c>
      <c r="L278">
        <v>224</v>
      </c>
      <c r="M278">
        <v>-3</v>
      </c>
      <c r="N278">
        <v>3</v>
      </c>
      <c r="O278">
        <v>-6</v>
      </c>
      <c r="P278">
        <v>6</v>
      </c>
      <c r="Q278" t="s">
        <v>586</v>
      </c>
      <c r="R278" t="s">
        <v>55</v>
      </c>
      <c r="S278" t="s">
        <v>56</v>
      </c>
      <c r="T278">
        <v>9</v>
      </c>
      <c r="U278">
        <v>26</v>
      </c>
    </row>
    <row r="279" spans="1:21" x14ac:dyDescent="0.25">
      <c r="A279" t="s">
        <v>46</v>
      </c>
      <c r="B279" t="s">
        <v>47</v>
      </c>
      <c r="C279" t="s">
        <v>554</v>
      </c>
      <c r="D279" t="s">
        <v>555</v>
      </c>
      <c r="E279" t="s">
        <v>49</v>
      </c>
      <c r="F279" t="s">
        <v>50</v>
      </c>
      <c r="G279" t="s">
        <v>51</v>
      </c>
      <c r="H279" t="s">
        <v>52</v>
      </c>
      <c r="I279" t="s">
        <v>587</v>
      </c>
      <c r="J279" t="s">
        <v>85</v>
      </c>
      <c r="K279">
        <v>632.1</v>
      </c>
      <c r="L279">
        <v>632.1</v>
      </c>
      <c r="M279">
        <v>-3</v>
      </c>
      <c r="N279">
        <v>3</v>
      </c>
      <c r="O279">
        <v>-6</v>
      </c>
      <c r="P279">
        <v>6</v>
      </c>
      <c r="Q279" t="s">
        <v>588</v>
      </c>
      <c r="R279" t="s">
        <v>55</v>
      </c>
      <c r="S279" t="s">
        <v>56</v>
      </c>
      <c r="T279">
        <v>9</v>
      </c>
      <c r="U279">
        <v>27</v>
      </c>
    </row>
    <row r="280" spans="1:21" x14ac:dyDescent="0.25">
      <c r="A280" t="s">
        <v>46</v>
      </c>
      <c r="B280" t="s">
        <v>47</v>
      </c>
      <c r="C280" t="s">
        <v>554</v>
      </c>
      <c r="D280" t="s">
        <v>555</v>
      </c>
      <c r="E280" t="s">
        <v>49</v>
      </c>
      <c r="F280" t="s">
        <v>50</v>
      </c>
      <c r="G280" t="s">
        <v>51</v>
      </c>
      <c r="H280" t="s">
        <v>52</v>
      </c>
      <c r="I280" t="s">
        <v>589</v>
      </c>
      <c r="J280" t="s">
        <v>82</v>
      </c>
      <c r="K280">
        <v>22.9</v>
      </c>
      <c r="L280">
        <v>25</v>
      </c>
      <c r="M280">
        <v>-3</v>
      </c>
      <c r="N280">
        <v>3</v>
      </c>
      <c r="O280">
        <v>-6</v>
      </c>
      <c r="P280">
        <v>6</v>
      </c>
      <c r="Q280" t="s">
        <v>590</v>
      </c>
      <c r="R280" t="s">
        <v>55</v>
      </c>
      <c r="S280" t="s">
        <v>56</v>
      </c>
      <c r="T280">
        <v>9</v>
      </c>
      <c r="U280">
        <v>28</v>
      </c>
    </row>
    <row r="281" spans="1:21" x14ac:dyDescent="0.25">
      <c r="A281" t="s">
        <v>46</v>
      </c>
      <c r="B281" t="s">
        <v>47</v>
      </c>
      <c r="C281" t="s">
        <v>554</v>
      </c>
      <c r="D281" t="s">
        <v>555</v>
      </c>
      <c r="E281" t="s">
        <v>49</v>
      </c>
      <c r="F281" t="s">
        <v>50</v>
      </c>
      <c r="G281" t="s">
        <v>51</v>
      </c>
      <c r="H281" t="s">
        <v>52</v>
      </c>
      <c r="I281" t="s">
        <v>591</v>
      </c>
      <c r="J281" t="s">
        <v>90</v>
      </c>
      <c r="K281">
        <v>197.7</v>
      </c>
      <c r="L281">
        <v>198.8</v>
      </c>
      <c r="M281">
        <v>-3</v>
      </c>
      <c r="N281">
        <v>3</v>
      </c>
      <c r="O281">
        <v>-6</v>
      </c>
      <c r="P281">
        <v>6</v>
      </c>
      <c r="Q281" t="s">
        <v>592</v>
      </c>
      <c r="R281" t="s">
        <v>55</v>
      </c>
      <c r="S281" t="s">
        <v>56</v>
      </c>
      <c r="T281">
        <v>9</v>
      </c>
      <c r="U281">
        <v>29</v>
      </c>
    </row>
    <row r="282" spans="1:21" x14ac:dyDescent="0.25">
      <c r="A282" t="s">
        <v>46</v>
      </c>
      <c r="B282" t="s">
        <v>47</v>
      </c>
      <c r="C282" t="s">
        <v>554</v>
      </c>
      <c r="D282" t="s">
        <v>555</v>
      </c>
      <c r="E282" t="s">
        <v>49</v>
      </c>
      <c r="F282" t="s">
        <v>50</v>
      </c>
      <c r="G282" t="s">
        <v>51</v>
      </c>
      <c r="H282" t="s">
        <v>52</v>
      </c>
      <c r="I282" t="s">
        <v>593</v>
      </c>
      <c r="J282" t="s">
        <v>85</v>
      </c>
      <c r="K282">
        <v>522.29999999999995</v>
      </c>
      <c r="L282">
        <v>522.29999999999995</v>
      </c>
      <c r="M282">
        <v>-3</v>
      </c>
      <c r="N282">
        <v>3</v>
      </c>
      <c r="O282">
        <v>-6</v>
      </c>
      <c r="P282">
        <v>6</v>
      </c>
      <c r="Q282" t="s">
        <v>594</v>
      </c>
      <c r="R282" t="s">
        <v>55</v>
      </c>
      <c r="S282" t="s">
        <v>56</v>
      </c>
      <c r="T282">
        <v>9</v>
      </c>
      <c r="U282">
        <v>30</v>
      </c>
    </row>
    <row r="283" spans="1:21" x14ac:dyDescent="0.25">
      <c r="A283" t="s">
        <v>46</v>
      </c>
      <c r="B283" t="s">
        <v>47</v>
      </c>
      <c r="C283" t="s">
        <v>554</v>
      </c>
      <c r="D283" t="s">
        <v>555</v>
      </c>
      <c r="E283" t="s">
        <v>49</v>
      </c>
      <c r="F283" t="s">
        <v>50</v>
      </c>
      <c r="G283" t="s">
        <v>51</v>
      </c>
      <c r="H283" t="s">
        <v>52</v>
      </c>
      <c r="I283" t="s">
        <v>595</v>
      </c>
      <c r="J283" t="s">
        <v>82</v>
      </c>
      <c r="K283">
        <v>127.1</v>
      </c>
      <c r="L283">
        <v>127.5</v>
      </c>
      <c r="M283">
        <v>-3</v>
      </c>
      <c r="N283">
        <v>3</v>
      </c>
      <c r="O283">
        <v>-6</v>
      </c>
      <c r="P283">
        <v>6</v>
      </c>
      <c r="Q283" t="s">
        <v>596</v>
      </c>
      <c r="R283" t="s">
        <v>55</v>
      </c>
      <c r="S283" t="s">
        <v>56</v>
      </c>
      <c r="T283">
        <v>9</v>
      </c>
      <c r="U283">
        <v>31</v>
      </c>
    </row>
    <row r="284" spans="1:21" x14ac:dyDescent="0.25">
      <c r="A284" t="s">
        <v>46</v>
      </c>
      <c r="B284" t="s">
        <v>47</v>
      </c>
      <c r="C284" t="s">
        <v>554</v>
      </c>
      <c r="D284" t="s">
        <v>555</v>
      </c>
      <c r="E284" t="s">
        <v>49</v>
      </c>
      <c r="F284" t="s">
        <v>50</v>
      </c>
      <c r="G284" t="s">
        <v>51</v>
      </c>
      <c r="H284" t="s">
        <v>52</v>
      </c>
      <c r="I284" t="s">
        <v>597</v>
      </c>
      <c r="J284" t="s">
        <v>90</v>
      </c>
      <c r="K284">
        <v>364.3</v>
      </c>
      <c r="L284">
        <v>362.4</v>
      </c>
      <c r="M284">
        <v>-3</v>
      </c>
      <c r="N284">
        <v>3</v>
      </c>
      <c r="O284">
        <v>-6</v>
      </c>
      <c r="P284">
        <v>6</v>
      </c>
      <c r="Q284" t="s">
        <v>598</v>
      </c>
      <c r="R284" t="s">
        <v>55</v>
      </c>
      <c r="S284" t="s">
        <v>56</v>
      </c>
      <c r="T284">
        <v>9</v>
      </c>
      <c r="U284">
        <v>32</v>
      </c>
    </row>
    <row r="285" spans="1:21" x14ac:dyDescent="0.25">
      <c r="A285" t="s">
        <v>46</v>
      </c>
      <c r="B285" t="s">
        <v>47</v>
      </c>
      <c r="C285" t="s">
        <v>554</v>
      </c>
      <c r="D285" t="s">
        <v>555</v>
      </c>
      <c r="E285" t="s">
        <v>49</v>
      </c>
      <c r="F285" t="s">
        <v>50</v>
      </c>
      <c r="G285" t="s">
        <v>51</v>
      </c>
      <c r="H285" t="s">
        <v>52</v>
      </c>
      <c r="I285" t="s">
        <v>599</v>
      </c>
      <c r="J285" t="s">
        <v>85</v>
      </c>
      <c r="K285">
        <v>1333.4</v>
      </c>
      <c r="L285">
        <v>1335</v>
      </c>
      <c r="M285">
        <v>-3</v>
      </c>
      <c r="N285">
        <v>3</v>
      </c>
      <c r="O285">
        <v>-6</v>
      </c>
      <c r="P285">
        <v>6</v>
      </c>
      <c r="Q285" t="s">
        <v>600</v>
      </c>
      <c r="R285" t="s">
        <v>55</v>
      </c>
      <c r="S285" t="s">
        <v>56</v>
      </c>
      <c r="T285">
        <v>9</v>
      </c>
      <c r="U285">
        <v>33</v>
      </c>
    </row>
    <row r="286" spans="1:21" x14ac:dyDescent="0.25">
      <c r="A286" t="s">
        <v>46</v>
      </c>
      <c r="B286" t="s">
        <v>47</v>
      </c>
      <c r="C286" t="s">
        <v>554</v>
      </c>
      <c r="D286" t="s">
        <v>555</v>
      </c>
      <c r="E286" t="s">
        <v>49</v>
      </c>
      <c r="F286" t="s">
        <v>50</v>
      </c>
      <c r="G286" t="s">
        <v>51</v>
      </c>
      <c r="H286" t="s">
        <v>52</v>
      </c>
      <c r="I286" t="s">
        <v>601</v>
      </c>
      <c r="J286" t="s">
        <v>82</v>
      </c>
      <c r="K286">
        <v>17.600000000000001</v>
      </c>
      <c r="L286">
        <v>15</v>
      </c>
      <c r="M286">
        <v>-3</v>
      </c>
      <c r="N286">
        <v>3</v>
      </c>
      <c r="O286">
        <v>-6</v>
      </c>
      <c r="P286">
        <v>6</v>
      </c>
      <c r="Q286" t="s">
        <v>602</v>
      </c>
      <c r="R286" t="s">
        <v>55</v>
      </c>
      <c r="S286" t="s">
        <v>56</v>
      </c>
      <c r="T286">
        <v>9</v>
      </c>
      <c r="U286">
        <v>34</v>
      </c>
    </row>
    <row r="287" spans="1:21" x14ac:dyDescent="0.25">
      <c r="A287" t="s">
        <v>46</v>
      </c>
      <c r="B287" t="s">
        <v>47</v>
      </c>
      <c r="C287" t="s">
        <v>554</v>
      </c>
      <c r="D287" t="s">
        <v>555</v>
      </c>
      <c r="E287" t="s">
        <v>49</v>
      </c>
      <c r="F287" t="s">
        <v>50</v>
      </c>
      <c r="G287" t="s">
        <v>51</v>
      </c>
      <c r="H287" t="s">
        <v>52</v>
      </c>
      <c r="I287" t="s">
        <v>603</v>
      </c>
      <c r="J287" t="s">
        <v>90</v>
      </c>
      <c r="K287">
        <v>227.3</v>
      </c>
      <c r="L287">
        <v>224</v>
      </c>
      <c r="M287">
        <v>-3</v>
      </c>
      <c r="N287">
        <v>3</v>
      </c>
      <c r="O287">
        <v>-6</v>
      </c>
      <c r="P287">
        <v>6</v>
      </c>
      <c r="Q287" t="s">
        <v>604</v>
      </c>
      <c r="R287" t="s">
        <v>55</v>
      </c>
      <c r="S287" t="s">
        <v>56</v>
      </c>
      <c r="T287">
        <v>9</v>
      </c>
      <c r="U287">
        <v>35</v>
      </c>
    </row>
    <row r="288" spans="1:21" x14ac:dyDescent="0.25">
      <c r="A288" t="s">
        <v>46</v>
      </c>
      <c r="B288" t="s">
        <v>47</v>
      </c>
      <c r="C288" t="s">
        <v>554</v>
      </c>
      <c r="D288" t="s">
        <v>555</v>
      </c>
      <c r="E288" t="s">
        <v>49</v>
      </c>
      <c r="F288" t="s">
        <v>50</v>
      </c>
      <c r="G288" t="s">
        <v>51</v>
      </c>
      <c r="H288" t="s">
        <v>52</v>
      </c>
      <c r="I288" t="s">
        <v>605</v>
      </c>
      <c r="J288" t="s">
        <v>85</v>
      </c>
      <c r="K288">
        <v>632.29999999999995</v>
      </c>
      <c r="L288">
        <v>632.1</v>
      </c>
      <c r="M288">
        <v>-3</v>
      </c>
      <c r="N288">
        <v>3</v>
      </c>
      <c r="O288">
        <v>-6</v>
      </c>
      <c r="P288">
        <v>6</v>
      </c>
      <c r="Q288" t="s">
        <v>606</v>
      </c>
      <c r="R288" t="s">
        <v>55</v>
      </c>
      <c r="S288" t="s">
        <v>56</v>
      </c>
      <c r="T288">
        <v>9</v>
      </c>
      <c r="U288">
        <v>36</v>
      </c>
    </row>
    <row r="289" spans="1:21" x14ac:dyDescent="0.25">
      <c r="A289" t="s">
        <v>46</v>
      </c>
      <c r="B289" t="s">
        <v>47</v>
      </c>
      <c r="C289" t="s">
        <v>554</v>
      </c>
      <c r="D289" t="s">
        <v>555</v>
      </c>
      <c r="E289" t="s">
        <v>49</v>
      </c>
      <c r="F289" t="s">
        <v>50</v>
      </c>
      <c r="G289" t="s">
        <v>51</v>
      </c>
      <c r="H289" t="s">
        <v>52</v>
      </c>
      <c r="I289" t="s">
        <v>607</v>
      </c>
      <c r="J289" t="s">
        <v>82</v>
      </c>
      <c r="K289">
        <v>25.1</v>
      </c>
      <c r="L289">
        <v>25</v>
      </c>
      <c r="M289">
        <v>-3</v>
      </c>
      <c r="N289">
        <v>3</v>
      </c>
      <c r="O289">
        <v>-6</v>
      </c>
      <c r="P289">
        <v>6</v>
      </c>
      <c r="Q289" t="s">
        <v>608</v>
      </c>
      <c r="R289" t="s">
        <v>55</v>
      </c>
      <c r="S289" t="s">
        <v>56</v>
      </c>
      <c r="T289">
        <v>9</v>
      </c>
      <c r="U289">
        <v>37</v>
      </c>
    </row>
    <row r="290" spans="1:21" x14ac:dyDescent="0.25">
      <c r="A290" t="s">
        <v>46</v>
      </c>
      <c r="B290" t="s">
        <v>47</v>
      </c>
      <c r="C290" t="s">
        <v>554</v>
      </c>
      <c r="D290" t="s">
        <v>555</v>
      </c>
      <c r="E290" t="s">
        <v>49</v>
      </c>
      <c r="F290" t="s">
        <v>50</v>
      </c>
      <c r="G290" t="s">
        <v>51</v>
      </c>
      <c r="H290" t="s">
        <v>52</v>
      </c>
      <c r="I290" t="s">
        <v>609</v>
      </c>
      <c r="J290" t="s">
        <v>90</v>
      </c>
      <c r="K290">
        <v>197.3</v>
      </c>
      <c r="L290">
        <v>198.8</v>
      </c>
      <c r="M290">
        <v>-3</v>
      </c>
      <c r="N290">
        <v>3</v>
      </c>
      <c r="O290">
        <v>-6</v>
      </c>
      <c r="P290">
        <v>6</v>
      </c>
      <c r="Q290" t="s">
        <v>610</v>
      </c>
      <c r="R290" t="s">
        <v>55</v>
      </c>
      <c r="S290" t="s">
        <v>56</v>
      </c>
      <c r="T290">
        <v>9</v>
      </c>
      <c r="U290">
        <v>38</v>
      </c>
    </row>
    <row r="291" spans="1:21" x14ac:dyDescent="0.25">
      <c r="A291" t="s">
        <v>46</v>
      </c>
      <c r="B291" t="s">
        <v>47</v>
      </c>
      <c r="C291" t="s">
        <v>554</v>
      </c>
      <c r="D291" t="s">
        <v>555</v>
      </c>
      <c r="E291" t="s">
        <v>49</v>
      </c>
      <c r="F291" t="s">
        <v>50</v>
      </c>
      <c r="G291" t="s">
        <v>51</v>
      </c>
      <c r="H291" t="s">
        <v>52</v>
      </c>
      <c r="I291" t="s">
        <v>611</v>
      </c>
      <c r="J291" t="s">
        <v>85</v>
      </c>
      <c r="K291">
        <v>913.7</v>
      </c>
      <c r="L291">
        <v>915</v>
      </c>
      <c r="M291">
        <v>-3</v>
      </c>
      <c r="N291">
        <v>3</v>
      </c>
      <c r="O291">
        <v>-6</v>
      </c>
      <c r="P291">
        <v>6</v>
      </c>
      <c r="Q291" t="s">
        <v>612</v>
      </c>
      <c r="R291" t="s">
        <v>55</v>
      </c>
      <c r="S291" t="s">
        <v>56</v>
      </c>
      <c r="T291">
        <v>9</v>
      </c>
      <c r="U291">
        <v>39</v>
      </c>
    </row>
    <row r="292" spans="1:21" x14ac:dyDescent="0.25">
      <c r="A292" t="s">
        <v>46</v>
      </c>
      <c r="B292" t="s">
        <v>47</v>
      </c>
      <c r="C292" t="s">
        <v>554</v>
      </c>
      <c r="D292" t="s">
        <v>555</v>
      </c>
      <c r="E292" t="s">
        <v>49</v>
      </c>
      <c r="F292" t="s">
        <v>50</v>
      </c>
      <c r="G292" t="s">
        <v>51</v>
      </c>
      <c r="H292" t="s">
        <v>52</v>
      </c>
      <c r="I292" t="s">
        <v>613</v>
      </c>
      <c r="J292" t="s">
        <v>82</v>
      </c>
      <c r="K292">
        <v>130.30000000000001</v>
      </c>
      <c r="L292">
        <v>127.5</v>
      </c>
      <c r="M292">
        <v>-3</v>
      </c>
      <c r="N292">
        <v>3</v>
      </c>
      <c r="O292">
        <v>-6</v>
      </c>
      <c r="P292">
        <v>6</v>
      </c>
      <c r="Q292" t="s">
        <v>614</v>
      </c>
      <c r="R292" t="s">
        <v>55</v>
      </c>
      <c r="S292" t="s">
        <v>56</v>
      </c>
      <c r="T292">
        <v>9</v>
      </c>
      <c r="U292">
        <v>40</v>
      </c>
    </row>
    <row r="293" spans="1:21" x14ac:dyDescent="0.25">
      <c r="A293" t="s">
        <v>46</v>
      </c>
      <c r="B293" t="s">
        <v>47</v>
      </c>
      <c r="C293" t="s">
        <v>554</v>
      </c>
      <c r="D293" t="s">
        <v>555</v>
      </c>
      <c r="E293" t="s">
        <v>49</v>
      </c>
      <c r="F293" t="s">
        <v>50</v>
      </c>
      <c r="G293" t="s">
        <v>51</v>
      </c>
      <c r="H293" t="s">
        <v>52</v>
      </c>
      <c r="I293" t="s">
        <v>615</v>
      </c>
      <c r="J293" t="s">
        <v>90</v>
      </c>
      <c r="K293">
        <v>355.7</v>
      </c>
      <c r="L293">
        <v>355.3</v>
      </c>
      <c r="M293">
        <v>-3</v>
      </c>
      <c r="N293">
        <v>3</v>
      </c>
      <c r="O293">
        <v>-6</v>
      </c>
      <c r="P293">
        <v>6</v>
      </c>
      <c r="Q293" t="s">
        <v>616</v>
      </c>
      <c r="R293" t="s">
        <v>55</v>
      </c>
      <c r="S293" t="s">
        <v>56</v>
      </c>
      <c r="T293">
        <v>9</v>
      </c>
      <c r="U293">
        <v>41</v>
      </c>
    </row>
    <row r="294" spans="1:21" x14ac:dyDescent="0.25">
      <c r="A294" t="s">
        <v>46</v>
      </c>
      <c r="B294" t="s">
        <v>47</v>
      </c>
      <c r="C294" t="s">
        <v>617</v>
      </c>
      <c r="D294" t="s">
        <v>618</v>
      </c>
      <c r="E294" t="s">
        <v>49</v>
      </c>
      <c r="F294" t="s">
        <v>50</v>
      </c>
      <c r="G294" t="s">
        <v>51</v>
      </c>
      <c r="H294" t="s">
        <v>52</v>
      </c>
      <c r="I294" t="s">
        <v>619</v>
      </c>
      <c r="J294" t="s">
        <v>53</v>
      </c>
      <c r="K294">
        <v>422.3</v>
      </c>
      <c r="L294">
        <v>420</v>
      </c>
      <c r="M294">
        <v>-3</v>
      </c>
      <c r="N294">
        <v>3</v>
      </c>
      <c r="O294">
        <v>-6</v>
      </c>
      <c r="P294">
        <v>6</v>
      </c>
      <c r="Q294" t="s">
        <v>620</v>
      </c>
      <c r="R294" t="s">
        <v>55</v>
      </c>
      <c r="S294" t="s">
        <v>56</v>
      </c>
      <c r="T294">
        <v>10</v>
      </c>
      <c r="U294">
        <v>1</v>
      </c>
    </row>
    <row r="295" spans="1:21" x14ac:dyDescent="0.25">
      <c r="A295" t="s">
        <v>46</v>
      </c>
      <c r="B295" t="s">
        <v>47</v>
      </c>
      <c r="C295" t="s">
        <v>617</v>
      </c>
      <c r="D295" t="s">
        <v>618</v>
      </c>
      <c r="E295" t="s">
        <v>49</v>
      </c>
      <c r="F295" t="s">
        <v>50</v>
      </c>
      <c r="G295" t="s">
        <v>51</v>
      </c>
      <c r="H295" t="s">
        <v>52</v>
      </c>
      <c r="I295" t="s">
        <v>621</v>
      </c>
      <c r="J295" t="s">
        <v>58</v>
      </c>
      <c r="K295">
        <v>259.60000000000002</v>
      </c>
      <c r="L295">
        <v>260</v>
      </c>
      <c r="M295">
        <v>-3</v>
      </c>
      <c r="N295">
        <v>3</v>
      </c>
      <c r="O295">
        <v>-6</v>
      </c>
      <c r="P295">
        <v>6</v>
      </c>
      <c r="Q295" t="s">
        <v>622</v>
      </c>
      <c r="R295" t="s">
        <v>55</v>
      </c>
      <c r="S295" t="s">
        <v>56</v>
      </c>
      <c r="T295">
        <v>10</v>
      </c>
      <c r="U295">
        <v>2</v>
      </c>
    </row>
    <row r="296" spans="1:21" x14ac:dyDescent="0.25">
      <c r="A296" t="s">
        <v>46</v>
      </c>
      <c r="B296" t="s">
        <v>47</v>
      </c>
      <c r="C296" t="s">
        <v>617</v>
      </c>
      <c r="D296" t="s">
        <v>618</v>
      </c>
      <c r="E296" t="s">
        <v>49</v>
      </c>
      <c r="F296" t="s">
        <v>50</v>
      </c>
      <c r="G296" t="s">
        <v>51</v>
      </c>
      <c r="H296" t="s">
        <v>52</v>
      </c>
      <c r="I296" t="s">
        <v>623</v>
      </c>
      <c r="J296" t="s">
        <v>61</v>
      </c>
      <c r="K296">
        <v>872.6</v>
      </c>
      <c r="L296">
        <v>872.3</v>
      </c>
      <c r="M296">
        <v>-3</v>
      </c>
      <c r="N296">
        <v>3</v>
      </c>
      <c r="O296">
        <v>-6</v>
      </c>
      <c r="P296">
        <v>6</v>
      </c>
      <c r="Q296" t="s">
        <v>624</v>
      </c>
      <c r="R296" t="s">
        <v>55</v>
      </c>
      <c r="S296" t="s">
        <v>56</v>
      </c>
      <c r="T296">
        <v>10</v>
      </c>
      <c r="U296">
        <v>3</v>
      </c>
    </row>
    <row r="297" spans="1:21" x14ac:dyDescent="0.25">
      <c r="A297" t="s">
        <v>46</v>
      </c>
      <c r="B297" t="s">
        <v>47</v>
      </c>
      <c r="C297" t="s">
        <v>617</v>
      </c>
      <c r="D297" t="s">
        <v>618</v>
      </c>
      <c r="E297" t="s">
        <v>49</v>
      </c>
      <c r="F297" t="s">
        <v>50</v>
      </c>
      <c r="G297" t="s">
        <v>51</v>
      </c>
      <c r="H297" t="s">
        <v>52</v>
      </c>
      <c r="I297" t="s">
        <v>625</v>
      </c>
      <c r="J297" t="s">
        <v>53</v>
      </c>
      <c r="K297">
        <v>421.3</v>
      </c>
      <c r="L297">
        <v>420</v>
      </c>
      <c r="M297">
        <v>-3</v>
      </c>
      <c r="N297">
        <v>3</v>
      </c>
      <c r="O297">
        <v>-6</v>
      </c>
      <c r="P297">
        <v>6</v>
      </c>
      <c r="Q297" t="s">
        <v>626</v>
      </c>
      <c r="R297" t="s">
        <v>55</v>
      </c>
      <c r="S297" t="s">
        <v>56</v>
      </c>
      <c r="T297">
        <v>10</v>
      </c>
      <c r="U297">
        <v>4</v>
      </c>
    </row>
    <row r="298" spans="1:21" x14ac:dyDescent="0.25">
      <c r="A298" t="s">
        <v>46</v>
      </c>
      <c r="B298" t="s">
        <v>47</v>
      </c>
      <c r="C298" t="s">
        <v>617</v>
      </c>
      <c r="D298" t="s">
        <v>618</v>
      </c>
      <c r="E298" t="s">
        <v>49</v>
      </c>
      <c r="F298" t="s">
        <v>50</v>
      </c>
      <c r="G298" t="s">
        <v>51</v>
      </c>
      <c r="H298" t="s">
        <v>52</v>
      </c>
      <c r="I298" t="s">
        <v>627</v>
      </c>
      <c r="J298" t="s">
        <v>58</v>
      </c>
      <c r="K298">
        <v>131.9</v>
      </c>
      <c r="L298">
        <v>132</v>
      </c>
      <c r="M298">
        <v>-3</v>
      </c>
      <c r="N298">
        <v>3</v>
      </c>
      <c r="O298">
        <v>-6</v>
      </c>
      <c r="P298">
        <v>6</v>
      </c>
      <c r="Q298" t="s">
        <v>628</v>
      </c>
      <c r="R298" t="s">
        <v>55</v>
      </c>
      <c r="S298" t="s">
        <v>56</v>
      </c>
      <c r="T298">
        <v>10</v>
      </c>
      <c r="U298">
        <v>5</v>
      </c>
    </row>
    <row r="299" spans="1:21" x14ac:dyDescent="0.25">
      <c r="A299" t="s">
        <v>46</v>
      </c>
      <c r="B299" t="s">
        <v>47</v>
      </c>
      <c r="C299" t="s">
        <v>617</v>
      </c>
      <c r="D299" t="s">
        <v>618</v>
      </c>
      <c r="E299" t="s">
        <v>49</v>
      </c>
      <c r="F299" t="s">
        <v>50</v>
      </c>
      <c r="G299" t="s">
        <v>51</v>
      </c>
      <c r="H299" t="s">
        <v>52</v>
      </c>
      <c r="I299" t="s">
        <v>629</v>
      </c>
      <c r="J299" t="s">
        <v>61</v>
      </c>
      <c r="K299">
        <v>871.5</v>
      </c>
      <c r="L299">
        <v>872.3</v>
      </c>
      <c r="M299">
        <v>-3</v>
      </c>
      <c r="N299">
        <v>3</v>
      </c>
      <c r="O299">
        <v>-6</v>
      </c>
      <c r="P299">
        <v>6</v>
      </c>
      <c r="Q299" t="s">
        <v>630</v>
      </c>
      <c r="R299" t="s">
        <v>55</v>
      </c>
      <c r="S299" t="s">
        <v>56</v>
      </c>
      <c r="T299">
        <v>10</v>
      </c>
      <c r="U299">
        <v>6</v>
      </c>
    </row>
    <row r="300" spans="1:21" x14ac:dyDescent="0.25">
      <c r="A300" t="s">
        <v>46</v>
      </c>
      <c r="B300" t="s">
        <v>47</v>
      </c>
      <c r="C300" t="s">
        <v>617</v>
      </c>
      <c r="D300" t="s">
        <v>618</v>
      </c>
      <c r="E300" t="s">
        <v>49</v>
      </c>
      <c r="F300" t="s">
        <v>50</v>
      </c>
      <c r="G300" t="s">
        <v>51</v>
      </c>
      <c r="H300" t="s">
        <v>52</v>
      </c>
      <c r="I300" t="s">
        <v>631</v>
      </c>
      <c r="J300" t="s">
        <v>53</v>
      </c>
      <c r="K300">
        <v>420.8</v>
      </c>
      <c r="L300">
        <v>420</v>
      </c>
      <c r="M300">
        <v>-3</v>
      </c>
      <c r="N300">
        <v>3</v>
      </c>
      <c r="O300">
        <v>-6</v>
      </c>
      <c r="P300">
        <v>6</v>
      </c>
      <c r="Q300" t="s">
        <v>632</v>
      </c>
      <c r="R300" t="s">
        <v>55</v>
      </c>
      <c r="S300" t="s">
        <v>56</v>
      </c>
      <c r="T300">
        <v>10</v>
      </c>
      <c r="U300">
        <v>7</v>
      </c>
    </row>
    <row r="301" spans="1:21" x14ac:dyDescent="0.25">
      <c r="A301" t="s">
        <v>46</v>
      </c>
      <c r="B301" t="s">
        <v>47</v>
      </c>
      <c r="C301" t="s">
        <v>617</v>
      </c>
      <c r="D301" t="s">
        <v>618</v>
      </c>
      <c r="E301" t="s">
        <v>49</v>
      </c>
      <c r="F301" t="s">
        <v>50</v>
      </c>
      <c r="G301" t="s">
        <v>51</v>
      </c>
      <c r="H301" t="s">
        <v>52</v>
      </c>
      <c r="I301" t="s">
        <v>633</v>
      </c>
      <c r="J301" t="s">
        <v>58</v>
      </c>
      <c r="K301">
        <v>-152.5</v>
      </c>
      <c r="L301">
        <v>-153</v>
      </c>
      <c r="M301">
        <v>-3</v>
      </c>
      <c r="N301">
        <v>3</v>
      </c>
      <c r="O301">
        <v>-6</v>
      </c>
      <c r="P301">
        <v>6</v>
      </c>
      <c r="Q301" t="s">
        <v>634</v>
      </c>
      <c r="R301" t="s">
        <v>55</v>
      </c>
      <c r="S301" t="s">
        <v>56</v>
      </c>
      <c r="T301">
        <v>10</v>
      </c>
      <c r="U301">
        <v>8</v>
      </c>
    </row>
    <row r="302" spans="1:21" x14ac:dyDescent="0.25">
      <c r="A302" t="s">
        <v>46</v>
      </c>
      <c r="B302" t="s">
        <v>47</v>
      </c>
      <c r="C302" t="s">
        <v>617</v>
      </c>
      <c r="D302" t="s">
        <v>618</v>
      </c>
      <c r="E302" t="s">
        <v>49</v>
      </c>
      <c r="F302" t="s">
        <v>50</v>
      </c>
      <c r="G302" t="s">
        <v>51</v>
      </c>
      <c r="H302" t="s">
        <v>52</v>
      </c>
      <c r="I302" t="s">
        <v>635</v>
      </c>
      <c r="J302" t="s">
        <v>61</v>
      </c>
      <c r="K302">
        <v>870.7</v>
      </c>
      <c r="L302">
        <v>872.3</v>
      </c>
      <c r="M302">
        <v>-3</v>
      </c>
      <c r="N302">
        <v>3</v>
      </c>
      <c r="O302">
        <v>-6</v>
      </c>
      <c r="P302">
        <v>6</v>
      </c>
      <c r="Q302" t="s">
        <v>636</v>
      </c>
      <c r="R302" t="s">
        <v>55</v>
      </c>
      <c r="S302" t="s">
        <v>56</v>
      </c>
      <c r="T302">
        <v>10</v>
      </c>
      <c r="U302">
        <v>9</v>
      </c>
    </row>
    <row r="303" spans="1:21" x14ac:dyDescent="0.25">
      <c r="A303" t="s">
        <v>46</v>
      </c>
      <c r="B303" t="s">
        <v>47</v>
      </c>
      <c r="C303" t="s">
        <v>617</v>
      </c>
      <c r="D303" t="s">
        <v>618</v>
      </c>
      <c r="E303" t="s">
        <v>49</v>
      </c>
      <c r="F303" t="s">
        <v>50</v>
      </c>
      <c r="G303" t="s">
        <v>51</v>
      </c>
      <c r="H303" t="s">
        <v>52</v>
      </c>
      <c r="I303" t="s">
        <v>637</v>
      </c>
      <c r="J303" t="s">
        <v>53</v>
      </c>
      <c r="K303">
        <v>420.6</v>
      </c>
      <c r="L303">
        <v>420</v>
      </c>
      <c r="M303">
        <v>-3</v>
      </c>
      <c r="N303">
        <v>3</v>
      </c>
      <c r="O303">
        <v>-6</v>
      </c>
      <c r="P303">
        <v>6</v>
      </c>
      <c r="Q303" t="s">
        <v>638</v>
      </c>
      <c r="R303" t="s">
        <v>55</v>
      </c>
      <c r="S303" t="s">
        <v>56</v>
      </c>
      <c r="T303">
        <v>10</v>
      </c>
      <c r="U303">
        <v>10</v>
      </c>
    </row>
    <row r="304" spans="1:21" x14ac:dyDescent="0.25">
      <c r="A304" t="s">
        <v>46</v>
      </c>
      <c r="B304" t="s">
        <v>47</v>
      </c>
      <c r="C304" t="s">
        <v>617</v>
      </c>
      <c r="D304" t="s">
        <v>618</v>
      </c>
      <c r="E304" t="s">
        <v>49</v>
      </c>
      <c r="F304" t="s">
        <v>50</v>
      </c>
      <c r="G304" t="s">
        <v>51</v>
      </c>
      <c r="H304" t="s">
        <v>52</v>
      </c>
      <c r="I304" t="s">
        <v>639</v>
      </c>
      <c r="J304" t="s">
        <v>58</v>
      </c>
      <c r="K304">
        <v>-258.89999999999998</v>
      </c>
      <c r="L304">
        <v>-260</v>
      </c>
      <c r="M304">
        <v>-3</v>
      </c>
      <c r="N304">
        <v>3</v>
      </c>
      <c r="O304">
        <v>-6</v>
      </c>
      <c r="P304">
        <v>6</v>
      </c>
      <c r="Q304" t="s">
        <v>640</v>
      </c>
      <c r="R304" t="s">
        <v>55</v>
      </c>
      <c r="S304" t="s">
        <v>56</v>
      </c>
      <c r="T304">
        <v>10</v>
      </c>
      <c r="U304">
        <v>11</v>
      </c>
    </row>
    <row r="305" spans="1:21" x14ac:dyDescent="0.25">
      <c r="A305" t="s">
        <v>46</v>
      </c>
      <c r="B305" t="s">
        <v>47</v>
      </c>
      <c r="C305" t="s">
        <v>617</v>
      </c>
      <c r="D305" t="s">
        <v>618</v>
      </c>
      <c r="E305" t="s">
        <v>49</v>
      </c>
      <c r="F305" t="s">
        <v>50</v>
      </c>
      <c r="G305" t="s">
        <v>51</v>
      </c>
      <c r="H305" t="s">
        <v>52</v>
      </c>
      <c r="I305" t="s">
        <v>641</v>
      </c>
      <c r="J305" t="s">
        <v>61</v>
      </c>
      <c r="K305">
        <v>871.5</v>
      </c>
      <c r="L305">
        <v>872.3</v>
      </c>
      <c r="M305">
        <v>-3</v>
      </c>
      <c r="N305">
        <v>3</v>
      </c>
      <c r="O305">
        <v>-6</v>
      </c>
      <c r="P305">
        <v>6</v>
      </c>
      <c r="Q305" t="s">
        <v>642</v>
      </c>
      <c r="R305" t="s">
        <v>55</v>
      </c>
      <c r="S305" t="s">
        <v>56</v>
      </c>
      <c r="T305">
        <v>10</v>
      </c>
      <c r="U305">
        <v>12</v>
      </c>
    </row>
    <row r="306" spans="1:21" x14ac:dyDescent="0.25">
      <c r="A306" t="s">
        <v>46</v>
      </c>
      <c r="B306" t="s">
        <v>47</v>
      </c>
      <c r="C306" t="s">
        <v>617</v>
      </c>
      <c r="D306" t="s">
        <v>618</v>
      </c>
      <c r="E306" t="s">
        <v>49</v>
      </c>
      <c r="F306" t="s">
        <v>50</v>
      </c>
      <c r="G306" t="s">
        <v>51</v>
      </c>
      <c r="H306" t="s">
        <v>52</v>
      </c>
      <c r="I306" t="s">
        <v>643</v>
      </c>
      <c r="J306" t="s">
        <v>85</v>
      </c>
      <c r="K306">
        <v>167.1</v>
      </c>
      <c r="L306">
        <v>168.3</v>
      </c>
      <c r="M306">
        <v>-3</v>
      </c>
      <c r="N306">
        <v>3</v>
      </c>
      <c r="O306">
        <v>-6</v>
      </c>
      <c r="P306">
        <v>6</v>
      </c>
      <c r="Q306" t="s">
        <v>644</v>
      </c>
      <c r="R306" t="s">
        <v>55</v>
      </c>
      <c r="S306" t="s">
        <v>56</v>
      </c>
      <c r="T306">
        <v>10</v>
      </c>
      <c r="U306">
        <v>25</v>
      </c>
    </row>
    <row r="307" spans="1:21" x14ac:dyDescent="0.25">
      <c r="A307" t="s">
        <v>46</v>
      </c>
      <c r="B307" t="s">
        <v>47</v>
      </c>
      <c r="C307" t="s">
        <v>617</v>
      </c>
      <c r="D307" t="s">
        <v>618</v>
      </c>
      <c r="E307" t="s">
        <v>49</v>
      </c>
      <c r="F307" t="s">
        <v>50</v>
      </c>
      <c r="G307" t="s">
        <v>51</v>
      </c>
      <c r="H307" t="s">
        <v>52</v>
      </c>
      <c r="I307" t="s">
        <v>645</v>
      </c>
      <c r="J307" t="s">
        <v>90</v>
      </c>
      <c r="K307">
        <v>81.900000000000006</v>
      </c>
      <c r="L307">
        <v>80.099999999999994</v>
      </c>
      <c r="M307">
        <v>-3</v>
      </c>
      <c r="N307">
        <v>3</v>
      </c>
      <c r="O307">
        <v>-6</v>
      </c>
      <c r="P307">
        <v>6</v>
      </c>
      <c r="Q307" t="s">
        <v>646</v>
      </c>
      <c r="R307" t="s">
        <v>55</v>
      </c>
      <c r="S307" t="s">
        <v>56</v>
      </c>
      <c r="T307">
        <v>10</v>
      </c>
      <c r="U307">
        <v>26</v>
      </c>
    </row>
    <row r="308" spans="1:21" x14ac:dyDescent="0.25">
      <c r="A308" t="s">
        <v>46</v>
      </c>
      <c r="B308" t="s">
        <v>47</v>
      </c>
      <c r="C308" t="s">
        <v>617</v>
      </c>
      <c r="D308" t="s">
        <v>618</v>
      </c>
      <c r="E308" t="s">
        <v>49</v>
      </c>
      <c r="F308" t="s">
        <v>50</v>
      </c>
      <c r="G308" t="s">
        <v>51</v>
      </c>
      <c r="H308" t="s">
        <v>52</v>
      </c>
      <c r="I308" t="s">
        <v>647</v>
      </c>
      <c r="J308" t="s">
        <v>85</v>
      </c>
      <c r="K308">
        <v>168</v>
      </c>
      <c r="L308">
        <v>168.3</v>
      </c>
      <c r="M308">
        <v>-3</v>
      </c>
      <c r="N308">
        <v>3</v>
      </c>
      <c r="O308">
        <v>-6</v>
      </c>
      <c r="P308">
        <v>6</v>
      </c>
      <c r="Q308" t="s">
        <v>648</v>
      </c>
      <c r="R308" t="s">
        <v>55</v>
      </c>
      <c r="S308" t="s">
        <v>56</v>
      </c>
      <c r="T308">
        <v>10</v>
      </c>
      <c r="U308">
        <v>27</v>
      </c>
    </row>
    <row r="309" spans="1:21" x14ac:dyDescent="0.25">
      <c r="A309" t="s">
        <v>46</v>
      </c>
      <c r="B309" t="s">
        <v>47</v>
      </c>
      <c r="C309" t="s">
        <v>617</v>
      </c>
      <c r="D309" t="s">
        <v>618</v>
      </c>
      <c r="E309" t="s">
        <v>49</v>
      </c>
      <c r="F309" t="s">
        <v>50</v>
      </c>
      <c r="G309" t="s">
        <v>51</v>
      </c>
      <c r="H309" t="s">
        <v>52</v>
      </c>
      <c r="I309" t="s">
        <v>649</v>
      </c>
      <c r="J309" t="s">
        <v>90</v>
      </c>
      <c r="K309">
        <v>79.7</v>
      </c>
      <c r="L309">
        <v>80.099999999999994</v>
      </c>
      <c r="M309">
        <v>-3</v>
      </c>
      <c r="N309">
        <v>3</v>
      </c>
      <c r="O309">
        <v>-6</v>
      </c>
      <c r="P309">
        <v>6</v>
      </c>
      <c r="Q309" t="s">
        <v>650</v>
      </c>
      <c r="R309" t="s">
        <v>55</v>
      </c>
      <c r="S309" t="s">
        <v>56</v>
      </c>
      <c r="T309">
        <v>10</v>
      </c>
      <c r="U309">
        <v>28</v>
      </c>
    </row>
    <row r="310" spans="1:21" x14ac:dyDescent="0.25">
      <c r="A310" t="s">
        <v>46</v>
      </c>
      <c r="B310" t="s">
        <v>47</v>
      </c>
      <c r="C310" t="s">
        <v>651</v>
      </c>
      <c r="D310" t="s">
        <v>652</v>
      </c>
      <c r="E310" t="s">
        <v>49</v>
      </c>
      <c r="F310" t="s">
        <v>50</v>
      </c>
      <c r="G310" t="s">
        <v>51</v>
      </c>
      <c r="H310" t="s">
        <v>52</v>
      </c>
      <c r="I310" t="s">
        <v>653</v>
      </c>
      <c r="J310" t="s">
        <v>53</v>
      </c>
      <c r="K310">
        <v>703.2</v>
      </c>
      <c r="L310">
        <v>701.8</v>
      </c>
      <c r="M310">
        <v>-3</v>
      </c>
      <c r="N310">
        <v>3</v>
      </c>
      <c r="O310">
        <v>-3.8</v>
      </c>
      <c r="P310">
        <v>3.8</v>
      </c>
      <c r="Q310" t="s">
        <v>654</v>
      </c>
      <c r="R310" t="s">
        <v>655</v>
      </c>
      <c r="S310" t="s">
        <v>56</v>
      </c>
      <c r="T310">
        <v>12</v>
      </c>
      <c r="U310">
        <v>4</v>
      </c>
    </row>
    <row r="311" spans="1:21" x14ac:dyDescent="0.25">
      <c r="A311" t="s">
        <v>46</v>
      </c>
      <c r="B311" t="s">
        <v>47</v>
      </c>
      <c r="C311" t="s">
        <v>651</v>
      </c>
      <c r="D311" t="s">
        <v>652</v>
      </c>
      <c r="E311" t="s">
        <v>49</v>
      </c>
      <c r="F311" t="s">
        <v>50</v>
      </c>
      <c r="G311" t="s">
        <v>51</v>
      </c>
      <c r="H311" t="s">
        <v>52</v>
      </c>
      <c r="I311" t="s">
        <v>656</v>
      </c>
      <c r="J311" t="s">
        <v>58</v>
      </c>
      <c r="K311">
        <v>209.5</v>
      </c>
      <c r="L311">
        <v>210</v>
      </c>
      <c r="M311">
        <v>-3</v>
      </c>
      <c r="N311">
        <v>3</v>
      </c>
      <c r="O311">
        <v>-3.8</v>
      </c>
      <c r="P311">
        <v>3.8</v>
      </c>
      <c r="Q311" t="s">
        <v>657</v>
      </c>
      <c r="R311" t="s">
        <v>655</v>
      </c>
      <c r="S311" t="s">
        <v>56</v>
      </c>
      <c r="T311">
        <v>12</v>
      </c>
      <c r="U311">
        <v>5</v>
      </c>
    </row>
    <row r="312" spans="1:21" x14ac:dyDescent="0.25">
      <c r="A312" t="s">
        <v>46</v>
      </c>
      <c r="B312" t="s">
        <v>47</v>
      </c>
      <c r="C312" t="s">
        <v>651</v>
      </c>
      <c r="D312" t="s">
        <v>652</v>
      </c>
      <c r="E312" t="s">
        <v>49</v>
      </c>
      <c r="F312" t="s">
        <v>50</v>
      </c>
      <c r="G312" t="s">
        <v>51</v>
      </c>
      <c r="H312" t="s">
        <v>52</v>
      </c>
      <c r="I312" t="s">
        <v>658</v>
      </c>
      <c r="J312" t="s">
        <v>61</v>
      </c>
      <c r="K312">
        <v>850.9</v>
      </c>
      <c r="L312">
        <v>854.4</v>
      </c>
      <c r="M312">
        <v>-3</v>
      </c>
      <c r="N312">
        <v>3</v>
      </c>
      <c r="O312">
        <v>-3.8</v>
      </c>
      <c r="P312">
        <v>3.8</v>
      </c>
      <c r="Q312" t="s">
        <v>659</v>
      </c>
      <c r="R312" t="s">
        <v>655</v>
      </c>
      <c r="S312" t="s">
        <v>56</v>
      </c>
      <c r="T312">
        <v>12</v>
      </c>
      <c r="U312">
        <v>6</v>
      </c>
    </row>
    <row r="313" spans="1:21" x14ac:dyDescent="0.25">
      <c r="A313" t="s">
        <v>46</v>
      </c>
      <c r="B313" t="s">
        <v>47</v>
      </c>
      <c r="C313" t="s">
        <v>651</v>
      </c>
      <c r="D313" t="s">
        <v>652</v>
      </c>
      <c r="E313" t="s">
        <v>49</v>
      </c>
      <c r="F313" t="s">
        <v>50</v>
      </c>
      <c r="G313" t="s">
        <v>51</v>
      </c>
      <c r="H313" t="s">
        <v>52</v>
      </c>
      <c r="I313" t="s">
        <v>660</v>
      </c>
      <c r="J313" t="s">
        <v>53</v>
      </c>
      <c r="K313">
        <v>702.4</v>
      </c>
      <c r="L313">
        <v>701.8</v>
      </c>
      <c r="M313">
        <v>-2</v>
      </c>
      <c r="N313">
        <v>2</v>
      </c>
      <c r="O313">
        <v>-4</v>
      </c>
      <c r="P313">
        <v>4</v>
      </c>
      <c r="Q313" t="s">
        <v>661</v>
      </c>
      <c r="R313" t="s">
        <v>178</v>
      </c>
      <c r="S313" t="s">
        <v>56</v>
      </c>
      <c r="T313">
        <v>12</v>
      </c>
      <c r="U313">
        <v>10</v>
      </c>
    </row>
    <row r="314" spans="1:21" x14ac:dyDescent="0.25">
      <c r="A314" t="s">
        <v>46</v>
      </c>
      <c r="B314" t="s">
        <v>47</v>
      </c>
      <c r="C314" t="s">
        <v>651</v>
      </c>
      <c r="D314" t="s">
        <v>652</v>
      </c>
      <c r="E314" t="s">
        <v>49</v>
      </c>
      <c r="F314" t="s">
        <v>50</v>
      </c>
      <c r="G314" t="s">
        <v>51</v>
      </c>
      <c r="H314" t="s">
        <v>52</v>
      </c>
      <c r="I314" t="s">
        <v>662</v>
      </c>
      <c r="J314" t="s">
        <v>58</v>
      </c>
      <c r="K314">
        <v>-210.9</v>
      </c>
      <c r="L314">
        <v>-210</v>
      </c>
      <c r="M314">
        <v>-2</v>
      </c>
      <c r="N314">
        <v>2</v>
      </c>
      <c r="O314">
        <v>-4</v>
      </c>
      <c r="P314">
        <v>4</v>
      </c>
      <c r="Q314" t="s">
        <v>663</v>
      </c>
      <c r="R314" t="s">
        <v>178</v>
      </c>
      <c r="S314" t="s">
        <v>56</v>
      </c>
      <c r="T314">
        <v>12</v>
      </c>
      <c r="U314">
        <v>11</v>
      </c>
    </row>
    <row r="315" spans="1:21" x14ac:dyDescent="0.25">
      <c r="A315" t="s">
        <v>46</v>
      </c>
      <c r="B315" t="s">
        <v>47</v>
      </c>
      <c r="C315" t="s">
        <v>651</v>
      </c>
      <c r="D315" t="s">
        <v>652</v>
      </c>
      <c r="E315" t="s">
        <v>49</v>
      </c>
      <c r="F315" t="s">
        <v>50</v>
      </c>
      <c r="G315" t="s">
        <v>51</v>
      </c>
      <c r="H315" t="s">
        <v>52</v>
      </c>
      <c r="I315" t="s">
        <v>664</v>
      </c>
      <c r="J315" t="s">
        <v>61</v>
      </c>
      <c r="K315">
        <v>851.7</v>
      </c>
      <c r="L315">
        <v>854.4</v>
      </c>
      <c r="M315">
        <v>-2</v>
      </c>
      <c r="N315">
        <v>2</v>
      </c>
      <c r="O315">
        <v>-4</v>
      </c>
      <c r="P315">
        <v>4</v>
      </c>
      <c r="Q315" t="s">
        <v>665</v>
      </c>
      <c r="R315" t="s">
        <v>178</v>
      </c>
      <c r="S315" t="s">
        <v>56</v>
      </c>
      <c r="T315">
        <v>12</v>
      </c>
      <c r="U315">
        <v>12</v>
      </c>
    </row>
    <row r="316" spans="1:21" x14ac:dyDescent="0.25">
      <c r="A316" t="s">
        <v>46</v>
      </c>
      <c r="B316" t="s">
        <v>47</v>
      </c>
      <c r="C316" t="s">
        <v>651</v>
      </c>
      <c r="D316" t="s">
        <v>652</v>
      </c>
      <c r="E316" t="s">
        <v>49</v>
      </c>
      <c r="F316" t="s">
        <v>50</v>
      </c>
      <c r="G316" t="s">
        <v>51</v>
      </c>
      <c r="H316" t="s">
        <v>52</v>
      </c>
      <c r="I316" t="s">
        <v>666</v>
      </c>
      <c r="J316" t="s">
        <v>53</v>
      </c>
      <c r="K316">
        <v>1222.2</v>
      </c>
      <c r="L316">
        <v>1222.9000000000001</v>
      </c>
      <c r="M316">
        <v>-2</v>
      </c>
      <c r="N316">
        <v>2</v>
      </c>
      <c r="O316">
        <v>-4</v>
      </c>
      <c r="P316">
        <v>4</v>
      </c>
      <c r="Q316" t="s">
        <v>667</v>
      </c>
      <c r="R316" t="s">
        <v>178</v>
      </c>
      <c r="S316" t="s">
        <v>56</v>
      </c>
      <c r="T316">
        <v>12</v>
      </c>
      <c r="U316">
        <v>13</v>
      </c>
    </row>
    <row r="317" spans="1:21" x14ac:dyDescent="0.25">
      <c r="A317" t="s">
        <v>46</v>
      </c>
      <c r="B317" t="s">
        <v>47</v>
      </c>
      <c r="C317" t="s">
        <v>651</v>
      </c>
      <c r="D317" t="s">
        <v>652</v>
      </c>
      <c r="E317" t="s">
        <v>49</v>
      </c>
      <c r="F317" t="s">
        <v>50</v>
      </c>
      <c r="G317" t="s">
        <v>51</v>
      </c>
      <c r="H317" t="s">
        <v>52</v>
      </c>
      <c r="I317" t="s">
        <v>668</v>
      </c>
      <c r="J317" t="s">
        <v>58</v>
      </c>
      <c r="K317">
        <v>-143.5</v>
      </c>
      <c r="L317">
        <v>-142</v>
      </c>
      <c r="M317">
        <v>-2</v>
      </c>
      <c r="N317">
        <v>2</v>
      </c>
      <c r="O317">
        <v>-4</v>
      </c>
      <c r="P317">
        <v>4</v>
      </c>
      <c r="Q317" t="s">
        <v>669</v>
      </c>
      <c r="R317" t="s">
        <v>178</v>
      </c>
      <c r="S317" t="s">
        <v>56</v>
      </c>
      <c r="T317">
        <v>12</v>
      </c>
      <c r="U317">
        <v>14</v>
      </c>
    </row>
    <row r="318" spans="1:21" x14ac:dyDescent="0.25">
      <c r="A318" t="s">
        <v>46</v>
      </c>
      <c r="B318" t="s">
        <v>47</v>
      </c>
      <c r="C318" t="s">
        <v>651</v>
      </c>
      <c r="D318" t="s">
        <v>652</v>
      </c>
      <c r="E318" t="s">
        <v>49</v>
      </c>
      <c r="F318" t="s">
        <v>50</v>
      </c>
      <c r="G318" t="s">
        <v>51</v>
      </c>
      <c r="H318" t="s">
        <v>52</v>
      </c>
      <c r="I318" t="s">
        <v>670</v>
      </c>
      <c r="J318" t="s">
        <v>61</v>
      </c>
      <c r="K318">
        <v>784.8</v>
      </c>
      <c r="L318">
        <v>789</v>
      </c>
      <c r="M318">
        <v>-2</v>
      </c>
      <c r="N318">
        <v>2</v>
      </c>
      <c r="O318">
        <v>-4</v>
      </c>
      <c r="P318">
        <v>4</v>
      </c>
      <c r="Q318" t="s">
        <v>671</v>
      </c>
      <c r="R318" t="s">
        <v>178</v>
      </c>
      <c r="S318" t="s">
        <v>56</v>
      </c>
      <c r="T318">
        <v>12</v>
      </c>
      <c r="U318">
        <v>15</v>
      </c>
    </row>
    <row r="319" spans="1:21" x14ac:dyDescent="0.25">
      <c r="A319" t="s">
        <v>46</v>
      </c>
      <c r="B319" t="s">
        <v>47</v>
      </c>
      <c r="C319" t="s">
        <v>651</v>
      </c>
      <c r="D319" t="s">
        <v>652</v>
      </c>
      <c r="E319" t="s">
        <v>49</v>
      </c>
      <c r="F319" t="s">
        <v>50</v>
      </c>
      <c r="G319" t="s">
        <v>51</v>
      </c>
      <c r="H319" t="s">
        <v>52</v>
      </c>
      <c r="I319" t="s">
        <v>672</v>
      </c>
      <c r="J319" t="s">
        <v>85</v>
      </c>
      <c r="K319">
        <v>519</v>
      </c>
      <c r="L319">
        <v>521.1</v>
      </c>
      <c r="M319">
        <v>-3</v>
      </c>
      <c r="N319">
        <v>3</v>
      </c>
      <c r="O319">
        <v>-6</v>
      </c>
      <c r="P319">
        <v>6</v>
      </c>
      <c r="Q319" t="s">
        <v>673</v>
      </c>
      <c r="R319" t="s">
        <v>55</v>
      </c>
      <c r="S319" t="s">
        <v>56</v>
      </c>
      <c r="T319">
        <v>12</v>
      </c>
      <c r="U319">
        <v>16</v>
      </c>
    </row>
    <row r="320" spans="1:21" x14ac:dyDescent="0.25">
      <c r="A320" t="s">
        <v>46</v>
      </c>
      <c r="B320" t="s">
        <v>47</v>
      </c>
      <c r="C320" t="s">
        <v>651</v>
      </c>
      <c r="D320" t="s">
        <v>652</v>
      </c>
      <c r="E320" t="s">
        <v>49</v>
      </c>
      <c r="F320" t="s">
        <v>50</v>
      </c>
      <c r="G320" t="s">
        <v>51</v>
      </c>
      <c r="H320" t="s">
        <v>52</v>
      </c>
      <c r="I320" t="s">
        <v>674</v>
      </c>
      <c r="J320" t="s">
        <v>82</v>
      </c>
      <c r="K320">
        <v>353</v>
      </c>
      <c r="L320">
        <v>352</v>
      </c>
      <c r="M320">
        <v>-3</v>
      </c>
      <c r="N320">
        <v>3</v>
      </c>
      <c r="O320">
        <v>-6</v>
      </c>
      <c r="P320">
        <v>6</v>
      </c>
      <c r="Q320" t="s">
        <v>675</v>
      </c>
      <c r="R320" t="s">
        <v>55</v>
      </c>
      <c r="S320" t="s">
        <v>56</v>
      </c>
      <c r="T320">
        <v>12</v>
      </c>
      <c r="U320">
        <v>17</v>
      </c>
    </row>
    <row r="321" spans="1:21" x14ac:dyDescent="0.25">
      <c r="A321" t="s">
        <v>46</v>
      </c>
      <c r="B321" t="s">
        <v>47</v>
      </c>
      <c r="C321" t="s">
        <v>651</v>
      </c>
      <c r="D321" t="s">
        <v>652</v>
      </c>
      <c r="E321" t="s">
        <v>49</v>
      </c>
      <c r="F321" t="s">
        <v>50</v>
      </c>
      <c r="G321" t="s">
        <v>51</v>
      </c>
      <c r="H321" t="s">
        <v>52</v>
      </c>
      <c r="I321" t="s">
        <v>676</v>
      </c>
      <c r="J321" t="s">
        <v>85</v>
      </c>
      <c r="K321">
        <v>519.79999999999995</v>
      </c>
      <c r="L321">
        <v>521.1</v>
      </c>
      <c r="M321">
        <v>-3</v>
      </c>
      <c r="N321">
        <v>3</v>
      </c>
      <c r="O321">
        <v>-6</v>
      </c>
      <c r="P321">
        <v>6</v>
      </c>
      <c r="Q321" t="s">
        <v>677</v>
      </c>
      <c r="R321" t="s">
        <v>178</v>
      </c>
      <c r="S321" t="s">
        <v>56</v>
      </c>
      <c r="T321">
        <v>12</v>
      </c>
      <c r="U321">
        <v>18</v>
      </c>
    </row>
    <row r="322" spans="1:21" x14ac:dyDescent="0.25">
      <c r="A322" t="s">
        <v>46</v>
      </c>
      <c r="B322" t="s">
        <v>47</v>
      </c>
      <c r="C322" t="s">
        <v>651</v>
      </c>
      <c r="D322" t="s">
        <v>652</v>
      </c>
      <c r="E322" t="s">
        <v>49</v>
      </c>
      <c r="F322" t="s">
        <v>50</v>
      </c>
      <c r="G322" t="s">
        <v>51</v>
      </c>
      <c r="H322" t="s">
        <v>52</v>
      </c>
      <c r="I322" t="s">
        <v>678</v>
      </c>
      <c r="J322" t="s">
        <v>82</v>
      </c>
      <c r="K322">
        <v>67.400000000000006</v>
      </c>
      <c r="L322">
        <v>68</v>
      </c>
      <c r="M322">
        <v>-3</v>
      </c>
      <c r="N322">
        <v>3</v>
      </c>
      <c r="O322">
        <v>-6</v>
      </c>
      <c r="P322">
        <v>6</v>
      </c>
      <c r="Q322" t="s">
        <v>679</v>
      </c>
      <c r="R322" t="s">
        <v>178</v>
      </c>
      <c r="S322" t="s">
        <v>56</v>
      </c>
      <c r="T322">
        <v>12</v>
      </c>
      <c r="U322">
        <v>19</v>
      </c>
    </row>
    <row r="323" spans="1:21" x14ac:dyDescent="0.25">
      <c r="A323" t="s">
        <v>46</v>
      </c>
      <c r="B323" t="s">
        <v>47</v>
      </c>
      <c r="C323" t="s">
        <v>651</v>
      </c>
      <c r="D323" t="s">
        <v>652</v>
      </c>
      <c r="E323" t="s">
        <v>49</v>
      </c>
      <c r="F323" t="s">
        <v>50</v>
      </c>
      <c r="G323" t="s">
        <v>51</v>
      </c>
      <c r="H323" t="s">
        <v>52</v>
      </c>
      <c r="I323" t="s">
        <v>680</v>
      </c>
      <c r="J323" t="s">
        <v>90</v>
      </c>
      <c r="K323">
        <v>15.6</v>
      </c>
      <c r="L323">
        <v>16.3</v>
      </c>
      <c r="M323">
        <v>-3</v>
      </c>
      <c r="N323">
        <v>3</v>
      </c>
      <c r="O323">
        <v>-6</v>
      </c>
      <c r="P323">
        <v>6</v>
      </c>
      <c r="Q323" t="s">
        <v>681</v>
      </c>
      <c r="R323" t="s">
        <v>55</v>
      </c>
      <c r="S323" t="s">
        <v>56</v>
      </c>
      <c r="T323">
        <v>12</v>
      </c>
      <c r="U323">
        <v>20</v>
      </c>
    </row>
    <row r="324" spans="1:21" x14ac:dyDescent="0.25">
      <c r="A324" t="s">
        <v>46</v>
      </c>
      <c r="B324" t="s">
        <v>47</v>
      </c>
      <c r="C324" t="s">
        <v>651</v>
      </c>
      <c r="D324" t="s">
        <v>652</v>
      </c>
      <c r="E324" t="s">
        <v>49</v>
      </c>
      <c r="F324" t="s">
        <v>50</v>
      </c>
      <c r="G324" t="s">
        <v>51</v>
      </c>
      <c r="H324" t="s">
        <v>52</v>
      </c>
      <c r="I324" t="s">
        <v>682</v>
      </c>
      <c r="J324" t="s">
        <v>90</v>
      </c>
      <c r="K324">
        <v>14.8</v>
      </c>
      <c r="L324">
        <v>16.3</v>
      </c>
      <c r="M324">
        <v>-3</v>
      </c>
      <c r="N324">
        <v>3</v>
      </c>
      <c r="O324">
        <v>-6</v>
      </c>
      <c r="P324">
        <v>6</v>
      </c>
      <c r="Q324" t="s">
        <v>683</v>
      </c>
      <c r="R324" t="s">
        <v>178</v>
      </c>
      <c r="S324" t="s">
        <v>56</v>
      </c>
      <c r="T324">
        <v>12</v>
      </c>
      <c r="U324">
        <v>21</v>
      </c>
    </row>
    <row r="325" spans="1:21" x14ac:dyDescent="0.25">
      <c r="A325" t="s">
        <v>46</v>
      </c>
      <c r="B325" t="s">
        <v>47</v>
      </c>
      <c r="C325" t="s">
        <v>684</v>
      </c>
      <c r="D325" t="s">
        <v>685</v>
      </c>
      <c r="E325" t="s">
        <v>49</v>
      </c>
      <c r="F325" t="s">
        <v>50</v>
      </c>
      <c r="G325" t="s">
        <v>51</v>
      </c>
      <c r="H325" t="s">
        <v>52</v>
      </c>
      <c r="I325" t="s">
        <v>686</v>
      </c>
      <c r="J325" t="s">
        <v>53</v>
      </c>
      <c r="K325">
        <v>1103.4000000000001</v>
      </c>
      <c r="L325">
        <v>1103.2</v>
      </c>
      <c r="M325">
        <v>-3</v>
      </c>
      <c r="N325">
        <v>3</v>
      </c>
      <c r="O325">
        <v>-6</v>
      </c>
      <c r="P325">
        <v>6</v>
      </c>
      <c r="Q325" t="s">
        <v>687</v>
      </c>
      <c r="R325" t="s">
        <v>55</v>
      </c>
      <c r="S325" t="s">
        <v>56</v>
      </c>
      <c r="T325">
        <v>13</v>
      </c>
      <c r="U325">
        <v>1</v>
      </c>
    </row>
    <row r="326" spans="1:21" x14ac:dyDescent="0.25">
      <c r="A326" t="s">
        <v>46</v>
      </c>
      <c r="B326" t="s">
        <v>47</v>
      </c>
      <c r="C326" t="s">
        <v>684</v>
      </c>
      <c r="D326" t="s">
        <v>685</v>
      </c>
      <c r="E326" t="s">
        <v>49</v>
      </c>
      <c r="F326" t="s">
        <v>50</v>
      </c>
      <c r="G326" t="s">
        <v>51</v>
      </c>
      <c r="H326" t="s">
        <v>52</v>
      </c>
      <c r="I326" t="s">
        <v>688</v>
      </c>
      <c r="J326" t="s">
        <v>58</v>
      </c>
      <c r="K326">
        <v>478.1</v>
      </c>
      <c r="L326">
        <v>479.5</v>
      </c>
      <c r="M326">
        <v>-3</v>
      </c>
      <c r="N326">
        <v>3</v>
      </c>
      <c r="O326">
        <v>-6</v>
      </c>
      <c r="P326">
        <v>6</v>
      </c>
      <c r="Q326" t="s">
        <v>689</v>
      </c>
      <c r="R326" t="s">
        <v>55</v>
      </c>
      <c r="S326" t="s">
        <v>56</v>
      </c>
      <c r="T326">
        <v>13</v>
      </c>
      <c r="U326">
        <v>2</v>
      </c>
    </row>
    <row r="327" spans="1:21" x14ac:dyDescent="0.25">
      <c r="A327" t="s">
        <v>46</v>
      </c>
      <c r="B327" t="s">
        <v>47</v>
      </c>
      <c r="C327" t="s">
        <v>684</v>
      </c>
      <c r="D327" t="s">
        <v>685</v>
      </c>
      <c r="E327" t="s">
        <v>49</v>
      </c>
      <c r="F327" t="s">
        <v>50</v>
      </c>
      <c r="G327" t="s">
        <v>51</v>
      </c>
      <c r="H327" t="s">
        <v>52</v>
      </c>
      <c r="I327" t="s">
        <v>690</v>
      </c>
      <c r="J327" t="s">
        <v>61</v>
      </c>
      <c r="K327">
        <v>865.6</v>
      </c>
      <c r="L327">
        <v>868.7</v>
      </c>
      <c r="M327">
        <v>-3</v>
      </c>
      <c r="N327">
        <v>3</v>
      </c>
      <c r="O327">
        <v>-6</v>
      </c>
      <c r="P327">
        <v>6</v>
      </c>
      <c r="Q327" t="s">
        <v>691</v>
      </c>
      <c r="R327" t="s">
        <v>55</v>
      </c>
      <c r="S327" t="s">
        <v>56</v>
      </c>
      <c r="T327">
        <v>13</v>
      </c>
      <c r="U327">
        <v>3</v>
      </c>
    </row>
    <row r="328" spans="1:21" x14ac:dyDescent="0.25">
      <c r="A328" t="s">
        <v>46</v>
      </c>
      <c r="B328" t="s">
        <v>47</v>
      </c>
      <c r="C328" t="s">
        <v>684</v>
      </c>
      <c r="D328" t="s">
        <v>685</v>
      </c>
      <c r="E328" t="s">
        <v>49</v>
      </c>
      <c r="F328" t="s">
        <v>50</v>
      </c>
      <c r="G328" t="s">
        <v>51</v>
      </c>
      <c r="H328" t="s">
        <v>52</v>
      </c>
      <c r="I328" t="s">
        <v>692</v>
      </c>
      <c r="J328" t="s">
        <v>53</v>
      </c>
      <c r="K328">
        <v>1103.4000000000001</v>
      </c>
      <c r="L328">
        <v>1103.2</v>
      </c>
      <c r="M328">
        <v>-3</v>
      </c>
      <c r="N328">
        <v>3</v>
      </c>
      <c r="O328">
        <v>-6</v>
      </c>
      <c r="P328">
        <v>6</v>
      </c>
      <c r="Q328" t="s">
        <v>693</v>
      </c>
      <c r="R328" t="s">
        <v>55</v>
      </c>
      <c r="S328" t="s">
        <v>56</v>
      </c>
      <c r="T328">
        <v>13</v>
      </c>
      <c r="U328">
        <v>4</v>
      </c>
    </row>
    <row r="329" spans="1:21" x14ac:dyDescent="0.25">
      <c r="A329" t="s">
        <v>46</v>
      </c>
      <c r="B329" t="s">
        <v>47</v>
      </c>
      <c r="C329" t="s">
        <v>684</v>
      </c>
      <c r="D329" t="s">
        <v>685</v>
      </c>
      <c r="E329" t="s">
        <v>49</v>
      </c>
      <c r="F329" t="s">
        <v>50</v>
      </c>
      <c r="G329" t="s">
        <v>51</v>
      </c>
      <c r="H329" t="s">
        <v>52</v>
      </c>
      <c r="I329" t="s">
        <v>694</v>
      </c>
      <c r="J329" t="s">
        <v>58</v>
      </c>
      <c r="K329">
        <v>-480.5</v>
      </c>
      <c r="L329">
        <v>-479.5</v>
      </c>
      <c r="M329">
        <v>-3</v>
      </c>
      <c r="N329">
        <v>3</v>
      </c>
      <c r="O329">
        <v>-6</v>
      </c>
      <c r="P329">
        <v>6</v>
      </c>
      <c r="Q329" t="s">
        <v>695</v>
      </c>
      <c r="R329" t="s">
        <v>55</v>
      </c>
      <c r="S329" t="s">
        <v>56</v>
      </c>
      <c r="T329">
        <v>13</v>
      </c>
      <c r="U329">
        <v>5</v>
      </c>
    </row>
    <row r="330" spans="1:21" x14ac:dyDescent="0.25">
      <c r="A330" t="s">
        <v>46</v>
      </c>
      <c r="B330" t="s">
        <v>47</v>
      </c>
      <c r="C330" t="s">
        <v>684</v>
      </c>
      <c r="D330" t="s">
        <v>685</v>
      </c>
      <c r="E330" t="s">
        <v>49</v>
      </c>
      <c r="F330" t="s">
        <v>50</v>
      </c>
      <c r="G330" t="s">
        <v>51</v>
      </c>
      <c r="H330" t="s">
        <v>52</v>
      </c>
      <c r="I330" t="s">
        <v>696</v>
      </c>
      <c r="J330" t="s">
        <v>61</v>
      </c>
      <c r="K330">
        <v>865.4</v>
      </c>
      <c r="L330">
        <v>868.7</v>
      </c>
      <c r="M330">
        <v>-3</v>
      </c>
      <c r="N330">
        <v>3</v>
      </c>
      <c r="O330">
        <v>-6</v>
      </c>
      <c r="P330">
        <v>6</v>
      </c>
      <c r="Q330" t="s">
        <v>697</v>
      </c>
      <c r="R330" t="s">
        <v>55</v>
      </c>
      <c r="S330" t="s">
        <v>56</v>
      </c>
      <c r="T330">
        <v>13</v>
      </c>
      <c r="U330">
        <v>6</v>
      </c>
    </row>
    <row r="331" spans="1:21" x14ac:dyDescent="0.25">
      <c r="A331" t="s">
        <v>46</v>
      </c>
      <c r="B331" t="s">
        <v>47</v>
      </c>
      <c r="C331" t="s">
        <v>698</v>
      </c>
      <c r="D331" t="s">
        <v>699</v>
      </c>
      <c r="E331" t="s">
        <v>49</v>
      </c>
      <c r="F331" t="s">
        <v>50</v>
      </c>
      <c r="G331" t="s">
        <v>51</v>
      </c>
      <c r="H331" t="s">
        <v>52</v>
      </c>
      <c r="I331" t="s">
        <v>700</v>
      </c>
      <c r="J331" t="s">
        <v>53</v>
      </c>
      <c r="K331">
        <v>1789.6</v>
      </c>
      <c r="L331">
        <v>1788.7</v>
      </c>
      <c r="M331">
        <v>-3</v>
      </c>
      <c r="N331">
        <v>3</v>
      </c>
      <c r="O331">
        <v>-6</v>
      </c>
      <c r="P331">
        <v>6</v>
      </c>
      <c r="Q331" t="s">
        <v>701</v>
      </c>
      <c r="R331" t="s">
        <v>55</v>
      </c>
      <c r="S331" t="s">
        <v>56</v>
      </c>
      <c r="T331">
        <v>14</v>
      </c>
      <c r="U331">
        <v>1</v>
      </c>
    </row>
    <row r="332" spans="1:21" x14ac:dyDescent="0.25">
      <c r="A332" t="s">
        <v>46</v>
      </c>
      <c r="B332" t="s">
        <v>47</v>
      </c>
      <c r="C332" t="s">
        <v>698</v>
      </c>
      <c r="D332" t="s">
        <v>699</v>
      </c>
      <c r="E332" t="s">
        <v>49</v>
      </c>
      <c r="F332" t="s">
        <v>50</v>
      </c>
      <c r="G332" t="s">
        <v>51</v>
      </c>
      <c r="H332" t="s">
        <v>52</v>
      </c>
      <c r="I332" t="s">
        <v>702</v>
      </c>
      <c r="J332" t="s">
        <v>58</v>
      </c>
      <c r="K332">
        <v>46.3</v>
      </c>
      <c r="L332">
        <v>50</v>
      </c>
      <c r="M332">
        <v>-3</v>
      </c>
      <c r="N332">
        <v>3</v>
      </c>
      <c r="O332">
        <v>-6</v>
      </c>
      <c r="P332">
        <v>6</v>
      </c>
      <c r="Q332" t="s">
        <v>703</v>
      </c>
      <c r="R332" t="s">
        <v>55</v>
      </c>
      <c r="S332" t="s">
        <v>56</v>
      </c>
      <c r="T332">
        <v>14</v>
      </c>
      <c r="U332">
        <v>2</v>
      </c>
    </row>
    <row r="333" spans="1:21" x14ac:dyDescent="0.25">
      <c r="A333" t="s">
        <v>46</v>
      </c>
      <c r="B333" t="s">
        <v>47</v>
      </c>
      <c r="C333" t="s">
        <v>698</v>
      </c>
      <c r="D333" t="s">
        <v>699</v>
      </c>
      <c r="E333" t="s">
        <v>49</v>
      </c>
      <c r="F333" t="s">
        <v>50</v>
      </c>
      <c r="G333" t="s">
        <v>51</v>
      </c>
      <c r="H333" t="s">
        <v>52</v>
      </c>
      <c r="I333" t="s">
        <v>704</v>
      </c>
      <c r="J333" t="s">
        <v>61</v>
      </c>
      <c r="K333">
        <v>832</v>
      </c>
      <c r="L333">
        <v>832.5</v>
      </c>
      <c r="M333">
        <v>-3</v>
      </c>
      <c r="N333">
        <v>3</v>
      </c>
      <c r="O333">
        <v>-6</v>
      </c>
      <c r="P333">
        <v>6</v>
      </c>
      <c r="Q333" t="s">
        <v>705</v>
      </c>
      <c r="R333" t="s">
        <v>55</v>
      </c>
      <c r="S333" t="s">
        <v>56</v>
      </c>
      <c r="T333">
        <v>14</v>
      </c>
      <c r="U333">
        <v>3</v>
      </c>
    </row>
    <row r="334" spans="1:21" x14ac:dyDescent="0.25">
      <c r="A334" t="s">
        <v>46</v>
      </c>
      <c r="B334" t="s">
        <v>47</v>
      </c>
      <c r="C334" t="s">
        <v>698</v>
      </c>
      <c r="D334" t="s">
        <v>699</v>
      </c>
      <c r="E334" t="s">
        <v>49</v>
      </c>
      <c r="F334" t="s">
        <v>50</v>
      </c>
      <c r="G334" t="s">
        <v>51</v>
      </c>
      <c r="H334" t="s">
        <v>52</v>
      </c>
      <c r="I334" t="s">
        <v>706</v>
      </c>
      <c r="J334" t="s">
        <v>53</v>
      </c>
      <c r="K334">
        <v>1814.7</v>
      </c>
      <c r="L334">
        <v>1813.6</v>
      </c>
      <c r="M334">
        <v>-3</v>
      </c>
      <c r="N334">
        <v>3</v>
      </c>
      <c r="O334">
        <v>-6</v>
      </c>
      <c r="P334">
        <v>6</v>
      </c>
      <c r="Q334" t="s">
        <v>707</v>
      </c>
      <c r="R334" t="s">
        <v>55</v>
      </c>
      <c r="S334" t="s">
        <v>56</v>
      </c>
      <c r="T334">
        <v>14</v>
      </c>
      <c r="U334">
        <v>4</v>
      </c>
    </row>
    <row r="335" spans="1:21" x14ac:dyDescent="0.25">
      <c r="A335" t="s">
        <v>46</v>
      </c>
      <c r="B335" t="s">
        <v>47</v>
      </c>
      <c r="C335" t="s">
        <v>698</v>
      </c>
      <c r="D335" t="s">
        <v>699</v>
      </c>
      <c r="E335" t="s">
        <v>49</v>
      </c>
      <c r="F335" t="s">
        <v>50</v>
      </c>
      <c r="G335" t="s">
        <v>51</v>
      </c>
      <c r="H335" t="s">
        <v>52</v>
      </c>
      <c r="I335" t="s">
        <v>708</v>
      </c>
      <c r="J335" t="s">
        <v>58</v>
      </c>
      <c r="K335">
        <v>46.4</v>
      </c>
      <c r="L335">
        <v>50</v>
      </c>
      <c r="M335">
        <v>-3</v>
      </c>
      <c r="N335">
        <v>3</v>
      </c>
      <c r="O335">
        <v>-6</v>
      </c>
      <c r="P335">
        <v>6</v>
      </c>
      <c r="Q335" t="s">
        <v>709</v>
      </c>
      <c r="R335" t="s">
        <v>55</v>
      </c>
      <c r="S335" t="s">
        <v>56</v>
      </c>
      <c r="T335">
        <v>14</v>
      </c>
      <c r="U335">
        <v>5</v>
      </c>
    </row>
    <row r="336" spans="1:21" x14ac:dyDescent="0.25">
      <c r="A336" t="s">
        <v>46</v>
      </c>
      <c r="B336" t="s">
        <v>47</v>
      </c>
      <c r="C336" t="s">
        <v>698</v>
      </c>
      <c r="D336" t="s">
        <v>699</v>
      </c>
      <c r="E336" t="s">
        <v>49</v>
      </c>
      <c r="F336" t="s">
        <v>50</v>
      </c>
      <c r="G336" t="s">
        <v>51</v>
      </c>
      <c r="H336" t="s">
        <v>52</v>
      </c>
      <c r="I336" t="s">
        <v>710</v>
      </c>
      <c r="J336" t="s">
        <v>61</v>
      </c>
      <c r="K336">
        <v>830.5</v>
      </c>
      <c r="L336">
        <v>830.6</v>
      </c>
      <c r="M336">
        <v>-3</v>
      </c>
      <c r="N336">
        <v>3</v>
      </c>
      <c r="O336">
        <v>-6</v>
      </c>
      <c r="P336">
        <v>6</v>
      </c>
      <c r="Q336" t="s">
        <v>711</v>
      </c>
      <c r="R336" t="s">
        <v>55</v>
      </c>
      <c r="S336" t="s">
        <v>56</v>
      </c>
      <c r="T336">
        <v>14</v>
      </c>
      <c r="U336">
        <v>6</v>
      </c>
    </row>
    <row r="337" spans="1:21" x14ac:dyDescent="0.25">
      <c r="A337" t="s">
        <v>46</v>
      </c>
      <c r="B337" t="s">
        <v>47</v>
      </c>
      <c r="C337" t="s">
        <v>698</v>
      </c>
      <c r="D337" t="s">
        <v>699</v>
      </c>
      <c r="E337" t="s">
        <v>49</v>
      </c>
      <c r="F337" t="s">
        <v>50</v>
      </c>
      <c r="G337" t="s">
        <v>51</v>
      </c>
      <c r="H337" t="s">
        <v>52</v>
      </c>
      <c r="I337" t="s">
        <v>712</v>
      </c>
      <c r="J337" t="s">
        <v>53</v>
      </c>
      <c r="K337">
        <v>1789.5</v>
      </c>
      <c r="L337">
        <v>1788.7</v>
      </c>
      <c r="M337">
        <v>-3</v>
      </c>
      <c r="N337">
        <v>3</v>
      </c>
      <c r="O337">
        <v>-6</v>
      </c>
      <c r="P337">
        <v>6</v>
      </c>
      <c r="Q337" t="s">
        <v>713</v>
      </c>
      <c r="R337" t="s">
        <v>55</v>
      </c>
      <c r="S337" t="s">
        <v>56</v>
      </c>
      <c r="T337">
        <v>14</v>
      </c>
      <c r="U337">
        <v>7</v>
      </c>
    </row>
    <row r="338" spans="1:21" x14ac:dyDescent="0.25">
      <c r="A338" t="s">
        <v>46</v>
      </c>
      <c r="B338" t="s">
        <v>47</v>
      </c>
      <c r="C338" t="s">
        <v>698</v>
      </c>
      <c r="D338" t="s">
        <v>699</v>
      </c>
      <c r="E338" t="s">
        <v>49</v>
      </c>
      <c r="F338" t="s">
        <v>50</v>
      </c>
      <c r="G338" t="s">
        <v>51</v>
      </c>
      <c r="H338" t="s">
        <v>52</v>
      </c>
      <c r="I338" t="s">
        <v>714</v>
      </c>
      <c r="J338" t="s">
        <v>58</v>
      </c>
      <c r="K338">
        <v>-33.700000000000003</v>
      </c>
      <c r="L338">
        <v>-30</v>
      </c>
      <c r="M338">
        <v>-3</v>
      </c>
      <c r="N338">
        <v>3</v>
      </c>
      <c r="O338">
        <v>-6</v>
      </c>
      <c r="P338">
        <v>6</v>
      </c>
      <c r="Q338" t="s">
        <v>715</v>
      </c>
      <c r="R338" t="s">
        <v>55</v>
      </c>
      <c r="S338" t="s">
        <v>56</v>
      </c>
      <c r="T338">
        <v>14</v>
      </c>
      <c r="U338">
        <v>8</v>
      </c>
    </row>
    <row r="339" spans="1:21" x14ac:dyDescent="0.25">
      <c r="A339" t="s">
        <v>46</v>
      </c>
      <c r="B339" t="s">
        <v>47</v>
      </c>
      <c r="C339" t="s">
        <v>698</v>
      </c>
      <c r="D339" t="s">
        <v>699</v>
      </c>
      <c r="E339" t="s">
        <v>49</v>
      </c>
      <c r="F339" t="s">
        <v>50</v>
      </c>
      <c r="G339" t="s">
        <v>51</v>
      </c>
      <c r="H339" t="s">
        <v>52</v>
      </c>
      <c r="I339" t="s">
        <v>716</v>
      </c>
      <c r="J339" t="s">
        <v>61</v>
      </c>
      <c r="K339">
        <v>831.6</v>
      </c>
      <c r="L339">
        <v>832.5</v>
      </c>
      <c r="M339">
        <v>-3</v>
      </c>
      <c r="N339">
        <v>3</v>
      </c>
      <c r="O339">
        <v>-6</v>
      </c>
      <c r="P339">
        <v>6</v>
      </c>
      <c r="Q339" t="s">
        <v>717</v>
      </c>
      <c r="R339" t="s">
        <v>55</v>
      </c>
      <c r="S339" t="s">
        <v>56</v>
      </c>
      <c r="T339">
        <v>14</v>
      </c>
      <c r="U339">
        <v>9</v>
      </c>
    </row>
    <row r="340" spans="1:21" x14ac:dyDescent="0.25">
      <c r="A340" t="s">
        <v>46</v>
      </c>
      <c r="B340" t="s">
        <v>47</v>
      </c>
      <c r="C340" t="s">
        <v>698</v>
      </c>
      <c r="D340" t="s">
        <v>699</v>
      </c>
      <c r="E340" t="s">
        <v>49</v>
      </c>
      <c r="F340" t="s">
        <v>50</v>
      </c>
      <c r="G340" t="s">
        <v>51</v>
      </c>
      <c r="H340" t="s">
        <v>52</v>
      </c>
      <c r="I340" t="s">
        <v>718</v>
      </c>
      <c r="J340" t="s">
        <v>53</v>
      </c>
      <c r="K340">
        <v>1814.5</v>
      </c>
      <c r="L340">
        <v>1813.6</v>
      </c>
      <c r="M340">
        <v>-3</v>
      </c>
      <c r="N340">
        <v>3</v>
      </c>
      <c r="O340">
        <v>-6</v>
      </c>
      <c r="P340">
        <v>6</v>
      </c>
      <c r="Q340" t="s">
        <v>719</v>
      </c>
      <c r="R340" t="s">
        <v>55</v>
      </c>
      <c r="S340" t="s">
        <v>56</v>
      </c>
      <c r="T340">
        <v>14</v>
      </c>
      <c r="U340">
        <v>10</v>
      </c>
    </row>
    <row r="341" spans="1:21" x14ac:dyDescent="0.25">
      <c r="A341" t="s">
        <v>46</v>
      </c>
      <c r="B341" t="s">
        <v>47</v>
      </c>
      <c r="C341" t="s">
        <v>698</v>
      </c>
      <c r="D341" t="s">
        <v>699</v>
      </c>
      <c r="E341" t="s">
        <v>49</v>
      </c>
      <c r="F341" t="s">
        <v>50</v>
      </c>
      <c r="G341" t="s">
        <v>51</v>
      </c>
      <c r="H341" t="s">
        <v>52</v>
      </c>
      <c r="I341" t="s">
        <v>720</v>
      </c>
      <c r="J341" t="s">
        <v>58</v>
      </c>
      <c r="K341">
        <v>-33.9</v>
      </c>
      <c r="L341">
        <v>-30</v>
      </c>
      <c r="M341">
        <v>-3</v>
      </c>
      <c r="N341">
        <v>3</v>
      </c>
      <c r="O341">
        <v>-6</v>
      </c>
      <c r="P341">
        <v>6</v>
      </c>
      <c r="Q341" t="s">
        <v>721</v>
      </c>
      <c r="R341" t="s">
        <v>55</v>
      </c>
      <c r="S341" t="s">
        <v>56</v>
      </c>
      <c r="T341">
        <v>14</v>
      </c>
      <c r="U341">
        <v>11</v>
      </c>
    </row>
    <row r="342" spans="1:21" x14ac:dyDescent="0.25">
      <c r="A342" t="s">
        <v>46</v>
      </c>
      <c r="B342" t="s">
        <v>47</v>
      </c>
      <c r="C342" t="s">
        <v>698</v>
      </c>
      <c r="D342" t="s">
        <v>699</v>
      </c>
      <c r="E342" t="s">
        <v>49</v>
      </c>
      <c r="F342" t="s">
        <v>50</v>
      </c>
      <c r="G342" t="s">
        <v>51</v>
      </c>
      <c r="H342" t="s">
        <v>52</v>
      </c>
      <c r="I342" t="s">
        <v>722</v>
      </c>
      <c r="J342" t="s">
        <v>61</v>
      </c>
      <c r="K342">
        <v>830</v>
      </c>
      <c r="L342">
        <v>830.6</v>
      </c>
      <c r="M342">
        <v>-3</v>
      </c>
      <c r="N342">
        <v>3</v>
      </c>
      <c r="O342">
        <v>-6</v>
      </c>
      <c r="P342">
        <v>6</v>
      </c>
      <c r="Q342" t="s">
        <v>723</v>
      </c>
      <c r="R342" t="s">
        <v>55</v>
      </c>
      <c r="S342" t="s">
        <v>56</v>
      </c>
      <c r="T342">
        <v>14</v>
      </c>
      <c r="U342">
        <v>12</v>
      </c>
    </row>
    <row r="343" spans="1:21" x14ac:dyDescent="0.25">
      <c r="A343" t="s">
        <v>46</v>
      </c>
      <c r="B343" t="s">
        <v>47</v>
      </c>
      <c r="C343" t="s">
        <v>698</v>
      </c>
      <c r="D343" t="s">
        <v>699</v>
      </c>
      <c r="E343" t="s">
        <v>49</v>
      </c>
      <c r="F343" t="s">
        <v>50</v>
      </c>
      <c r="G343" t="s">
        <v>51</v>
      </c>
      <c r="H343" t="s">
        <v>52</v>
      </c>
      <c r="I343" t="s">
        <v>724</v>
      </c>
      <c r="J343" t="s">
        <v>85</v>
      </c>
      <c r="K343">
        <v>822.6</v>
      </c>
      <c r="L343">
        <v>821.6</v>
      </c>
      <c r="M343">
        <v>-4</v>
      </c>
      <c r="N343">
        <v>4</v>
      </c>
      <c r="O343">
        <v>-8</v>
      </c>
      <c r="P343">
        <v>8</v>
      </c>
      <c r="Q343" t="s">
        <v>725</v>
      </c>
      <c r="R343" t="s">
        <v>231</v>
      </c>
      <c r="S343" t="s">
        <v>56</v>
      </c>
      <c r="T343">
        <v>14</v>
      </c>
      <c r="U343">
        <v>13</v>
      </c>
    </row>
    <row r="344" spans="1:21" x14ac:dyDescent="0.25">
      <c r="A344" t="s">
        <v>46</v>
      </c>
      <c r="B344" t="s">
        <v>47</v>
      </c>
      <c r="C344" t="s">
        <v>698</v>
      </c>
      <c r="D344" t="s">
        <v>699</v>
      </c>
      <c r="E344" t="s">
        <v>49</v>
      </c>
      <c r="F344" t="s">
        <v>50</v>
      </c>
      <c r="G344" t="s">
        <v>51</v>
      </c>
      <c r="H344" t="s">
        <v>52</v>
      </c>
      <c r="I344" t="s">
        <v>726</v>
      </c>
      <c r="J344" t="s">
        <v>85</v>
      </c>
      <c r="K344">
        <v>823.8</v>
      </c>
      <c r="L344">
        <v>821.6</v>
      </c>
      <c r="M344">
        <v>-4</v>
      </c>
      <c r="N344">
        <v>4</v>
      </c>
      <c r="O344">
        <v>-8</v>
      </c>
      <c r="P344">
        <v>8</v>
      </c>
      <c r="Q344" t="s">
        <v>727</v>
      </c>
      <c r="R344" t="s">
        <v>231</v>
      </c>
      <c r="S344" t="s">
        <v>56</v>
      </c>
      <c r="T344">
        <v>14</v>
      </c>
      <c r="U344">
        <v>14</v>
      </c>
    </row>
    <row r="345" spans="1:21" x14ac:dyDescent="0.25">
      <c r="A345" t="s">
        <v>46</v>
      </c>
      <c r="B345" t="s">
        <v>47</v>
      </c>
      <c r="C345" t="s">
        <v>728</v>
      </c>
      <c r="D345" t="s">
        <v>729</v>
      </c>
      <c r="E345" t="s">
        <v>49</v>
      </c>
      <c r="F345" t="s">
        <v>50</v>
      </c>
      <c r="G345" t="s">
        <v>51</v>
      </c>
      <c r="H345" t="s">
        <v>52</v>
      </c>
      <c r="I345" t="s">
        <v>730</v>
      </c>
      <c r="J345" t="s">
        <v>53</v>
      </c>
      <c r="K345">
        <v>2813.4</v>
      </c>
      <c r="L345">
        <v>2813.6</v>
      </c>
      <c r="M345">
        <v>-3</v>
      </c>
      <c r="N345">
        <v>3</v>
      </c>
      <c r="O345">
        <v>-6</v>
      </c>
      <c r="P345">
        <v>6</v>
      </c>
      <c r="Q345" t="s">
        <v>731</v>
      </c>
      <c r="R345" t="s">
        <v>55</v>
      </c>
      <c r="S345" t="s">
        <v>56</v>
      </c>
      <c r="T345">
        <v>15</v>
      </c>
      <c r="U345">
        <v>1</v>
      </c>
    </row>
    <row r="346" spans="1:21" x14ac:dyDescent="0.25">
      <c r="A346" t="s">
        <v>46</v>
      </c>
      <c r="B346" t="s">
        <v>47</v>
      </c>
      <c r="C346" t="s">
        <v>728</v>
      </c>
      <c r="D346" t="s">
        <v>729</v>
      </c>
      <c r="E346" t="s">
        <v>49</v>
      </c>
      <c r="F346" t="s">
        <v>50</v>
      </c>
      <c r="G346" t="s">
        <v>51</v>
      </c>
      <c r="H346" t="s">
        <v>52</v>
      </c>
      <c r="I346" t="s">
        <v>732</v>
      </c>
      <c r="J346" t="s">
        <v>58</v>
      </c>
      <c r="K346">
        <v>99.6</v>
      </c>
      <c r="L346">
        <v>103.1</v>
      </c>
      <c r="M346">
        <v>-3</v>
      </c>
      <c r="N346">
        <v>3</v>
      </c>
      <c r="O346">
        <v>-6</v>
      </c>
      <c r="P346">
        <v>6</v>
      </c>
      <c r="Q346" t="s">
        <v>733</v>
      </c>
      <c r="R346" t="s">
        <v>55</v>
      </c>
      <c r="S346" t="s">
        <v>56</v>
      </c>
      <c r="T346">
        <v>15</v>
      </c>
      <c r="U346">
        <v>2</v>
      </c>
    </row>
    <row r="347" spans="1:21" x14ac:dyDescent="0.25">
      <c r="A347" t="s">
        <v>46</v>
      </c>
      <c r="B347" t="s">
        <v>47</v>
      </c>
      <c r="C347" t="s">
        <v>728</v>
      </c>
      <c r="D347" t="s">
        <v>729</v>
      </c>
      <c r="E347" t="s">
        <v>49</v>
      </c>
      <c r="F347" t="s">
        <v>50</v>
      </c>
      <c r="G347" t="s">
        <v>51</v>
      </c>
      <c r="H347" t="s">
        <v>52</v>
      </c>
      <c r="I347" t="s">
        <v>734</v>
      </c>
      <c r="J347" t="s">
        <v>61</v>
      </c>
      <c r="K347">
        <v>930.1</v>
      </c>
      <c r="L347">
        <v>930</v>
      </c>
      <c r="M347">
        <v>-3</v>
      </c>
      <c r="N347">
        <v>3</v>
      </c>
      <c r="O347">
        <v>-6</v>
      </c>
      <c r="P347">
        <v>6</v>
      </c>
      <c r="Q347" t="s">
        <v>735</v>
      </c>
      <c r="R347" t="s">
        <v>55</v>
      </c>
      <c r="S347" t="s">
        <v>56</v>
      </c>
      <c r="T347">
        <v>15</v>
      </c>
      <c r="U347">
        <v>3</v>
      </c>
    </row>
    <row r="348" spans="1:21" x14ac:dyDescent="0.25">
      <c r="A348" t="s">
        <v>46</v>
      </c>
      <c r="B348" t="s">
        <v>47</v>
      </c>
      <c r="C348" t="s">
        <v>728</v>
      </c>
      <c r="D348" t="s">
        <v>729</v>
      </c>
      <c r="E348" t="s">
        <v>49</v>
      </c>
      <c r="F348" t="s">
        <v>50</v>
      </c>
      <c r="G348" t="s">
        <v>51</v>
      </c>
      <c r="H348" t="s">
        <v>52</v>
      </c>
      <c r="I348" t="s">
        <v>736</v>
      </c>
      <c r="J348" t="s">
        <v>53</v>
      </c>
      <c r="K348">
        <v>2875</v>
      </c>
      <c r="L348">
        <v>2875</v>
      </c>
      <c r="M348">
        <v>-3</v>
      </c>
      <c r="N348">
        <v>3</v>
      </c>
      <c r="O348">
        <v>-4.5</v>
      </c>
      <c r="P348">
        <v>4.5</v>
      </c>
      <c r="Q348" t="s">
        <v>737</v>
      </c>
      <c r="R348" t="s">
        <v>55</v>
      </c>
      <c r="S348" t="s">
        <v>56</v>
      </c>
      <c r="T348">
        <v>15</v>
      </c>
      <c r="U348">
        <v>4</v>
      </c>
    </row>
    <row r="349" spans="1:21" x14ac:dyDescent="0.25">
      <c r="A349" t="s">
        <v>46</v>
      </c>
      <c r="B349" t="s">
        <v>47</v>
      </c>
      <c r="C349" t="s">
        <v>728</v>
      </c>
      <c r="D349" t="s">
        <v>729</v>
      </c>
      <c r="E349" t="s">
        <v>49</v>
      </c>
      <c r="F349" t="s">
        <v>50</v>
      </c>
      <c r="G349" t="s">
        <v>51</v>
      </c>
      <c r="H349" t="s">
        <v>52</v>
      </c>
      <c r="I349" t="s">
        <v>738</v>
      </c>
      <c r="J349" t="s">
        <v>58</v>
      </c>
      <c r="K349">
        <v>105.7</v>
      </c>
      <c r="L349">
        <v>107.8</v>
      </c>
      <c r="M349">
        <v>-3</v>
      </c>
      <c r="N349">
        <v>3</v>
      </c>
      <c r="O349">
        <v>-4.5</v>
      </c>
      <c r="P349">
        <v>4.5</v>
      </c>
      <c r="Q349" t="s">
        <v>739</v>
      </c>
      <c r="R349" t="s">
        <v>55</v>
      </c>
      <c r="S349" t="s">
        <v>56</v>
      </c>
      <c r="T349">
        <v>15</v>
      </c>
      <c r="U349">
        <v>5</v>
      </c>
    </row>
    <row r="350" spans="1:21" x14ac:dyDescent="0.25">
      <c r="A350" t="s">
        <v>46</v>
      </c>
      <c r="B350" t="s">
        <v>47</v>
      </c>
      <c r="C350" t="s">
        <v>728</v>
      </c>
      <c r="D350" t="s">
        <v>729</v>
      </c>
      <c r="E350" t="s">
        <v>49</v>
      </c>
      <c r="F350" t="s">
        <v>50</v>
      </c>
      <c r="G350" t="s">
        <v>51</v>
      </c>
      <c r="H350" t="s">
        <v>52</v>
      </c>
      <c r="I350" t="s">
        <v>740</v>
      </c>
      <c r="J350" t="s">
        <v>61</v>
      </c>
      <c r="K350">
        <v>922.2</v>
      </c>
      <c r="L350">
        <v>921.3</v>
      </c>
      <c r="M350">
        <v>-3</v>
      </c>
      <c r="N350">
        <v>3</v>
      </c>
      <c r="O350">
        <v>-4.5</v>
      </c>
      <c r="P350">
        <v>4.5</v>
      </c>
      <c r="Q350" t="s">
        <v>741</v>
      </c>
      <c r="R350" t="s">
        <v>55</v>
      </c>
      <c r="S350" t="s">
        <v>56</v>
      </c>
      <c r="T350">
        <v>15</v>
      </c>
      <c r="U350">
        <v>6</v>
      </c>
    </row>
    <row r="351" spans="1:21" x14ac:dyDescent="0.25">
      <c r="A351" t="s">
        <v>46</v>
      </c>
      <c r="B351" t="s">
        <v>47</v>
      </c>
      <c r="C351" t="s">
        <v>728</v>
      </c>
      <c r="D351" t="s">
        <v>729</v>
      </c>
      <c r="E351" t="s">
        <v>49</v>
      </c>
      <c r="F351" t="s">
        <v>50</v>
      </c>
      <c r="G351" t="s">
        <v>51</v>
      </c>
      <c r="H351" t="s">
        <v>52</v>
      </c>
      <c r="I351" t="s">
        <v>742</v>
      </c>
      <c r="J351" t="s">
        <v>53</v>
      </c>
      <c r="K351">
        <v>2813.1</v>
      </c>
      <c r="L351">
        <v>2813.6</v>
      </c>
      <c r="M351">
        <v>-3</v>
      </c>
      <c r="N351">
        <v>3</v>
      </c>
      <c r="O351">
        <v>-6</v>
      </c>
      <c r="P351">
        <v>6</v>
      </c>
      <c r="Q351" t="s">
        <v>743</v>
      </c>
      <c r="R351" t="s">
        <v>55</v>
      </c>
      <c r="S351" t="s">
        <v>56</v>
      </c>
      <c r="T351">
        <v>15</v>
      </c>
      <c r="U351">
        <v>7</v>
      </c>
    </row>
    <row r="352" spans="1:21" x14ac:dyDescent="0.25">
      <c r="A352" t="s">
        <v>46</v>
      </c>
      <c r="B352" t="s">
        <v>47</v>
      </c>
      <c r="C352" t="s">
        <v>728</v>
      </c>
      <c r="D352" t="s">
        <v>729</v>
      </c>
      <c r="E352" t="s">
        <v>49</v>
      </c>
      <c r="F352" t="s">
        <v>50</v>
      </c>
      <c r="G352" t="s">
        <v>51</v>
      </c>
      <c r="H352" t="s">
        <v>52</v>
      </c>
      <c r="I352" t="s">
        <v>744</v>
      </c>
      <c r="J352" t="s">
        <v>58</v>
      </c>
      <c r="K352">
        <v>-74.400000000000006</v>
      </c>
      <c r="L352">
        <v>-70.5</v>
      </c>
      <c r="M352">
        <v>-3</v>
      </c>
      <c r="N352">
        <v>3</v>
      </c>
      <c r="O352">
        <v>-6</v>
      </c>
      <c r="P352">
        <v>6</v>
      </c>
      <c r="Q352" t="s">
        <v>745</v>
      </c>
      <c r="R352" t="s">
        <v>55</v>
      </c>
      <c r="S352" t="s">
        <v>56</v>
      </c>
      <c r="T352">
        <v>15</v>
      </c>
      <c r="U352">
        <v>8</v>
      </c>
    </row>
    <row r="353" spans="1:21" x14ac:dyDescent="0.25">
      <c r="A353" t="s">
        <v>46</v>
      </c>
      <c r="B353" t="s">
        <v>47</v>
      </c>
      <c r="C353" t="s">
        <v>728</v>
      </c>
      <c r="D353" t="s">
        <v>729</v>
      </c>
      <c r="E353" t="s">
        <v>49</v>
      </c>
      <c r="F353" t="s">
        <v>50</v>
      </c>
      <c r="G353" t="s">
        <v>51</v>
      </c>
      <c r="H353" t="s">
        <v>52</v>
      </c>
      <c r="I353" t="s">
        <v>746</v>
      </c>
      <c r="J353" t="s">
        <v>61</v>
      </c>
      <c r="K353">
        <v>929.3</v>
      </c>
      <c r="L353">
        <v>930</v>
      </c>
      <c r="M353">
        <v>-3</v>
      </c>
      <c r="N353">
        <v>3</v>
      </c>
      <c r="O353">
        <v>-6</v>
      </c>
      <c r="P353">
        <v>6</v>
      </c>
      <c r="Q353" t="s">
        <v>747</v>
      </c>
      <c r="R353" t="s">
        <v>55</v>
      </c>
      <c r="S353" t="s">
        <v>56</v>
      </c>
      <c r="T353">
        <v>15</v>
      </c>
      <c r="U353">
        <v>9</v>
      </c>
    </row>
    <row r="354" spans="1:21" x14ac:dyDescent="0.25">
      <c r="A354" t="s">
        <v>46</v>
      </c>
      <c r="B354" t="s">
        <v>47</v>
      </c>
      <c r="C354" t="s">
        <v>728</v>
      </c>
      <c r="D354" t="s">
        <v>729</v>
      </c>
      <c r="E354" t="s">
        <v>49</v>
      </c>
      <c r="F354" t="s">
        <v>50</v>
      </c>
      <c r="G354" t="s">
        <v>51</v>
      </c>
      <c r="H354" t="s">
        <v>52</v>
      </c>
      <c r="I354" t="s">
        <v>748</v>
      </c>
      <c r="J354" t="s">
        <v>53</v>
      </c>
      <c r="K354">
        <v>2874.4</v>
      </c>
      <c r="L354">
        <v>2875</v>
      </c>
      <c r="M354">
        <v>-3</v>
      </c>
      <c r="N354">
        <v>3</v>
      </c>
      <c r="O354">
        <v>-4.5</v>
      </c>
      <c r="P354">
        <v>4.5</v>
      </c>
      <c r="Q354" t="s">
        <v>749</v>
      </c>
      <c r="R354" t="s">
        <v>55</v>
      </c>
      <c r="S354" t="s">
        <v>56</v>
      </c>
      <c r="T354">
        <v>15</v>
      </c>
      <c r="U354">
        <v>10</v>
      </c>
    </row>
    <row r="355" spans="1:21" x14ac:dyDescent="0.25">
      <c r="A355" t="s">
        <v>46</v>
      </c>
      <c r="B355" t="s">
        <v>47</v>
      </c>
      <c r="C355" t="s">
        <v>728</v>
      </c>
      <c r="D355" t="s">
        <v>729</v>
      </c>
      <c r="E355" t="s">
        <v>49</v>
      </c>
      <c r="F355" t="s">
        <v>50</v>
      </c>
      <c r="G355" t="s">
        <v>51</v>
      </c>
      <c r="H355" t="s">
        <v>52</v>
      </c>
      <c r="I355" t="s">
        <v>750</v>
      </c>
      <c r="J355" t="s">
        <v>58</v>
      </c>
      <c r="K355">
        <v>-78.599999999999994</v>
      </c>
      <c r="L355">
        <v>-75.2</v>
      </c>
      <c r="M355">
        <v>-3</v>
      </c>
      <c r="N355">
        <v>3</v>
      </c>
      <c r="O355">
        <v>-4.5</v>
      </c>
      <c r="P355">
        <v>4.5</v>
      </c>
      <c r="Q355" t="s">
        <v>751</v>
      </c>
      <c r="R355" t="s">
        <v>55</v>
      </c>
      <c r="S355" t="s">
        <v>56</v>
      </c>
      <c r="T355">
        <v>15</v>
      </c>
      <c r="U355">
        <v>11</v>
      </c>
    </row>
    <row r="356" spans="1:21" x14ac:dyDescent="0.25">
      <c r="A356" t="s">
        <v>46</v>
      </c>
      <c r="B356" t="s">
        <v>47</v>
      </c>
      <c r="C356" t="s">
        <v>728</v>
      </c>
      <c r="D356" t="s">
        <v>729</v>
      </c>
      <c r="E356" t="s">
        <v>49</v>
      </c>
      <c r="F356" t="s">
        <v>50</v>
      </c>
      <c r="G356" t="s">
        <v>51</v>
      </c>
      <c r="H356" t="s">
        <v>52</v>
      </c>
      <c r="I356" t="s">
        <v>752</v>
      </c>
      <c r="J356" t="s">
        <v>61</v>
      </c>
      <c r="K356">
        <v>920.6</v>
      </c>
      <c r="L356">
        <v>921.3</v>
      </c>
      <c r="M356">
        <v>-3</v>
      </c>
      <c r="N356">
        <v>3</v>
      </c>
      <c r="O356">
        <v>-4.5</v>
      </c>
      <c r="P356">
        <v>4.5</v>
      </c>
      <c r="Q356" t="s">
        <v>753</v>
      </c>
      <c r="R356" t="s">
        <v>55</v>
      </c>
      <c r="S356" t="s">
        <v>56</v>
      </c>
      <c r="T356">
        <v>15</v>
      </c>
      <c r="U356">
        <v>12</v>
      </c>
    </row>
    <row r="357" spans="1:21" x14ac:dyDescent="0.25">
      <c r="A357" t="s">
        <v>46</v>
      </c>
      <c r="B357" t="s">
        <v>47</v>
      </c>
      <c r="C357" t="s">
        <v>754</v>
      </c>
      <c r="D357" t="s">
        <v>755</v>
      </c>
      <c r="E357" t="s">
        <v>49</v>
      </c>
      <c r="F357" t="s">
        <v>50</v>
      </c>
      <c r="G357" t="s">
        <v>51</v>
      </c>
      <c r="H357" t="s">
        <v>52</v>
      </c>
      <c r="I357" t="s">
        <v>756</v>
      </c>
      <c r="J357" t="s">
        <v>53</v>
      </c>
      <c r="K357">
        <v>4615.1000000000004</v>
      </c>
      <c r="L357">
        <v>4617</v>
      </c>
      <c r="M357">
        <v>-3</v>
      </c>
      <c r="N357">
        <v>3</v>
      </c>
      <c r="O357">
        <v>-6</v>
      </c>
      <c r="P357">
        <v>6</v>
      </c>
      <c r="Q357" t="s">
        <v>757</v>
      </c>
      <c r="R357" t="s">
        <v>55</v>
      </c>
      <c r="S357" t="s">
        <v>56</v>
      </c>
      <c r="T357">
        <v>16</v>
      </c>
      <c r="U357">
        <v>1</v>
      </c>
    </row>
    <row r="358" spans="1:21" x14ac:dyDescent="0.25">
      <c r="A358" t="s">
        <v>46</v>
      </c>
      <c r="B358" t="s">
        <v>47</v>
      </c>
      <c r="C358" t="s">
        <v>754</v>
      </c>
      <c r="D358" t="s">
        <v>755</v>
      </c>
      <c r="E358" t="s">
        <v>49</v>
      </c>
      <c r="F358" t="s">
        <v>50</v>
      </c>
      <c r="G358" t="s">
        <v>51</v>
      </c>
      <c r="H358" t="s">
        <v>52</v>
      </c>
      <c r="I358" t="s">
        <v>758</v>
      </c>
      <c r="J358" t="s">
        <v>58</v>
      </c>
      <c r="K358">
        <v>10.199999999999999</v>
      </c>
      <c r="L358">
        <v>9.6999999999999993</v>
      </c>
      <c r="M358">
        <v>-3</v>
      </c>
      <c r="N358">
        <v>3</v>
      </c>
      <c r="O358">
        <v>-6</v>
      </c>
      <c r="P358">
        <v>6</v>
      </c>
      <c r="Q358" t="s">
        <v>759</v>
      </c>
      <c r="R358" t="s">
        <v>55</v>
      </c>
      <c r="S358" t="s">
        <v>56</v>
      </c>
      <c r="T358">
        <v>16</v>
      </c>
      <c r="U358">
        <v>2</v>
      </c>
    </row>
    <row r="359" spans="1:21" x14ac:dyDescent="0.25">
      <c r="A359" t="s">
        <v>46</v>
      </c>
      <c r="B359" t="s">
        <v>47</v>
      </c>
      <c r="C359" t="s">
        <v>754</v>
      </c>
      <c r="D359" t="s">
        <v>755</v>
      </c>
      <c r="E359" t="s">
        <v>49</v>
      </c>
      <c r="F359" t="s">
        <v>50</v>
      </c>
      <c r="G359" t="s">
        <v>51</v>
      </c>
      <c r="H359" t="s">
        <v>52</v>
      </c>
      <c r="I359" t="s">
        <v>760</v>
      </c>
      <c r="J359" t="s">
        <v>61</v>
      </c>
      <c r="K359">
        <v>1183.7</v>
      </c>
      <c r="L359">
        <v>1179.5999999999999</v>
      </c>
      <c r="M359">
        <v>-3</v>
      </c>
      <c r="N359">
        <v>3</v>
      </c>
      <c r="O359">
        <v>-6</v>
      </c>
      <c r="P359">
        <v>6</v>
      </c>
      <c r="Q359" t="s">
        <v>761</v>
      </c>
      <c r="R359" t="s">
        <v>55</v>
      </c>
      <c r="S359" t="s">
        <v>56</v>
      </c>
      <c r="T359">
        <v>16</v>
      </c>
      <c r="U359">
        <v>3</v>
      </c>
    </row>
    <row r="360" spans="1:21" x14ac:dyDescent="0.25">
      <c r="A360" t="s">
        <v>46</v>
      </c>
      <c r="B360" t="s">
        <v>47</v>
      </c>
      <c r="C360" t="s">
        <v>754</v>
      </c>
      <c r="D360" t="s">
        <v>755</v>
      </c>
      <c r="E360" t="s">
        <v>49</v>
      </c>
      <c r="F360" t="s">
        <v>50</v>
      </c>
      <c r="G360" t="s">
        <v>51</v>
      </c>
      <c r="H360" t="s">
        <v>52</v>
      </c>
      <c r="I360" t="s">
        <v>762</v>
      </c>
      <c r="J360" t="s">
        <v>53</v>
      </c>
      <c r="K360">
        <v>4625.8</v>
      </c>
      <c r="L360">
        <v>4627.3999999999996</v>
      </c>
      <c r="M360">
        <v>-3</v>
      </c>
      <c r="N360">
        <v>3</v>
      </c>
      <c r="O360">
        <v>-6</v>
      </c>
      <c r="P360">
        <v>6</v>
      </c>
      <c r="Q360" t="s">
        <v>763</v>
      </c>
      <c r="R360" t="s">
        <v>55</v>
      </c>
      <c r="S360" t="s">
        <v>56</v>
      </c>
      <c r="T360">
        <v>16</v>
      </c>
      <c r="U360">
        <v>4</v>
      </c>
    </row>
    <row r="361" spans="1:21" x14ac:dyDescent="0.25">
      <c r="A361" t="s">
        <v>46</v>
      </c>
      <c r="B361" t="s">
        <v>47</v>
      </c>
      <c r="C361" t="s">
        <v>754</v>
      </c>
      <c r="D361" t="s">
        <v>755</v>
      </c>
      <c r="E361" t="s">
        <v>49</v>
      </c>
      <c r="F361" t="s">
        <v>50</v>
      </c>
      <c r="G361" t="s">
        <v>51</v>
      </c>
      <c r="H361" t="s">
        <v>52</v>
      </c>
      <c r="I361" t="s">
        <v>764</v>
      </c>
      <c r="J361" t="s">
        <v>58</v>
      </c>
      <c r="K361">
        <v>-70.8</v>
      </c>
      <c r="L361">
        <v>-70.3</v>
      </c>
      <c r="M361">
        <v>-3</v>
      </c>
      <c r="N361">
        <v>3</v>
      </c>
      <c r="O361">
        <v>-6</v>
      </c>
      <c r="P361">
        <v>6</v>
      </c>
      <c r="Q361" t="s">
        <v>765</v>
      </c>
      <c r="R361" t="s">
        <v>55</v>
      </c>
      <c r="S361" t="s">
        <v>56</v>
      </c>
      <c r="T361">
        <v>16</v>
      </c>
      <c r="U361">
        <v>5</v>
      </c>
    </row>
    <row r="362" spans="1:21" x14ac:dyDescent="0.25">
      <c r="A362" t="s">
        <v>46</v>
      </c>
      <c r="B362" t="s">
        <v>47</v>
      </c>
      <c r="C362" t="s">
        <v>754</v>
      </c>
      <c r="D362" t="s">
        <v>755</v>
      </c>
      <c r="E362" t="s">
        <v>49</v>
      </c>
      <c r="F362" t="s">
        <v>50</v>
      </c>
      <c r="G362" t="s">
        <v>51</v>
      </c>
      <c r="H362" t="s">
        <v>52</v>
      </c>
      <c r="I362" t="s">
        <v>766</v>
      </c>
      <c r="J362" t="s">
        <v>61</v>
      </c>
      <c r="K362">
        <v>1185.2</v>
      </c>
      <c r="L362">
        <v>1181.2</v>
      </c>
      <c r="M362">
        <v>-3</v>
      </c>
      <c r="N362">
        <v>3</v>
      </c>
      <c r="O362">
        <v>-6</v>
      </c>
      <c r="P362">
        <v>6</v>
      </c>
      <c r="Q362" t="s">
        <v>767</v>
      </c>
      <c r="R362" t="s">
        <v>55</v>
      </c>
      <c r="S362" t="s">
        <v>56</v>
      </c>
      <c r="T362">
        <v>16</v>
      </c>
      <c r="U362">
        <v>6</v>
      </c>
    </row>
    <row r="363" spans="1:21" x14ac:dyDescent="0.25">
      <c r="A363" t="s">
        <v>46</v>
      </c>
      <c r="B363" t="s">
        <v>47</v>
      </c>
      <c r="C363" t="s">
        <v>768</v>
      </c>
      <c r="D363" t="s">
        <v>769</v>
      </c>
      <c r="E363" t="s">
        <v>49</v>
      </c>
      <c r="F363" t="s">
        <v>50</v>
      </c>
      <c r="G363" t="s">
        <v>51</v>
      </c>
      <c r="H363" t="s">
        <v>52</v>
      </c>
      <c r="I363" t="s">
        <v>770</v>
      </c>
      <c r="J363" t="s">
        <v>53</v>
      </c>
      <c r="K363">
        <v>3870.4</v>
      </c>
      <c r="L363">
        <v>3870.1</v>
      </c>
      <c r="M363">
        <v>-4</v>
      </c>
      <c r="N363">
        <v>4</v>
      </c>
      <c r="O363">
        <v>-8</v>
      </c>
      <c r="P363">
        <v>8</v>
      </c>
      <c r="Q363" t="s">
        <v>771</v>
      </c>
      <c r="R363" t="s">
        <v>55</v>
      </c>
      <c r="S363" t="s">
        <v>56</v>
      </c>
      <c r="T363">
        <v>17</v>
      </c>
      <c r="U363">
        <v>1</v>
      </c>
    </row>
    <row r="364" spans="1:21" x14ac:dyDescent="0.25">
      <c r="A364" t="s">
        <v>46</v>
      </c>
      <c r="B364" t="s">
        <v>47</v>
      </c>
      <c r="C364" t="s">
        <v>768</v>
      </c>
      <c r="D364" t="s">
        <v>769</v>
      </c>
      <c r="E364" t="s">
        <v>49</v>
      </c>
      <c r="F364" t="s">
        <v>50</v>
      </c>
      <c r="G364" t="s">
        <v>51</v>
      </c>
      <c r="H364" t="s">
        <v>52</v>
      </c>
      <c r="I364" t="s">
        <v>772</v>
      </c>
      <c r="J364" t="s">
        <v>58</v>
      </c>
      <c r="K364">
        <v>138.5</v>
      </c>
      <c r="L364">
        <v>140.9</v>
      </c>
      <c r="M364">
        <v>-4</v>
      </c>
      <c r="N364">
        <v>4</v>
      </c>
      <c r="O364">
        <v>-8</v>
      </c>
      <c r="P364">
        <v>8</v>
      </c>
      <c r="Q364" t="s">
        <v>773</v>
      </c>
      <c r="R364" t="s">
        <v>55</v>
      </c>
      <c r="S364" t="s">
        <v>56</v>
      </c>
      <c r="T364">
        <v>17</v>
      </c>
      <c r="U364">
        <v>2</v>
      </c>
    </row>
    <row r="365" spans="1:21" x14ac:dyDescent="0.25">
      <c r="A365" t="s">
        <v>46</v>
      </c>
      <c r="B365" t="s">
        <v>47</v>
      </c>
      <c r="C365" t="s">
        <v>768</v>
      </c>
      <c r="D365" t="s">
        <v>769</v>
      </c>
      <c r="E365" t="s">
        <v>49</v>
      </c>
      <c r="F365" t="s">
        <v>50</v>
      </c>
      <c r="G365" t="s">
        <v>51</v>
      </c>
      <c r="H365" t="s">
        <v>52</v>
      </c>
      <c r="I365" t="s">
        <v>774</v>
      </c>
      <c r="J365" t="s">
        <v>61</v>
      </c>
      <c r="K365">
        <v>983.5</v>
      </c>
      <c r="L365">
        <v>985.8</v>
      </c>
      <c r="M365">
        <v>-4</v>
      </c>
      <c r="N365">
        <v>4</v>
      </c>
      <c r="O365">
        <v>-8</v>
      </c>
      <c r="P365">
        <v>8</v>
      </c>
      <c r="Q365" t="s">
        <v>775</v>
      </c>
      <c r="R365" t="s">
        <v>55</v>
      </c>
      <c r="S365" t="s">
        <v>56</v>
      </c>
      <c r="T365">
        <v>17</v>
      </c>
      <c r="U365">
        <v>3</v>
      </c>
    </row>
    <row r="366" spans="1:21" x14ac:dyDescent="0.25">
      <c r="A366" t="s">
        <v>46</v>
      </c>
      <c r="B366" t="s">
        <v>47</v>
      </c>
      <c r="C366" t="s">
        <v>768</v>
      </c>
      <c r="D366" t="s">
        <v>769</v>
      </c>
      <c r="E366" t="s">
        <v>49</v>
      </c>
      <c r="F366" t="s">
        <v>50</v>
      </c>
      <c r="G366" t="s">
        <v>51</v>
      </c>
      <c r="H366" t="s">
        <v>52</v>
      </c>
      <c r="I366" t="s">
        <v>776</v>
      </c>
      <c r="J366" t="s">
        <v>53</v>
      </c>
      <c r="K366">
        <v>3868.7</v>
      </c>
      <c r="L366">
        <v>3870.1</v>
      </c>
      <c r="M366">
        <v>-4</v>
      </c>
      <c r="N366">
        <v>4</v>
      </c>
      <c r="O366">
        <v>-8</v>
      </c>
      <c r="P366">
        <v>8</v>
      </c>
      <c r="Q366" t="s">
        <v>777</v>
      </c>
      <c r="R366" t="s">
        <v>55</v>
      </c>
      <c r="S366" t="s">
        <v>56</v>
      </c>
      <c r="T366">
        <v>17</v>
      </c>
      <c r="U366">
        <v>4</v>
      </c>
    </row>
    <row r="367" spans="1:21" x14ac:dyDescent="0.25">
      <c r="A367" t="s">
        <v>46</v>
      </c>
      <c r="B367" t="s">
        <v>47</v>
      </c>
      <c r="C367" t="s">
        <v>768</v>
      </c>
      <c r="D367" t="s">
        <v>769</v>
      </c>
      <c r="E367" t="s">
        <v>49</v>
      </c>
      <c r="F367" t="s">
        <v>50</v>
      </c>
      <c r="G367" t="s">
        <v>51</v>
      </c>
      <c r="H367" t="s">
        <v>52</v>
      </c>
      <c r="I367" t="s">
        <v>778</v>
      </c>
      <c r="J367" t="s">
        <v>58</v>
      </c>
      <c r="K367">
        <v>383.2</v>
      </c>
      <c r="L367">
        <v>384.7</v>
      </c>
      <c r="M367">
        <v>-4</v>
      </c>
      <c r="N367">
        <v>4</v>
      </c>
      <c r="O367">
        <v>-8</v>
      </c>
      <c r="P367">
        <v>8</v>
      </c>
      <c r="Q367" t="s">
        <v>779</v>
      </c>
      <c r="R367" t="s">
        <v>55</v>
      </c>
      <c r="S367" t="s">
        <v>56</v>
      </c>
      <c r="T367">
        <v>17</v>
      </c>
      <c r="U367">
        <v>5</v>
      </c>
    </row>
    <row r="368" spans="1:21" x14ac:dyDescent="0.25">
      <c r="A368" t="s">
        <v>46</v>
      </c>
      <c r="B368" t="s">
        <v>47</v>
      </c>
      <c r="C368" t="s">
        <v>768</v>
      </c>
      <c r="D368" t="s">
        <v>769</v>
      </c>
      <c r="E368" t="s">
        <v>49</v>
      </c>
      <c r="F368" t="s">
        <v>50</v>
      </c>
      <c r="G368" t="s">
        <v>51</v>
      </c>
      <c r="H368" t="s">
        <v>52</v>
      </c>
      <c r="I368" t="s">
        <v>780</v>
      </c>
      <c r="J368" t="s">
        <v>61</v>
      </c>
      <c r="K368">
        <v>1012.3</v>
      </c>
      <c r="L368">
        <v>1010.3</v>
      </c>
      <c r="M368">
        <v>-4</v>
      </c>
      <c r="N368">
        <v>4</v>
      </c>
      <c r="O368">
        <v>-8</v>
      </c>
      <c r="P368">
        <v>8</v>
      </c>
      <c r="Q368" t="s">
        <v>781</v>
      </c>
      <c r="R368" t="s">
        <v>55</v>
      </c>
      <c r="S368" t="s">
        <v>56</v>
      </c>
      <c r="T368">
        <v>17</v>
      </c>
      <c r="U368">
        <v>6</v>
      </c>
    </row>
    <row r="369" spans="1:21" x14ac:dyDescent="0.25">
      <c r="A369" t="s">
        <v>46</v>
      </c>
      <c r="B369" t="s">
        <v>47</v>
      </c>
      <c r="C369" t="s">
        <v>768</v>
      </c>
      <c r="D369" t="s">
        <v>769</v>
      </c>
      <c r="E369" t="s">
        <v>49</v>
      </c>
      <c r="F369" t="s">
        <v>50</v>
      </c>
      <c r="G369" t="s">
        <v>51</v>
      </c>
      <c r="H369" t="s">
        <v>52</v>
      </c>
      <c r="I369" t="s">
        <v>782</v>
      </c>
      <c r="J369" t="s">
        <v>53</v>
      </c>
      <c r="K369">
        <v>4976.8</v>
      </c>
      <c r="L369">
        <v>4977.5</v>
      </c>
      <c r="M369">
        <v>-4</v>
      </c>
      <c r="N369">
        <v>4</v>
      </c>
      <c r="O369">
        <v>-8</v>
      </c>
      <c r="P369">
        <v>8</v>
      </c>
      <c r="Q369" t="s">
        <v>783</v>
      </c>
      <c r="R369" t="s">
        <v>55</v>
      </c>
      <c r="S369" t="s">
        <v>56</v>
      </c>
      <c r="T369">
        <v>17</v>
      </c>
      <c r="U369">
        <v>7</v>
      </c>
    </row>
    <row r="370" spans="1:21" x14ac:dyDescent="0.25">
      <c r="A370" t="s">
        <v>46</v>
      </c>
      <c r="B370" t="s">
        <v>47</v>
      </c>
      <c r="C370" t="s">
        <v>768</v>
      </c>
      <c r="D370" t="s">
        <v>769</v>
      </c>
      <c r="E370" t="s">
        <v>49</v>
      </c>
      <c r="F370" t="s">
        <v>50</v>
      </c>
      <c r="G370" t="s">
        <v>51</v>
      </c>
      <c r="H370" t="s">
        <v>52</v>
      </c>
      <c r="I370" t="s">
        <v>784</v>
      </c>
      <c r="J370" t="s">
        <v>58</v>
      </c>
      <c r="K370">
        <v>426.1</v>
      </c>
      <c r="L370">
        <v>424.7</v>
      </c>
      <c r="M370">
        <v>-4</v>
      </c>
      <c r="N370">
        <v>4</v>
      </c>
      <c r="O370">
        <v>-8</v>
      </c>
      <c r="P370">
        <v>8</v>
      </c>
      <c r="Q370" t="s">
        <v>785</v>
      </c>
      <c r="R370" t="s">
        <v>55</v>
      </c>
      <c r="S370" t="s">
        <v>56</v>
      </c>
      <c r="T370">
        <v>17</v>
      </c>
      <c r="U370">
        <v>8</v>
      </c>
    </row>
    <row r="371" spans="1:21" x14ac:dyDescent="0.25">
      <c r="A371" t="s">
        <v>46</v>
      </c>
      <c r="B371" t="s">
        <v>47</v>
      </c>
      <c r="C371" t="s">
        <v>768</v>
      </c>
      <c r="D371" t="s">
        <v>769</v>
      </c>
      <c r="E371" t="s">
        <v>49</v>
      </c>
      <c r="F371" t="s">
        <v>50</v>
      </c>
      <c r="G371" t="s">
        <v>51</v>
      </c>
      <c r="H371" t="s">
        <v>52</v>
      </c>
      <c r="I371" t="s">
        <v>786</v>
      </c>
      <c r="J371" t="s">
        <v>61</v>
      </c>
      <c r="K371">
        <v>1072</v>
      </c>
      <c r="L371">
        <v>1071.3</v>
      </c>
      <c r="M371">
        <v>-4</v>
      </c>
      <c r="N371">
        <v>4</v>
      </c>
      <c r="O371">
        <v>-8</v>
      </c>
      <c r="P371">
        <v>8</v>
      </c>
      <c r="Q371" t="s">
        <v>787</v>
      </c>
      <c r="R371" t="s">
        <v>55</v>
      </c>
      <c r="S371" t="s">
        <v>56</v>
      </c>
      <c r="T371">
        <v>17</v>
      </c>
      <c r="U371">
        <v>9</v>
      </c>
    </row>
    <row r="372" spans="1:21" x14ac:dyDescent="0.25">
      <c r="A372" t="s">
        <v>46</v>
      </c>
      <c r="B372" t="s">
        <v>47</v>
      </c>
      <c r="C372" t="s">
        <v>768</v>
      </c>
      <c r="D372" t="s">
        <v>769</v>
      </c>
      <c r="E372" t="s">
        <v>49</v>
      </c>
      <c r="F372" t="s">
        <v>50</v>
      </c>
      <c r="G372" t="s">
        <v>51</v>
      </c>
      <c r="H372" t="s">
        <v>52</v>
      </c>
      <c r="I372" t="s">
        <v>788</v>
      </c>
      <c r="J372" t="s">
        <v>53</v>
      </c>
      <c r="K372">
        <v>4974.2</v>
      </c>
      <c r="L372">
        <v>4974</v>
      </c>
      <c r="M372">
        <v>-4</v>
      </c>
      <c r="N372">
        <v>4</v>
      </c>
      <c r="O372">
        <v>-8</v>
      </c>
      <c r="P372">
        <v>8</v>
      </c>
      <c r="Q372" t="s">
        <v>789</v>
      </c>
      <c r="R372" t="s">
        <v>55</v>
      </c>
      <c r="S372" t="s">
        <v>56</v>
      </c>
      <c r="T372">
        <v>17</v>
      </c>
      <c r="U372">
        <v>10</v>
      </c>
    </row>
    <row r="373" spans="1:21" x14ac:dyDescent="0.25">
      <c r="A373" t="s">
        <v>46</v>
      </c>
      <c r="B373" t="s">
        <v>47</v>
      </c>
      <c r="C373" t="s">
        <v>768</v>
      </c>
      <c r="D373" t="s">
        <v>769</v>
      </c>
      <c r="E373" t="s">
        <v>49</v>
      </c>
      <c r="F373" t="s">
        <v>50</v>
      </c>
      <c r="G373" t="s">
        <v>51</v>
      </c>
      <c r="H373" t="s">
        <v>52</v>
      </c>
      <c r="I373" t="s">
        <v>790</v>
      </c>
      <c r="J373" t="s">
        <v>58</v>
      </c>
      <c r="K373">
        <v>450.4</v>
      </c>
      <c r="L373">
        <v>448.7</v>
      </c>
      <c r="M373">
        <v>-4</v>
      </c>
      <c r="N373">
        <v>4</v>
      </c>
      <c r="O373">
        <v>-8</v>
      </c>
      <c r="P373">
        <v>8</v>
      </c>
      <c r="Q373" t="s">
        <v>791</v>
      </c>
      <c r="R373" t="s">
        <v>55</v>
      </c>
      <c r="S373" t="s">
        <v>56</v>
      </c>
      <c r="T373">
        <v>17</v>
      </c>
      <c r="U373">
        <v>11</v>
      </c>
    </row>
    <row r="374" spans="1:21" x14ac:dyDescent="0.25">
      <c r="A374" t="s">
        <v>46</v>
      </c>
      <c r="B374" t="s">
        <v>47</v>
      </c>
      <c r="C374" t="s">
        <v>768</v>
      </c>
      <c r="D374" t="s">
        <v>769</v>
      </c>
      <c r="E374" t="s">
        <v>49</v>
      </c>
      <c r="F374" t="s">
        <v>50</v>
      </c>
      <c r="G374" t="s">
        <v>51</v>
      </c>
      <c r="H374" t="s">
        <v>52</v>
      </c>
      <c r="I374" t="s">
        <v>792</v>
      </c>
      <c r="J374" t="s">
        <v>61</v>
      </c>
      <c r="K374">
        <v>1070.8</v>
      </c>
      <c r="L374">
        <v>1071.3</v>
      </c>
      <c r="M374">
        <v>-4</v>
      </c>
      <c r="N374">
        <v>4</v>
      </c>
      <c r="O374">
        <v>-8</v>
      </c>
      <c r="P374">
        <v>8</v>
      </c>
      <c r="Q374" t="s">
        <v>793</v>
      </c>
      <c r="R374" t="s">
        <v>55</v>
      </c>
      <c r="S374" t="s">
        <v>56</v>
      </c>
      <c r="T374">
        <v>17</v>
      </c>
      <c r="U374">
        <v>12</v>
      </c>
    </row>
    <row r="375" spans="1:21" x14ac:dyDescent="0.25">
      <c r="A375" t="s">
        <v>46</v>
      </c>
      <c r="B375" t="s">
        <v>47</v>
      </c>
      <c r="C375" t="s">
        <v>794</v>
      </c>
      <c r="D375" t="s">
        <v>795</v>
      </c>
      <c r="E375" t="s">
        <v>49</v>
      </c>
      <c r="F375" t="s">
        <v>50</v>
      </c>
      <c r="G375" t="s">
        <v>51</v>
      </c>
      <c r="H375" t="s">
        <v>52</v>
      </c>
      <c r="I375" t="s">
        <v>796</v>
      </c>
      <c r="J375" t="s">
        <v>53</v>
      </c>
      <c r="K375">
        <v>3089.2</v>
      </c>
      <c r="L375">
        <v>3090</v>
      </c>
      <c r="M375">
        <v>-3</v>
      </c>
      <c r="N375">
        <v>3</v>
      </c>
      <c r="O375">
        <v>-6</v>
      </c>
      <c r="P375">
        <v>6</v>
      </c>
      <c r="Q375" t="s">
        <v>797</v>
      </c>
      <c r="R375" t="s">
        <v>55</v>
      </c>
      <c r="S375" t="s">
        <v>56</v>
      </c>
      <c r="T375">
        <v>18</v>
      </c>
      <c r="U375">
        <v>1</v>
      </c>
    </row>
    <row r="376" spans="1:21" x14ac:dyDescent="0.25">
      <c r="A376" t="s">
        <v>46</v>
      </c>
      <c r="B376" t="s">
        <v>47</v>
      </c>
      <c r="C376" t="s">
        <v>794</v>
      </c>
      <c r="D376" t="s">
        <v>795</v>
      </c>
      <c r="E376" t="s">
        <v>49</v>
      </c>
      <c r="F376" t="s">
        <v>50</v>
      </c>
      <c r="G376" t="s">
        <v>51</v>
      </c>
      <c r="H376" t="s">
        <v>52</v>
      </c>
      <c r="I376" t="s">
        <v>798</v>
      </c>
      <c r="J376" t="s">
        <v>58</v>
      </c>
      <c r="K376">
        <v>-67.099999999999994</v>
      </c>
      <c r="L376">
        <v>-64.5</v>
      </c>
      <c r="M376">
        <v>-3</v>
      </c>
      <c r="N376">
        <v>3</v>
      </c>
      <c r="O376">
        <v>-6</v>
      </c>
      <c r="P376">
        <v>6</v>
      </c>
      <c r="Q376" t="s">
        <v>799</v>
      </c>
      <c r="R376" t="s">
        <v>55</v>
      </c>
      <c r="S376" t="s">
        <v>56</v>
      </c>
      <c r="T376">
        <v>18</v>
      </c>
      <c r="U376">
        <v>2</v>
      </c>
    </row>
    <row r="377" spans="1:21" x14ac:dyDescent="0.25">
      <c r="A377" t="s">
        <v>46</v>
      </c>
      <c r="B377" t="s">
        <v>47</v>
      </c>
      <c r="C377" t="s">
        <v>794</v>
      </c>
      <c r="D377" t="s">
        <v>795</v>
      </c>
      <c r="E377" t="s">
        <v>49</v>
      </c>
      <c r="F377" t="s">
        <v>50</v>
      </c>
      <c r="G377" t="s">
        <v>51</v>
      </c>
      <c r="H377" t="s">
        <v>52</v>
      </c>
      <c r="I377" t="s">
        <v>800</v>
      </c>
      <c r="J377" t="s">
        <v>61</v>
      </c>
      <c r="K377">
        <v>1037.7</v>
      </c>
      <c r="L377">
        <v>1040</v>
      </c>
      <c r="M377">
        <v>-3</v>
      </c>
      <c r="N377">
        <v>3</v>
      </c>
      <c r="O377">
        <v>-6</v>
      </c>
      <c r="P377">
        <v>6</v>
      </c>
      <c r="Q377" t="s">
        <v>801</v>
      </c>
      <c r="R377" t="s">
        <v>55</v>
      </c>
      <c r="S377" t="s">
        <v>56</v>
      </c>
      <c r="T377">
        <v>18</v>
      </c>
      <c r="U377">
        <v>3</v>
      </c>
    </row>
    <row r="378" spans="1:21" x14ac:dyDescent="0.25">
      <c r="A378" t="s">
        <v>46</v>
      </c>
      <c r="B378" t="s">
        <v>47</v>
      </c>
      <c r="C378" t="s">
        <v>794</v>
      </c>
      <c r="D378" t="s">
        <v>795</v>
      </c>
      <c r="E378" t="s">
        <v>49</v>
      </c>
      <c r="F378" t="s">
        <v>50</v>
      </c>
      <c r="G378" t="s">
        <v>51</v>
      </c>
      <c r="H378" t="s">
        <v>52</v>
      </c>
      <c r="I378" t="s">
        <v>802</v>
      </c>
      <c r="J378" t="s">
        <v>53</v>
      </c>
      <c r="K378">
        <v>3139.2</v>
      </c>
      <c r="L378">
        <v>3140</v>
      </c>
      <c r="M378">
        <v>-3</v>
      </c>
      <c r="N378">
        <v>3</v>
      </c>
      <c r="O378">
        <v>-6</v>
      </c>
      <c r="P378">
        <v>6</v>
      </c>
      <c r="Q378" t="s">
        <v>803</v>
      </c>
      <c r="R378" t="s">
        <v>55</v>
      </c>
      <c r="S378" t="s">
        <v>56</v>
      </c>
      <c r="T378">
        <v>18</v>
      </c>
      <c r="U378">
        <v>4</v>
      </c>
    </row>
    <row r="379" spans="1:21" x14ac:dyDescent="0.25">
      <c r="A379" t="s">
        <v>46</v>
      </c>
      <c r="B379" t="s">
        <v>47</v>
      </c>
      <c r="C379" t="s">
        <v>794</v>
      </c>
      <c r="D379" t="s">
        <v>795</v>
      </c>
      <c r="E379" t="s">
        <v>49</v>
      </c>
      <c r="F379" t="s">
        <v>50</v>
      </c>
      <c r="G379" t="s">
        <v>51</v>
      </c>
      <c r="H379" t="s">
        <v>52</v>
      </c>
      <c r="I379" t="s">
        <v>804</v>
      </c>
      <c r="J379" t="s">
        <v>58</v>
      </c>
      <c r="K379">
        <v>-66.7</v>
      </c>
      <c r="L379">
        <v>-64.5</v>
      </c>
      <c r="M379">
        <v>-3</v>
      </c>
      <c r="N379">
        <v>3</v>
      </c>
      <c r="O379">
        <v>-6</v>
      </c>
      <c r="P379">
        <v>6</v>
      </c>
      <c r="Q379" t="s">
        <v>805</v>
      </c>
      <c r="R379" t="s">
        <v>55</v>
      </c>
      <c r="S379" t="s">
        <v>56</v>
      </c>
      <c r="T379">
        <v>18</v>
      </c>
      <c r="U379">
        <v>5</v>
      </c>
    </row>
    <row r="380" spans="1:21" x14ac:dyDescent="0.25">
      <c r="A380" t="s">
        <v>46</v>
      </c>
      <c r="B380" t="s">
        <v>47</v>
      </c>
      <c r="C380" t="s">
        <v>794</v>
      </c>
      <c r="D380" t="s">
        <v>795</v>
      </c>
      <c r="E380" t="s">
        <v>49</v>
      </c>
      <c r="F380" t="s">
        <v>50</v>
      </c>
      <c r="G380" t="s">
        <v>51</v>
      </c>
      <c r="H380" t="s">
        <v>52</v>
      </c>
      <c r="I380" t="s">
        <v>806</v>
      </c>
      <c r="J380" t="s">
        <v>61</v>
      </c>
      <c r="K380">
        <v>1038.9000000000001</v>
      </c>
      <c r="L380">
        <v>1040</v>
      </c>
      <c r="M380">
        <v>-3</v>
      </c>
      <c r="N380">
        <v>3</v>
      </c>
      <c r="O380">
        <v>-6</v>
      </c>
      <c r="P380">
        <v>6</v>
      </c>
      <c r="Q380" t="s">
        <v>807</v>
      </c>
      <c r="R380" t="s">
        <v>55</v>
      </c>
      <c r="S380" t="s">
        <v>56</v>
      </c>
      <c r="T380">
        <v>18</v>
      </c>
      <c r="U380">
        <v>6</v>
      </c>
    </row>
    <row r="381" spans="1:21" x14ac:dyDescent="0.25">
      <c r="A381" t="s">
        <v>46</v>
      </c>
      <c r="B381" t="s">
        <v>47</v>
      </c>
      <c r="C381" t="s">
        <v>794</v>
      </c>
      <c r="D381" t="s">
        <v>795</v>
      </c>
      <c r="E381" t="s">
        <v>49</v>
      </c>
      <c r="F381" t="s">
        <v>50</v>
      </c>
      <c r="G381" t="s">
        <v>51</v>
      </c>
      <c r="H381" t="s">
        <v>52</v>
      </c>
      <c r="I381" t="s">
        <v>808</v>
      </c>
      <c r="J381" t="s">
        <v>53</v>
      </c>
      <c r="K381">
        <v>3117.4</v>
      </c>
      <c r="L381">
        <v>3115</v>
      </c>
      <c r="M381">
        <v>-3</v>
      </c>
      <c r="N381">
        <v>3</v>
      </c>
      <c r="O381">
        <v>-6</v>
      </c>
      <c r="P381">
        <v>6</v>
      </c>
      <c r="Q381" t="s">
        <v>809</v>
      </c>
      <c r="R381" t="s">
        <v>55</v>
      </c>
      <c r="S381" t="s">
        <v>56</v>
      </c>
      <c r="T381">
        <v>18</v>
      </c>
      <c r="U381">
        <v>7</v>
      </c>
    </row>
    <row r="382" spans="1:21" x14ac:dyDescent="0.25">
      <c r="A382" t="s">
        <v>46</v>
      </c>
      <c r="B382" t="s">
        <v>47</v>
      </c>
      <c r="C382" t="s">
        <v>794</v>
      </c>
      <c r="D382" t="s">
        <v>795</v>
      </c>
      <c r="E382" t="s">
        <v>49</v>
      </c>
      <c r="F382" t="s">
        <v>50</v>
      </c>
      <c r="G382" t="s">
        <v>51</v>
      </c>
      <c r="H382" t="s">
        <v>52</v>
      </c>
      <c r="I382" t="s">
        <v>810</v>
      </c>
      <c r="J382" t="s">
        <v>58</v>
      </c>
      <c r="K382">
        <v>-468.6</v>
      </c>
      <c r="L382">
        <v>-465.4</v>
      </c>
      <c r="M382">
        <v>-3</v>
      </c>
      <c r="N382">
        <v>3</v>
      </c>
      <c r="O382">
        <v>-6</v>
      </c>
      <c r="P382">
        <v>6</v>
      </c>
      <c r="Q382" t="s">
        <v>811</v>
      </c>
      <c r="R382" t="s">
        <v>55</v>
      </c>
      <c r="S382" t="s">
        <v>56</v>
      </c>
      <c r="T382">
        <v>18</v>
      </c>
      <c r="U382">
        <v>8</v>
      </c>
    </row>
    <row r="383" spans="1:21" x14ac:dyDescent="0.25">
      <c r="A383" t="s">
        <v>46</v>
      </c>
      <c r="B383" t="s">
        <v>47</v>
      </c>
      <c r="C383" t="s">
        <v>794</v>
      </c>
      <c r="D383" t="s">
        <v>795</v>
      </c>
      <c r="E383" t="s">
        <v>49</v>
      </c>
      <c r="F383" t="s">
        <v>50</v>
      </c>
      <c r="G383" t="s">
        <v>51</v>
      </c>
      <c r="H383" t="s">
        <v>52</v>
      </c>
      <c r="I383" t="s">
        <v>812</v>
      </c>
      <c r="J383" t="s">
        <v>61</v>
      </c>
      <c r="K383">
        <v>888</v>
      </c>
      <c r="L383">
        <v>887.5</v>
      </c>
      <c r="M383">
        <v>-3</v>
      </c>
      <c r="N383">
        <v>3</v>
      </c>
      <c r="O383">
        <v>-6</v>
      </c>
      <c r="P383">
        <v>6</v>
      </c>
      <c r="Q383" t="s">
        <v>813</v>
      </c>
      <c r="R383" t="s">
        <v>55</v>
      </c>
      <c r="S383" t="s">
        <v>56</v>
      </c>
      <c r="T383">
        <v>18</v>
      </c>
      <c r="U383">
        <v>9</v>
      </c>
    </row>
    <row r="384" spans="1:21" x14ac:dyDescent="0.25">
      <c r="A384" t="s">
        <v>46</v>
      </c>
      <c r="B384" t="s">
        <v>47</v>
      </c>
      <c r="C384" t="s">
        <v>794</v>
      </c>
      <c r="D384" t="s">
        <v>795</v>
      </c>
      <c r="E384" t="s">
        <v>49</v>
      </c>
      <c r="F384" t="s">
        <v>50</v>
      </c>
      <c r="G384" t="s">
        <v>51</v>
      </c>
      <c r="H384" t="s">
        <v>52</v>
      </c>
      <c r="I384" t="s">
        <v>814</v>
      </c>
      <c r="J384" t="s">
        <v>53</v>
      </c>
      <c r="K384">
        <v>3754.2</v>
      </c>
      <c r="L384">
        <v>3755.4</v>
      </c>
      <c r="M384">
        <v>-3</v>
      </c>
      <c r="N384">
        <v>3</v>
      </c>
      <c r="O384">
        <v>-6</v>
      </c>
      <c r="P384">
        <v>6</v>
      </c>
      <c r="Q384" t="s">
        <v>815</v>
      </c>
      <c r="R384" t="s">
        <v>55</v>
      </c>
      <c r="S384" t="s">
        <v>56</v>
      </c>
      <c r="T384">
        <v>18</v>
      </c>
      <c r="U384">
        <v>10</v>
      </c>
    </row>
    <row r="385" spans="1:21" x14ac:dyDescent="0.25">
      <c r="A385" t="s">
        <v>46</v>
      </c>
      <c r="B385" t="s">
        <v>47</v>
      </c>
      <c r="C385" t="s">
        <v>794</v>
      </c>
      <c r="D385" t="s">
        <v>795</v>
      </c>
      <c r="E385" t="s">
        <v>49</v>
      </c>
      <c r="F385" t="s">
        <v>50</v>
      </c>
      <c r="G385" t="s">
        <v>51</v>
      </c>
      <c r="H385" t="s">
        <v>52</v>
      </c>
      <c r="I385" t="s">
        <v>816</v>
      </c>
      <c r="J385" t="s">
        <v>58</v>
      </c>
      <c r="K385">
        <v>-75.900000000000006</v>
      </c>
      <c r="L385">
        <v>-74.3</v>
      </c>
      <c r="M385">
        <v>-3</v>
      </c>
      <c r="N385">
        <v>3</v>
      </c>
      <c r="O385">
        <v>-6</v>
      </c>
      <c r="P385">
        <v>6</v>
      </c>
      <c r="Q385" t="s">
        <v>817</v>
      </c>
      <c r="R385" t="s">
        <v>231</v>
      </c>
      <c r="S385" t="s">
        <v>56</v>
      </c>
      <c r="T385">
        <v>18</v>
      </c>
      <c r="U385">
        <v>11</v>
      </c>
    </row>
    <row r="386" spans="1:21" x14ac:dyDescent="0.25">
      <c r="A386" t="s">
        <v>46</v>
      </c>
      <c r="B386" t="s">
        <v>47</v>
      </c>
      <c r="C386" t="s">
        <v>794</v>
      </c>
      <c r="D386" t="s">
        <v>795</v>
      </c>
      <c r="E386" t="s">
        <v>49</v>
      </c>
      <c r="F386" t="s">
        <v>50</v>
      </c>
      <c r="G386" t="s">
        <v>51</v>
      </c>
      <c r="H386" t="s">
        <v>52</v>
      </c>
      <c r="I386" t="s">
        <v>818</v>
      </c>
      <c r="J386" t="s">
        <v>61</v>
      </c>
      <c r="K386">
        <v>1059.7</v>
      </c>
      <c r="L386">
        <v>1061.8</v>
      </c>
      <c r="M386">
        <v>-3</v>
      </c>
      <c r="N386">
        <v>3</v>
      </c>
      <c r="O386">
        <v>-6</v>
      </c>
      <c r="P386">
        <v>6</v>
      </c>
      <c r="Q386" t="s">
        <v>819</v>
      </c>
      <c r="R386" t="s">
        <v>55</v>
      </c>
      <c r="S386" t="s">
        <v>56</v>
      </c>
      <c r="T386">
        <v>18</v>
      </c>
      <c r="U386">
        <v>12</v>
      </c>
    </row>
    <row r="387" spans="1:21" x14ac:dyDescent="0.25">
      <c r="A387" t="s">
        <v>46</v>
      </c>
      <c r="B387" t="s">
        <v>47</v>
      </c>
      <c r="C387" t="s">
        <v>794</v>
      </c>
      <c r="D387" t="s">
        <v>795</v>
      </c>
      <c r="E387" t="s">
        <v>49</v>
      </c>
      <c r="F387" t="s">
        <v>50</v>
      </c>
      <c r="G387" t="s">
        <v>51</v>
      </c>
      <c r="H387" t="s">
        <v>52</v>
      </c>
      <c r="I387" t="s">
        <v>820</v>
      </c>
      <c r="J387" t="s">
        <v>53</v>
      </c>
      <c r="K387">
        <v>3804.8</v>
      </c>
      <c r="L387">
        <v>3805</v>
      </c>
      <c r="M387">
        <v>-3</v>
      </c>
      <c r="N387">
        <v>3</v>
      </c>
      <c r="O387">
        <v>-6</v>
      </c>
      <c r="P387">
        <v>6</v>
      </c>
      <c r="Q387" t="s">
        <v>821</v>
      </c>
      <c r="R387" t="s">
        <v>55</v>
      </c>
      <c r="S387" t="s">
        <v>56</v>
      </c>
      <c r="T387">
        <v>18</v>
      </c>
      <c r="U387">
        <v>13</v>
      </c>
    </row>
    <row r="388" spans="1:21" x14ac:dyDescent="0.25">
      <c r="A388" t="s">
        <v>46</v>
      </c>
      <c r="B388" t="s">
        <v>47</v>
      </c>
      <c r="C388" t="s">
        <v>794</v>
      </c>
      <c r="D388" t="s">
        <v>795</v>
      </c>
      <c r="E388" t="s">
        <v>49</v>
      </c>
      <c r="F388" t="s">
        <v>50</v>
      </c>
      <c r="G388" t="s">
        <v>51</v>
      </c>
      <c r="H388" t="s">
        <v>52</v>
      </c>
      <c r="I388" t="s">
        <v>822</v>
      </c>
      <c r="J388" t="s">
        <v>58</v>
      </c>
      <c r="K388">
        <v>-72.2</v>
      </c>
      <c r="L388">
        <v>-71.2</v>
      </c>
      <c r="M388">
        <v>-3</v>
      </c>
      <c r="N388">
        <v>3</v>
      </c>
      <c r="O388">
        <v>-6</v>
      </c>
      <c r="P388">
        <v>6</v>
      </c>
      <c r="Q388" t="s">
        <v>823</v>
      </c>
      <c r="R388" t="s">
        <v>55</v>
      </c>
      <c r="S388" t="s">
        <v>56</v>
      </c>
      <c r="T388">
        <v>18</v>
      </c>
      <c r="U388">
        <v>14</v>
      </c>
    </row>
    <row r="389" spans="1:21" x14ac:dyDescent="0.25">
      <c r="A389" t="s">
        <v>46</v>
      </c>
      <c r="B389" t="s">
        <v>47</v>
      </c>
      <c r="C389" t="s">
        <v>794</v>
      </c>
      <c r="D389" t="s">
        <v>795</v>
      </c>
      <c r="E389" t="s">
        <v>49</v>
      </c>
      <c r="F389" t="s">
        <v>50</v>
      </c>
      <c r="G389" t="s">
        <v>51</v>
      </c>
      <c r="H389" t="s">
        <v>52</v>
      </c>
      <c r="I389" t="s">
        <v>824</v>
      </c>
      <c r="J389" t="s">
        <v>61</v>
      </c>
      <c r="K389">
        <v>1057.2</v>
      </c>
      <c r="L389">
        <v>1059.5999999999999</v>
      </c>
      <c r="M389">
        <v>-3</v>
      </c>
      <c r="N389">
        <v>3</v>
      </c>
      <c r="O389">
        <v>-6</v>
      </c>
      <c r="P389">
        <v>6</v>
      </c>
      <c r="Q389" t="s">
        <v>825</v>
      </c>
      <c r="R389" t="s">
        <v>55</v>
      </c>
      <c r="S389" t="s">
        <v>56</v>
      </c>
      <c r="T389">
        <v>18</v>
      </c>
      <c r="U389">
        <v>15</v>
      </c>
    </row>
    <row r="390" spans="1:21" x14ac:dyDescent="0.25">
      <c r="A390" t="s">
        <v>46</v>
      </c>
      <c r="B390" t="s">
        <v>47</v>
      </c>
      <c r="C390" t="s">
        <v>794</v>
      </c>
      <c r="D390" t="s">
        <v>795</v>
      </c>
      <c r="E390" t="s">
        <v>49</v>
      </c>
      <c r="F390" t="s">
        <v>50</v>
      </c>
      <c r="G390" t="s">
        <v>51</v>
      </c>
      <c r="H390" t="s">
        <v>52</v>
      </c>
      <c r="I390" t="s">
        <v>826</v>
      </c>
      <c r="J390" t="s">
        <v>53</v>
      </c>
      <c r="K390">
        <v>3808.1</v>
      </c>
      <c r="L390">
        <v>3806.5</v>
      </c>
      <c r="M390">
        <v>-3</v>
      </c>
      <c r="N390">
        <v>3</v>
      </c>
      <c r="O390">
        <v>-6</v>
      </c>
      <c r="P390">
        <v>6</v>
      </c>
      <c r="Q390" t="s">
        <v>827</v>
      </c>
      <c r="R390" t="s">
        <v>55</v>
      </c>
      <c r="S390" t="s">
        <v>56</v>
      </c>
      <c r="T390">
        <v>18</v>
      </c>
      <c r="U390">
        <v>16</v>
      </c>
    </row>
    <row r="391" spans="1:21" x14ac:dyDescent="0.25">
      <c r="A391" t="s">
        <v>46</v>
      </c>
      <c r="B391" t="s">
        <v>47</v>
      </c>
      <c r="C391" t="s">
        <v>794</v>
      </c>
      <c r="D391" t="s">
        <v>795</v>
      </c>
      <c r="E391" t="s">
        <v>49</v>
      </c>
      <c r="F391" t="s">
        <v>50</v>
      </c>
      <c r="G391" t="s">
        <v>51</v>
      </c>
      <c r="H391" t="s">
        <v>52</v>
      </c>
      <c r="I391" t="s">
        <v>828</v>
      </c>
      <c r="J391" t="s">
        <v>58</v>
      </c>
      <c r="K391">
        <v>-493</v>
      </c>
      <c r="L391">
        <v>-490</v>
      </c>
      <c r="M391">
        <v>-3</v>
      </c>
      <c r="N391">
        <v>3</v>
      </c>
      <c r="O391">
        <v>-6</v>
      </c>
      <c r="P391">
        <v>6</v>
      </c>
      <c r="Q391" t="s">
        <v>829</v>
      </c>
      <c r="R391" t="s">
        <v>55</v>
      </c>
      <c r="S391" t="s">
        <v>56</v>
      </c>
      <c r="T391">
        <v>18</v>
      </c>
      <c r="U391">
        <v>17</v>
      </c>
    </row>
    <row r="392" spans="1:21" x14ac:dyDescent="0.25">
      <c r="A392" t="s">
        <v>46</v>
      </c>
      <c r="B392" t="s">
        <v>47</v>
      </c>
      <c r="C392" t="s">
        <v>794</v>
      </c>
      <c r="D392" t="s">
        <v>795</v>
      </c>
      <c r="E392" t="s">
        <v>49</v>
      </c>
      <c r="F392" t="s">
        <v>50</v>
      </c>
      <c r="G392" t="s">
        <v>51</v>
      </c>
      <c r="H392" t="s">
        <v>52</v>
      </c>
      <c r="I392" t="s">
        <v>830</v>
      </c>
      <c r="J392" t="s">
        <v>61</v>
      </c>
      <c r="K392">
        <v>1031.2</v>
      </c>
      <c r="L392">
        <v>1031.4000000000001</v>
      </c>
      <c r="M392">
        <v>-3</v>
      </c>
      <c r="N392">
        <v>3</v>
      </c>
      <c r="O392">
        <v>-6</v>
      </c>
      <c r="P392">
        <v>6</v>
      </c>
      <c r="Q392" t="s">
        <v>831</v>
      </c>
      <c r="R392" t="s">
        <v>55</v>
      </c>
      <c r="S392" t="s">
        <v>56</v>
      </c>
      <c r="T392">
        <v>18</v>
      </c>
      <c r="U392">
        <v>18</v>
      </c>
    </row>
    <row r="393" spans="1:21" x14ac:dyDescent="0.25">
      <c r="A393" t="s">
        <v>46</v>
      </c>
      <c r="B393" t="s">
        <v>47</v>
      </c>
      <c r="C393" t="s">
        <v>794</v>
      </c>
      <c r="D393" t="s">
        <v>795</v>
      </c>
      <c r="E393" t="s">
        <v>49</v>
      </c>
      <c r="F393" t="s">
        <v>50</v>
      </c>
      <c r="G393" t="s">
        <v>51</v>
      </c>
      <c r="H393" t="s">
        <v>52</v>
      </c>
      <c r="I393" t="s">
        <v>832</v>
      </c>
      <c r="J393" t="s">
        <v>85</v>
      </c>
      <c r="K393">
        <v>665.6</v>
      </c>
      <c r="L393">
        <v>665.2</v>
      </c>
      <c r="M393">
        <v>-4</v>
      </c>
      <c r="N393">
        <v>4</v>
      </c>
      <c r="O393">
        <v>-6</v>
      </c>
      <c r="P393">
        <v>6</v>
      </c>
      <c r="Q393" t="s">
        <v>833</v>
      </c>
      <c r="R393" t="s">
        <v>55</v>
      </c>
      <c r="S393" t="s">
        <v>56</v>
      </c>
      <c r="T393">
        <v>18</v>
      </c>
      <c r="U393">
        <v>19</v>
      </c>
    </row>
    <row r="394" spans="1:21" x14ac:dyDescent="0.25">
      <c r="A394" t="s">
        <v>46</v>
      </c>
      <c r="B394" t="s">
        <v>47</v>
      </c>
      <c r="C394" t="s">
        <v>794</v>
      </c>
      <c r="D394" t="s">
        <v>795</v>
      </c>
      <c r="E394" t="s">
        <v>49</v>
      </c>
      <c r="F394" t="s">
        <v>50</v>
      </c>
      <c r="G394" t="s">
        <v>51</v>
      </c>
      <c r="H394" t="s">
        <v>52</v>
      </c>
      <c r="I394" t="s">
        <v>834</v>
      </c>
      <c r="J394" t="s">
        <v>82</v>
      </c>
      <c r="K394">
        <v>5.4</v>
      </c>
      <c r="L394">
        <v>8.3000000000000007</v>
      </c>
      <c r="M394">
        <v>-3</v>
      </c>
      <c r="N394">
        <v>3</v>
      </c>
      <c r="O394">
        <v>-4.5</v>
      </c>
      <c r="P394">
        <v>4.5</v>
      </c>
      <c r="Q394" t="s">
        <v>835</v>
      </c>
      <c r="R394" t="s">
        <v>55</v>
      </c>
      <c r="S394" t="s">
        <v>56</v>
      </c>
      <c r="T394">
        <v>18</v>
      </c>
      <c r="U394">
        <v>20</v>
      </c>
    </row>
    <row r="395" spans="1:21" x14ac:dyDescent="0.25">
      <c r="A395" t="s">
        <v>46</v>
      </c>
      <c r="B395" t="s">
        <v>47</v>
      </c>
      <c r="C395" t="s">
        <v>794</v>
      </c>
      <c r="D395" t="s">
        <v>795</v>
      </c>
      <c r="E395" t="s">
        <v>49</v>
      </c>
      <c r="F395" t="s">
        <v>50</v>
      </c>
      <c r="G395" t="s">
        <v>51</v>
      </c>
      <c r="H395" t="s">
        <v>52</v>
      </c>
      <c r="I395" t="s">
        <v>836</v>
      </c>
      <c r="J395" t="s">
        <v>90</v>
      </c>
      <c r="K395">
        <v>18.3</v>
      </c>
      <c r="L395">
        <v>19.600000000000001</v>
      </c>
      <c r="M395">
        <v>-3</v>
      </c>
      <c r="N395">
        <v>3</v>
      </c>
      <c r="O395">
        <v>-4.5</v>
      </c>
      <c r="P395">
        <v>4.5</v>
      </c>
      <c r="Q395" t="s">
        <v>837</v>
      </c>
      <c r="R395" t="s">
        <v>55</v>
      </c>
      <c r="S395" t="s">
        <v>56</v>
      </c>
      <c r="T395">
        <v>18</v>
      </c>
      <c r="U395">
        <v>21</v>
      </c>
    </row>
    <row r="396" spans="1:21" x14ac:dyDescent="0.25">
      <c r="A396" t="s">
        <v>46</v>
      </c>
      <c r="B396" t="s">
        <v>47</v>
      </c>
      <c r="C396" t="s">
        <v>794</v>
      </c>
      <c r="D396" t="s">
        <v>795</v>
      </c>
      <c r="E396" t="s">
        <v>49</v>
      </c>
      <c r="F396" t="s">
        <v>50</v>
      </c>
      <c r="G396" t="s">
        <v>51</v>
      </c>
      <c r="H396" t="s">
        <v>52</v>
      </c>
      <c r="I396" t="s">
        <v>838</v>
      </c>
      <c r="J396" t="s">
        <v>85</v>
      </c>
      <c r="K396">
        <v>3.2</v>
      </c>
      <c r="L396">
        <v>0</v>
      </c>
      <c r="M396">
        <v>-3</v>
      </c>
      <c r="N396">
        <v>3</v>
      </c>
      <c r="O396">
        <v>-4.5</v>
      </c>
      <c r="P396">
        <v>4.5</v>
      </c>
      <c r="Q396" t="s">
        <v>839</v>
      </c>
      <c r="R396" t="s">
        <v>231</v>
      </c>
      <c r="S396" t="s">
        <v>56</v>
      </c>
      <c r="T396">
        <v>18</v>
      </c>
      <c r="U396">
        <v>22</v>
      </c>
    </row>
    <row r="397" spans="1:21" x14ac:dyDescent="0.25">
      <c r="A397" t="s">
        <v>46</v>
      </c>
      <c r="B397" t="s">
        <v>47</v>
      </c>
      <c r="C397" t="s">
        <v>794</v>
      </c>
      <c r="D397" t="s">
        <v>795</v>
      </c>
      <c r="E397" t="s">
        <v>49</v>
      </c>
      <c r="F397" t="s">
        <v>50</v>
      </c>
      <c r="G397" t="s">
        <v>51</v>
      </c>
      <c r="H397" t="s">
        <v>52</v>
      </c>
      <c r="I397" t="s">
        <v>840</v>
      </c>
      <c r="J397" t="s">
        <v>82</v>
      </c>
      <c r="K397">
        <v>402.1</v>
      </c>
      <c r="L397">
        <v>400.9</v>
      </c>
      <c r="M397">
        <v>-3</v>
      </c>
      <c r="N397">
        <v>3</v>
      </c>
      <c r="O397">
        <v>-4.5</v>
      </c>
      <c r="P397">
        <v>4.5</v>
      </c>
      <c r="Q397" t="s">
        <v>841</v>
      </c>
      <c r="R397" t="s">
        <v>231</v>
      </c>
      <c r="S397" t="s">
        <v>56</v>
      </c>
      <c r="T397">
        <v>18</v>
      </c>
      <c r="U397">
        <v>23</v>
      </c>
    </row>
    <row r="398" spans="1:21" x14ac:dyDescent="0.25">
      <c r="A398" t="s">
        <v>46</v>
      </c>
      <c r="B398" t="s">
        <v>47</v>
      </c>
      <c r="C398" t="s">
        <v>794</v>
      </c>
      <c r="D398" t="s">
        <v>795</v>
      </c>
      <c r="E398" t="s">
        <v>49</v>
      </c>
      <c r="F398" t="s">
        <v>50</v>
      </c>
      <c r="G398" t="s">
        <v>51</v>
      </c>
      <c r="H398" t="s">
        <v>52</v>
      </c>
      <c r="I398" t="s">
        <v>842</v>
      </c>
      <c r="J398" t="s">
        <v>90</v>
      </c>
      <c r="K398">
        <v>150.4</v>
      </c>
      <c r="L398">
        <v>152.5</v>
      </c>
      <c r="M398">
        <v>-3</v>
      </c>
      <c r="N398">
        <v>3</v>
      </c>
      <c r="O398">
        <v>-4.5</v>
      </c>
      <c r="P398">
        <v>4.5</v>
      </c>
      <c r="Q398" t="s">
        <v>843</v>
      </c>
      <c r="R398" t="s">
        <v>231</v>
      </c>
      <c r="S398" t="s">
        <v>56</v>
      </c>
      <c r="T398">
        <v>18</v>
      </c>
      <c r="U398">
        <v>24</v>
      </c>
    </row>
    <row r="399" spans="1:21" x14ac:dyDescent="0.25">
      <c r="A399" t="s">
        <v>46</v>
      </c>
      <c r="B399" t="s">
        <v>47</v>
      </c>
      <c r="C399" t="s">
        <v>794</v>
      </c>
      <c r="D399" t="s">
        <v>795</v>
      </c>
      <c r="E399" t="s">
        <v>49</v>
      </c>
      <c r="F399" t="s">
        <v>50</v>
      </c>
      <c r="G399" t="s">
        <v>51</v>
      </c>
      <c r="H399" t="s">
        <v>52</v>
      </c>
      <c r="I399" t="s">
        <v>844</v>
      </c>
      <c r="J399" t="s">
        <v>85</v>
      </c>
      <c r="K399">
        <v>28.7</v>
      </c>
      <c r="L399">
        <v>26.2</v>
      </c>
      <c r="M399">
        <v>-3</v>
      </c>
      <c r="N399">
        <v>3</v>
      </c>
      <c r="O399">
        <v>-4.5</v>
      </c>
      <c r="P399">
        <v>4.5</v>
      </c>
      <c r="Q399" t="s">
        <v>845</v>
      </c>
      <c r="R399" t="s">
        <v>231</v>
      </c>
      <c r="S399" t="s">
        <v>56</v>
      </c>
      <c r="T399">
        <v>18</v>
      </c>
      <c r="U399">
        <v>25</v>
      </c>
    </row>
    <row r="400" spans="1:21" x14ac:dyDescent="0.25">
      <c r="A400" t="s">
        <v>46</v>
      </c>
      <c r="B400" t="s">
        <v>47</v>
      </c>
      <c r="C400" t="s">
        <v>794</v>
      </c>
      <c r="D400" t="s">
        <v>795</v>
      </c>
      <c r="E400" t="s">
        <v>49</v>
      </c>
      <c r="F400" t="s">
        <v>50</v>
      </c>
      <c r="G400" t="s">
        <v>51</v>
      </c>
      <c r="H400" t="s">
        <v>52</v>
      </c>
      <c r="I400" t="s">
        <v>846</v>
      </c>
      <c r="J400" t="s">
        <v>82</v>
      </c>
      <c r="K400">
        <v>418.9</v>
      </c>
      <c r="L400">
        <v>417.2</v>
      </c>
      <c r="M400">
        <v>-3</v>
      </c>
      <c r="N400">
        <v>3</v>
      </c>
      <c r="O400">
        <v>-4.5</v>
      </c>
      <c r="P400">
        <v>4.5</v>
      </c>
      <c r="Q400" t="s">
        <v>847</v>
      </c>
      <c r="R400" t="s">
        <v>231</v>
      </c>
      <c r="S400" t="s">
        <v>56</v>
      </c>
      <c r="T400">
        <v>18</v>
      </c>
      <c r="U400">
        <v>26</v>
      </c>
    </row>
    <row r="401" spans="1:21" x14ac:dyDescent="0.25">
      <c r="A401" t="s">
        <v>46</v>
      </c>
      <c r="B401" t="s">
        <v>47</v>
      </c>
      <c r="C401" t="s">
        <v>794</v>
      </c>
      <c r="D401" t="s">
        <v>795</v>
      </c>
      <c r="E401" t="s">
        <v>49</v>
      </c>
      <c r="F401" t="s">
        <v>50</v>
      </c>
      <c r="G401" t="s">
        <v>51</v>
      </c>
      <c r="H401" t="s">
        <v>52</v>
      </c>
      <c r="I401" t="s">
        <v>848</v>
      </c>
      <c r="J401" t="s">
        <v>90</v>
      </c>
      <c r="K401">
        <v>27.3</v>
      </c>
      <c r="L401">
        <v>29.3</v>
      </c>
      <c r="M401">
        <v>-3</v>
      </c>
      <c r="N401">
        <v>3</v>
      </c>
      <c r="O401">
        <v>-4.5</v>
      </c>
      <c r="P401">
        <v>4.5</v>
      </c>
      <c r="Q401" t="s">
        <v>849</v>
      </c>
      <c r="R401" t="s">
        <v>231</v>
      </c>
      <c r="S401" t="s">
        <v>56</v>
      </c>
      <c r="T401">
        <v>18</v>
      </c>
      <c r="U401">
        <v>27</v>
      </c>
    </row>
    <row r="402" spans="1:21" x14ac:dyDescent="0.25">
      <c r="A402" t="s">
        <v>46</v>
      </c>
      <c r="B402" t="s">
        <v>47</v>
      </c>
      <c r="C402" t="s">
        <v>850</v>
      </c>
      <c r="D402" t="s">
        <v>851</v>
      </c>
      <c r="E402" t="s">
        <v>49</v>
      </c>
      <c r="F402" t="s">
        <v>50</v>
      </c>
      <c r="G402" t="s">
        <v>51</v>
      </c>
      <c r="H402" t="s">
        <v>52</v>
      </c>
      <c r="I402" t="s">
        <v>852</v>
      </c>
      <c r="J402" t="s">
        <v>53</v>
      </c>
      <c r="K402">
        <v>3900.8</v>
      </c>
      <c r="L402">
        <v>3902.3</v>
      </c>
      <c r="M402">
        <v>-3</v>
      </c>
      <c r="N402">
        <v>3</v>
      </c>
      <c r="O402">
        <v>-4.5</v>
      </c>
      <c r="P402">
        <v>4.5</v>
      </c>
      <c r="Q402" t="s">
        <v>757</v>
      </c>
      <c r="R402" t="s">
        <v>55</v>
      </c>
      <c r="S402" t="s">
        <v>56</v>
      </c>
      <c r="T402">
        <v>19</v>
      </c>
      <c r="U402">
        <v>1</v>
      </c>
    </row>
    <row r="403" spans="1:21" x14ac:dyDescent="0.25">
      <c r="A403" t="s">
        <v>46</v>
      </c>
      <c r="B403" t="s">
        <v>47</v>
      </c>
      <c r="C403" t="s">
        <v>850</v>
      </c>
      <c r="D403" t="s">
        <v>851</v>
      </c>
      <c r="E403" t="s">
        <v>49</v>
      </c>
      <c r="F403" t="s">
        <v>50</v>
      </c>
      <c r="G403" t="s">
        <v>51</v>
      </c>
      <c r="H403" t="s">
        <v>52</v>
      </c>
      <c r="I403" t="s">
        <v>853</v>
      </c>
      <c r="J403" t="s">
        <v>58</v>
      </c>
      <c r="K403">
        <v>430.6</v>
      </c>
      <c r="L403">
        <v>432.5</v>
      </c>
      <c r="M403">
        <v>-3</v>
      </c>
      <c r="N403">
        <v>3</v>
      </c>
      <c r="O403">
        <v>-4.5</v>
      </c>
      <c r="P403">
        <v>4.5</v>
      </c>
      <c r="Q403" t="s">
        <v>759</v>
      </c>
      <c r="R403" t="s">
        <v>55</v>
      </c>
      <c r="S403" t="s">
        <v>56</v>
      </c>
      <c r="T403">
        <v>19</v>
      </c>
      <c r="U403">
        <v>2</v>
      </c>
    </row>
    <row r="404" spans="1:21" x14ac:dyDescent="0.25">
      <c r="A404" t="s">
        <v>46</v>
      </c>
      <c r="B404" t="s">
        <v>47</v>
      </c>
      <c r="C404" t="s">
        <v>850</v>
      </c>
      <c r="D404" t="s">
        <v>851</v>
      </c>
      <c r="E404" t="s">
        <v>49</v>
      </c>
      <c r="F404" t="s">
        <v>50</v>
      </c>
      <c r="G404" t="s">
        <v>51</v>
      </c>
      <c r="H404" t="s">
        <v>52</v>
      </c>
      <c r="I404" t="s">
        <v>854</v>
      </c>
      <c r="J404" t="s">
        <v>61</v>
      </c>
      <c r="K404">
        <v>1219.2</v>
      </c>
      <c r="L404">
        <v>1218.4000000000001</v>
      </c>
      <c r="M404">
        <v>-3</v>
      </c>
      <c r="N404">
        <v>3</v>
      </c>
      <c r="O404">
        <v>-4.5</v>
      </c>
      <c r="P404">
        <v>4.5</v>
      </c>
      <c r="Q404" t="s">
        <v>761</v>
      </c>
      <c r="R404" t="s">
        <v>55</v>
      </c>
      <c r="S404" t="s">
        <v>56</v>
      </c>
      <c r="T404">
        <v>19</v>
      </c>
      <c r="U404">
        <v>3</v>
      </c>
    </row>
    <row r="405" spans="1:21" x14ac:dyDescent="0.25">
      <c r="A405" t="s">
        <v>46</v>
      </c>
      <c r="B405" t="s">
        <v>47</v>
      </c>
      <c r="C405" t="s">
        <v>850</v>
      </c>
      <c r="D405" t="s">
        <v>851</v>
      </c>
      <c r="E405" t="s">
        <v>49</v>
      </c>
      <c r="F405" t="s">
        <v>50</v>
      </c>
      <c r="G405" t="s">
        <v>51</v>
      </c>
      <c r="H405" t="s">
        <v>52</v>
      </c>
      <c r="I405" t="s">
        <v>855</v>
      </c>
      <c r="J405" t="s">
        <v>53</v>
      </c>
      <c r="K405">
        <v>4292.8999999999996</v>
      </c>
      <c r="L405">
        <v>4295</v>
      </c>
      <c r="M405">
        <v>-3</v>
      </c>
      <c r="N405">
        <v>3</v>
      </c>
      <c r="O405">
        <v>-4.5</v>
      </c>
      <c r="P405">
        <v>4.5</v>
      </c>
      <c r="Q405" t="s">
        <v>763</v>
      </c>
      <c r="R405" t="s">
        <v>55</v>
      </c>
      <c r="S405" t="s">
        <v>56</v>
      </c>
      <c r="T405">
        <v>19</v>
      </c>
      <c r="U405">
        <v>4</v>
      </c>
    </row>
    <row r="406" spans="1:21" x14ac:dyDescent="0.25">
      <c r="A406" t="s">
        <v>46</v>
      </c>
      <c r="B406" t="s">
        <v>47</v>
      </c>
      <c r="C406" t="s">
        <v>850</v>
      </c>
      <c r="D406" t="s">
        <v>851</v>
      </c>
      <c r="E406" t="s">
        <v>49</v>
      </c>
      <c r="F406" t="s">
        <v>50</v>
      </c>
      <c r="G406" t="s">
        <v>51</v>
      </c>
      <c r="H406" t="s">
        <v>52</v>
      </c>
      <c r="I406" t="s">
        <v>856</v>
      </c>
      <c r="J406" t="s">
        <v>58</v>
      </c>
      <c r="K406">
        <v>-432.9</v>
      </c>
      <c r="L406">
        <v>-432.5</v>
      </c>
      <c r="M406">
        <v>-3</v>
      </c>
      <c r="N406">
        <v>3</v>
      </c>
      <c r="O406">
        <v>-4.5</v>
      </c>
      <c r="P406">
        <v>4.5</v>
      </c>
      <c r="Q406" t="s">
        <v>765</v>
      </c>
      <c r="R406" t="s">
        <v>55</v>
      </c>
      <c r="S406" t="s">
        <v>56</v>
      </c>
      <c r="T406">
        <v>19</v>
      </c>
      <c r="U406">
        <v>5</v>
      </c>
    </row>
    <row r="407" spans="1:21" x14ac:dyDescent="0.25">
      <c r="A407" t="s">
        <v>46</v>
      </c>
      <c r="B407" t="s">
        <v>47</v>
      </c>
      <c r="C407" t="s">
        <v>850</v>
      </c>
      <c r="D407" t="s">
        <v>851</v>
      </c>
      <c r="E407" t="s">
        <v>49</v>
      </c>
      <c r="F407" t="s">
        <v>50</v>
      </c>
      <c r="G407" t="s">
        <v>51</v>
      </c>
      <c r="H407" t="s">
        <v>52</v>
      </c>
      <c r="I407" t="s">
        <v>857</v>
      </c>
      <c r="J407" t="s">
        <v>61</v>
      </c>
      <c r="K407">
        <v>1210.7</v>
      </c>
      <c r="L407">
        <v>1211.3</v>
      </c>
      <c r="M407">
        <v>-3</v>
      </c>
      <c r="N407">
        <v>3</v>
      </c>
      <c r="O407">
        <v>-4.5</v>
      </c>
      <c r="P407">
        <v>4.5</v>
      </c>
      <c r="Q407" t="s">
        <v>767</v>
      </c>
      <c r="R407" t="s">
        <v>55</v>
      </c>
      <c r="S407" t="s">
        <v>56</v>
      </c>
      <c r="T407">
        <v>19</v>
      </c>
      <c r="U407">
        <v>6</v>
      </c>
    </row>
    <row r="408" spans="1:21" x14ac:dyDescent="0.25">
      <c r="A408" t="s">
        <v>46</v>
      </c>
      <c r="B408" t="s">
        <v>47</v>
      </c>
      <c r="C408" t="s">
        <v>858</v>
      </c>
      <c r="D408" t="s">
        <v>859</v>
      </c>
      <c r="E408" t="s">
        <v>49</v>
      </c>
      <c r="F408" t="s">
        <v>50</v>
      </c>
      <c r="G408" t="s">
        <v>51</v>
      </c>
      <c r="H408" t="s">
        <v>52</v>
      </c>
      <c r="I408" t="s">
        <v>860</v>
      </c>
      <c r="J408" t="s">
        <v>53</v>
      </c>
      <c r="K408">
        <v>4010.5</v>
      </c>
      <c r="L408">
        <v>4012.1</v>
      </c>
      <c r="M408">
        <v>-3</v>
      </c>
      <c r="N408">
        <v>3</v>
      </c>
      <c r="O408">
        <v>-6</v>
      </c>
      <c r="P408">
        <v>6</v>
      </c>
      <c r="Q408" t="s">
        <v>861</v>
      </c>
      <c r="R408" t="s">
        <v>55</v>
      </c>
      <c r="S408" t="s">
        <v>56</v>
      </c>
      <c r="T408">
        <v>20</v>
      </c>
      <c r="U408">
        <v>1</v>
      </c>
    </row>
    <row r="409" spans="1:21" x14ac:dyDescent="0.25">
      <c r="A409" t="s">
        <v>46</v>
      </c>
      <c r="B409" t="s">
        <v>47</v>
      </c>
      <c r="C409" t="s">
        <v>858</v>
      </c>
      <c r="D409" t="s">
        <v>859</v>
      </c>
      <c r="E409" t="s">
        <v>49</v>
      </c>
      <c r="F409" t="s">
        <v>50</v>
      </c>
      <c r="G409" t="s">
        <v>51</v>
      </c>
      <c r="H409" t="s">
        <v>52</v>
      </c>
      <c r="I409" t="s">
        <v>862</v>
      </c>
      <c r="J409" t="s">
        <v>58</v>
      </c>
      <c r="K409">
        <v>534.79999999999995</v>
      </c>
      <c r="L409">
        <v>535</v>
      </c>
      <c r="M409">
        <v>-3</v>
      </c>
      <c r="N409">
        <v>3</v>
      </c>
      <c r="O409">
        <v>-6</v>
      </c>
      <c r="P409">
        <v>6</v>
      </c>
      <c r="Q409" t="s">
        <v>863</v>
      </c>
      <c r="R409" t="s">
        <v>55</v>
      </c>
      <c r="S409" t="s">
        <v>56</v>
      </c>
      <c r="T409">
        <v>20</v>
      </c>
      <c r="U409">
        <v>2</v>
      </c>
    </row>
    <row r="410" spans="1:21" x14ac:dyDescent="0.25">
      <c r="A410" t="s">
        <v>46</v>
      </c>
      <c r="B410" t="s">
        <v>47</v>
      </c>
      <c r="C410" t="s">
        <v>858</v>
      </c>
      <c r="D410" t="s">
        <v>859</v>
      </c>
      <c r="E410" t="s">
        <v>49</v>
      </c>
      <c r="F410" t="s">
        <v>50</v>
      </c>
      <c r="G410" t="s">
        <v>51</v>
      </c>
      <c r="H410" t="s">
        <v>52</v>
      </c>
      <c r="I410" t="s">
        <v>864</v>
      </c>
      <c r="J410" t="s">
        <v>61</v>
      </c>
      <c r="K410">
        <v>1052.7</v>
      </c>
      <c r="L410">
        <v>1054.8</v>
      </c>
      <c r="M410">
        <v>-3</v>
      </c>
      <c r="N410">
        <v>3</v>
      </c>
      <c r="O410">
        <v>-6</v>
      </c>
      <c r="P410">
        <v>6</v>
      </c>
      <c r="Q410" t="s">
        <v>865</v>
      </c>
      <c r="R410" t="s">
        <v>55</v>
      </c>
      <c r="S410" t="s">
        <v>56</v>
      </c>
      <c r="T410">
        <v>20</v>
      </c>
      <c r="U410">
        <v>3</v>
      </c>
    </row>
    <row r="411" spans="1:21" x14ac:dyDescent="0.25">
      <c r="A411" t="s">
        <v>46</v>
      </c>
      <c r="B411" t="s">
        <v>47</v>
      </c>
      <c r="C411" t="s">
        <v>858</v>
      </c>
      <c r="D411" t="s">
        <v>859</v>
      </c>
      <c r="E411" t="s">
        <v>49</v>
      </c>
      <c r="F411" t="s">
        <v>50</v>
      </c>
      <c r="G411" t="s">
        <v>51</v>
      </c>
      <c r="H411" t="s">
        <v>52</v>
      </c>
      <c r="I411" t="s">
        <v>866</v>
      </c>
      <c r="J411" t="s">
        <v>53</v>
      </c>
      <c r="K411">
        <v>4090.6</v>
      </c>
      <c r="L411">
        <v>4092.7</v>
      </c>
      <c r="M411">
        <v>-3</v>
      </c>
      <c r="N411">
        <v>3</v>
      </c>
      <c r="O411">
        <v>-6</v>
      </c>
      <c r="P411">
        <v>6</v>
      </c>
      <c r="Q411" t="s">
        <v>867</v>
      </c>
      <c r="R411" t="s">
        <v>55</v>
      </c>
      <c r="S411" t="s">
        <v>56</v>
      </c>
      <c r="T411">
        <v>20</v>
      </c>
      <c r="U411">
        <v>4</v>
      </c>
    </row>
    <row r="412" spans="1:21" x14ac:dyDescent="0.25">
      <c r="A412" t="s">
        <v>46</v>
      </c>
      <c r="B412" t="s">
        <v>47</v>
      </c>
      <c r="C412" t="s">
        <v>858</v>
      </c>
      <c r="D412" t="s">
        <v>859</v>
      </c>
      <c r="E412" t="s">
        <v>49</v>
      </c>
      <c r="F412" t="s">
        <v>50</v>
      </c>
      <c r="G412" t="s">
        <v>51</v>
      </c>
      <c r="H412" t="s">
        <v>52</v>
      </c>
      <c r="I412" t="s">
        <v>868</v>
      </c>
      <c r="J412" t="s">
        <v>58</v>
      </c>
      <c r="K412">
        <v>526.70000000000005</v>
      </c>
      <c r="L412">
        <v>527</v>
      </c>
      <c r="M412">
        <v>-3</v>
      </c>
      <c r="N412">
        <v>3</v>
      </c>
      <c r="O412">
        <v>-6</v>
      </c>
      <c r="P412">
        <v>6</v>
      </c>
      <c r="Q412" t="s">
        <v>869</v>
      </c>
      <c r="R412" t="s">
        <v>55</v>
      </c>
      <c r="S412" t="s">
        <v>56</v>
      </c>
      <c r="T412">
        <v>20</v>
      </c>
      <c r="U412">
        <v>5</v>
      </c>
    </row>
    <row r="413" spans="1:21" x14ac:dyDescent="0.25">
      <c r="A413" t="s">
        <v>46</v>
      </c>
      <c r="B413" t="s">
        <v>47</v>
      </c>
      <c r="C413" t="s">
        <v>858</v>
      </c>
      <c r="D413" t="s">
        <v>859</v>
      </c>
      <c r="E413" t="s">
        <v>49</v>
      </c>
      <c r="F413" t="s">
        <v>50</v>
      </c>
      <c r="G413" t="s">
        <v>51</v>
      </c>
      <c r="H413" t="s">
        <v>52</v>
      </c>
      <c r="I413" t="s">
        <v>870</v>
      </c>
      <c r="J413" t="s">
        <v>61</v>
      </c>
      <c r="K413">
        <v>1060.5999999999999</v>
      </c>
      <c r="L413">
        <v>1061.8</v>
      </c>
      <c r="M413">
        <v>-3</v>
      </c>
      <c r="N413">
        <v>3</v>
      </c>
      <c r="O413">
        <v>-6</v>
      </c>
      <c r="P413">
        <v>6</v>
      </c>
      <c r="Q413" t="s">
        <v>871</v>
      </c>
      <c r="R413" t="s">
        <v>55</v>
      </c>
      <c r="S413" t="s">
        <v>56</v>
      </c>
      <c r="T413">
        <v>20</v>
      </c>
      <c r="U413">
        <v>6</v>
      </c>
    </row>
    <row r="414" spans="1:21" x14ac:dyDescent="0.25">
      <c r="A414" t="s">
        <v>46</v>
      </c>
      <c r="B414" t="s">
        <v>47</v>
      </c>
      <c r="C414" t="s">
        <v>858</v>
      </c>
      <c r="D414" t="s">
        <v>859</v>
      </c>
      <c r="E414" t="s">
        <v>49</v>
      </c>
      <c r="F414" t="s">
        <v>50</v>
      </c>
      <c r="G414" t="s">
        <v>51</v>
      </c>
      <c r="H414" t="s">
        <v>52</v>
      </c>
      <c r="I414" t="s">
        <v>872</v>
      </c>
      <c r="J414" t="s">
        <v>53</v>
      </c>
      <c r="K414">
        <v>4011.6</v>
      </c>
      <c r="L414">
        <v>4012.1</v>
      </c>
      <c r="M414">
        <v>-3</v>
      </c>
      <c r="N414">
        <v>3</v>
      </c>
      <c r="O414">
        <v>-6</v>
      </c>
      <c r="P414">
        <v>6</v>
      </c>
      <c r="Q414" t="s">
        <v>873</v>
      </c>
      <c r="R414" t="s">
        <v>55</v>
      </c>
      <c r="S414" t="s">
        <v>56</v>
      </c>
      <c r="T414">
        <v>20</v>
      </c>
      <c r="U414">
        <v>7</v>
      </c>
    </row>
    <row r="415" spans="1:21" x14ac:dyDescent="0.25">
      <c r="A415" t="s">
        <v>46</v>
      </c>
      <c r="B415" t="s">
        <v>47</v>
      </c>
      <c r="C415" t="s">
        <v>858</v>
      </c>
      <c r="D415" t="s">
        <v>859</v>
      </c>
      <c r="E415" t="s">
        <v>49</v>
      </c>
      <c r="F415" t="s">
        <v>50</v>
      </c>
      <c r="G415" t="s">
        <v>51</v>
      </c>
      <c r="H415" t="s">
        <v>52</v>
      </c>
      <c r="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       <v>3</v>
      </c>
      <c r="O415">
        <v>-6</v>
      </c>
      <c r="P415">
        <v>6</v>
      </c>
      <c r="Q415" t="s">
        <v>875</v>
      </c>
      <c r="R415" t="s">
        <v>55</v>
      </c>
      <c r="S415" t="s">
        <v>56</v>
      </c>
      <c r="T415">
        <v>20</v>
      </c>
      <c r="U415">
        <v>8</v>
      </c>
    </row>
    <row r="416" spans="1:21" x14ac:dyDescent="0.25">
      <c r="A416" t="s">
        <v>46</v>
      </c>
      <c r="B416" t="s">
        <v>47</v>
      </c>
      <c r="C416" t="s">
        <v>858</v>
      </c>
      <c r="D416" t="s">
        <v>859</v>
      </c>
      <c r="E416" t="s">
        <v>49</v>
      </c>
      <c r="F416" t="s">
        <v>50</v>
      </c>
      <c r="G416" t="s">
        <v>51</v>
      </c>
      <c r="H416" t="s">
        <v>52</v>
      </c>
      <c r="I416" t="s">
        <v>876</v>
      </c>
      <c r="J416" t="s">
        <v>61</v>
      </c>
      <c r="K416">
        <v>1052.3</v>
      </c>
      <c r="L416">
        <v>1054.8</v>
      </c>
      <c r="M416">
        <v>-3</v>
      </c>
      <c r="N416">
        <v>3</v>
      </c>
      <c r="O416">
        <v>-6</v>
      </c>
      <c r="P416">
        <v>6</v>
      </c>
      <c r="Q416" t="s">
        <v>877</v>
      </c>
      <c r="R416" t="s">
        <v>55</v>
      </c>
      <c r="S416" t="s">
        <v>56</v>
      </c>
      <c r="T416">
        <v>20</v>
      </c>
      <c r="U416">
        <v>9</v>
      </c>
    </row>
    <row r="417" spans="1:21" x14ac:dyDescent="0.25">
      <c r="A417" t="s">
        <v>46</v>
      </c>
      <c r="B417" t="s">
        <v>47</v>
      </c>
      <c r="C417" t="s">
        <v>858</v>
      </c>
      <c r="D417" t="s">
        <v>859</v>
      </c>
      <c r="E417" t="s">
        <v>49</v>
      </c>
      <c r="F417" t="s">
        <v>50</v>
      </c>
      <c r="G417" t="s">
        <v>51</v>
      </c>
      <c r="H417" t="s">
        <v>52</v>
      </c>
      <c r="I417" t="s">
        <v>878</v>
      </c>
      <c r="J417" t="s">
        <v>53</v>
      </c>
      <c r="K417">
        <v>4092.1</v>
      </c>
      <c r="L417">
        <v>4092.7</v>
      </c>
      <c r="M417">
        <v>-3</v>
      </c>
      <c r="N417">
        <v>3</v>
      </c>
      <c r="O417">
        <v>-6</v>
      </c>
      <c r="P417">
        <v>6</v>
      </c>
      <c r="Q417" t="s">
        <v>879</v>
      </c>
      <c r="R417" t="s">
        <v>55</v>
      </c>
      <c r="S417" t="s">
        <v>56</v>
      </c>
      <c r="T417">
        <v>20</v>
      </c>
      <c r="U417">
        <v>10</v>
      </c>
    </row>
    <row r="418" spans="1:21" x14ac:dyDescent="0.25">
      <c r="A418" t="s">
        <v>46</v>
      </c>
      <c r="B418" t="s">
        <v>47</v>
      </c>
      <c r="C418" t="s">
        <v>858</v>
      </c>
      <c r="D418" t="s">
        <v>859</v>
      </c>
      <c r="E418" t="s">
        <v>49</v>
      </c>
      <c r="F418" t="s">
        <v>50</v>
      </c>
      <c r="G418" t="s">
        <v>51</v>
      </c>
      <c r="H418" t="s">
        <v>52</v>
      </c>
      <c r="I418" t="s">
        <v>880</v>
      </c>
      <c r="J418" t="s">
        <v>58</v>
      </c>
      <c r="K418">
        <v>-531.20000000000005</v>
      </c>
      <c r="L418">
        <v>-527</v>
      </c>
      <c r="M418">
        <v>-3</v>
      </c>
      <c r="N418">
        <v>3</v>
      </c>
      <c r="O418">
        <v>-6</v>
      </c>
      <c r="P418">
        <v>6</v>
      </c>
      <c r="Q418" t="s">
        <v>881</v>
      </c>
      <c r="R418" t="s">
        <v>55</v>
      </c>
      <c r="S418" t="s">
        <v>56</v>
      </c>
      <c r="T418">
        <v>20</v>
      </c>
      <c r="U418">
        <v>11</v>
      </c>
    </row>
    <row r="419" spans="1:21" x14ac:dyDescent="0.25">
      <c r="A419" t="s">
        <v>46</v>
      </c>
      <c r="B419" t="s">
        <v>47</v>
      </c>
      <c r="C419" t="s">
        <v>858</v>
      </c>
      <c r="D419" t="s">
        <v>859</v>
      </c>
      <c r="E419" t="s">
        <v>49</v>
      </c>
      <c r="F419" t="s">
        <v>50</v>
      </c>
      <c r="G419" t="s">
        <v>51</v>
      </c>
      <c r="H419" t="s">
        <v>52</v>
      </c>
      <c r="I419" t="s">
        <v>882</v>
      </c>
      <c r="J419" t="s">
        <v>61</v>
      </c>
      <c r="K419">
        <v>1059.3</v>
      </c>
      <c r="L419">
        <v>1061.8</v>
      </c>
      <c r="M419">
        <v>-3</v>
      </c>
      <c r="N419">
        <v>3</v>
      </c>
      <c r="O419">
        <v>-6</v>
      </c>
      <c r="P419">
        <v>6</v>
      </c>
      <c r="Q419" t="s">
        <v>883</v>
      </c>
      <c r="R419" t="s">
        <v>55</v>
      </c>
      <c r="S419" t="s">
        <v>56</v>
      </c>
      <c r="T419">
        <v>20</v>
      </c>
      <c r="U419">
        <v>12</v>
      </c>
    </row>
    <row r="420" spans="1:21" x14ac:dyDescent="0.25">
      <c r="A420" t="s">
        <v>46</v>
      </c>
      <c r="B420" t="s">
        <v>47</v>
      </c>
      <c r="C420" t="s">
        <v>858</v>
      </c>
      <c r="D420" t="s">
        <v>859</v>
      </c>
      <c r="E420" t="s">
        <v>49</v>
      </c>
      <c r="F420" t="s">
        <v>50</v>
      </c>
      <c r="G420" t="s">
        <v>51</v>
      </c>
      <c r="H420" t="s">
        <v>52</v>
      </c>
      <c r="I420" t="s">
        <v>884</v>
      </c>
      <c r="J420" t="s">
        <v>85</v>
      </c>
      <c r="K420">
        <v>80.099999999999994</v>
      </c>
      <c r="L420">
        <v>80.599999999999994</v>
      </c>
      <c r="M420">
        <v>-2</v>
      </c>
      <c r="N420">
        <v>2</v>
      </c>
      <c r="O420">
        <v>-4</v>
      </c>
      <c r="P420">
        <v>4</v>
      </c>
      <c r="Q420" t="s">
        <v>885</v>
      </c>
      <c r="R420" t="s">
        <v>55</v>
      </c>
      <c r="S420" t="s">
        <v>56</v>
      </c>
      <c r="T420">
        <v>20</v>
      </c>
      <c r="U420">
        <v>13</v>
      </c>
    </row>
    <row r="421" spans="1:21" x14ac:dyDescent="0.25">
      <c r="A421" t="s">
        <v>46</v>
      </c>
      <c r="B421" t="s">
        <v>47</v>
      </c>
      <c r="C421" t="s">
        <v>858</v>
      </c>
      <c r="D421" t="s">
        <v>859</v>
      </c>
      <c r="E421" t="s">
        <v>49</v>
      </c>
      <c r="F421" t="s">
        <v>50</v>
      </c>
      <c r="G421" t="s">
        <v>51</v>
      </c>
      <c r="H421" t="s">
        <v>52</v>
      </c>
      <c r="I421" t="s">
        <v>886</v>
      </c>
      <c r="J421" t="s">
        <v>82</v>
      </c>
      <c r="K421">
        <v>8.1</v>
      </c>
      <c r="L421">
        <v>8</v>
      </c>
      <c r="M421">
        <v>-2</v>
      </c>
      <c r="N421">
        <v>2</v>
      </c>
      <c r="O421">
        <v>-4</v>
      </c>
      <c r="P421">
        <v>4</v>
      </c>
      <c r="Q421" t="s">
        <v>887</v>
      </c>
      <c r="R421" t="s">
        <v>55</v>
      </c>
      <c r="S421" t="s">
        <v>56</v>
      </c>
      <c r="T421">
        <v>20</v>
      </c>
      <c r="U421">
        <v>14</v>
      </c>
    </row>
    <row r="422" spans="1:21" x14ac:dyDescent="0.25">
      <c r="A422" t="s">
        <v>46</v>
      </c>
      <c r="B422" t="s">
        <v>47</v>
      </c>
      <c r="C422" t="s">
        <v>858</v>
      </c>
      <c r="D422" t="s">
        <v>859</v>
      </c>
      <c r="E422" t="s">
        <v>49</v>
      </c>
      <c r="F422" t="s">
        <v>50</v>
      </c>
      <c r="G422" t="s">
        <v>51</v>
      </c>
      <c r="H422" t="s">
        <v>52</v>
      </c>
      <c r="I422" t="s">
        <v>888</v>
      </c>
      <c r="J422" t="s">
        <v>85</v>
      </c>
      <c r="K422">
        <v>80.5</v>
      </c>
      <c r="L422">
        <v>80.599999999999994</v>
      </c>
      <c r="M422">
        <v>-2</v>
      </c>
      <c r="N422">
        <v>2</v>
      </c>
      <c r="O422">
        <v>-4</v>
      </c>
      <c r="P422">
        <v>4</v>
      </c>
      <c r="Q422" t="s">
        <v>889</v>
      </c>
      <c r="R422" t="s">
        <v>55</v>
      </c>
      <c r="S422" t="s">
        <v>56</v>
      </c>
      <c r="T422">
        <v>20</v>
      </c>
      <c r="U422">
        <v>15</v>
      </c>
    </row>
    <row r="423" spans="1:21" x14ac:dyDescent="0.25">
      <c r="A423" t="s">
        <v>46</v>
      </c>
      <c r="B423" t="s">
        <v>47</v>
      </c>
      <c r="C423" t="s">
        <v>858</v>
      </c>
      <c r="D423" t="s">
        <v>859</v>
      </c>
      <c r="E423" t="s">
        <v>49</v>
      </c>
      <c r="F423" t="s">
        <v>50</v>
      </c>
      <c r="G423" t="s">
        <v>51</v>
      </c>
      <c r="H423" t="s">
        <v>52</v>
      </c>
      <c r="I423" t="s">
        <v>890</v>
      </c>
      <c r="J423" t="s">
        <v>82</v>
      </c>
      <c r="K423">
        <v>7</v>
      </c>
      <c r="L423">
        <v>8</v>
      </c>
      <c r="M423">
        <v>-2</v>
      </c>
      <c r="N423">
        <v>2</v>
      </c>
      <c r="O423">
        <v>-4</v>
      </c>
      <c r="P423">
        <v>4</v>
      </c>
      <c r="Q423" t="s">
        <v>891</v>
      </c>
      <c r="R423" t="s">
        <v>55</v>
      </c>
      <c r="S423" t="s">
        <v>56</v>
      </c>
      <c r="T423">
        <v>20</v>
      </c>
      <c r="U423">
        <v>16</v>
      </c>
    </row>
    <row r="424" spans="1:21" x14ac:dyDescent="0.25">
      <c r="A424" t="s">
        <v>46</v>
      </c>
      <c r="B424" t="s">
        <v>47</v>
      </c>
      <c r="C424" t="s">
        <v>892</v>
      </c>
      <c r="D424" t="s">
        <v>893</v>
      </c>
      <c r="E424" t="s">
        <v>49</v>
      </c>
      <c r="F424" t="s">
        <v>50</v>
      </c>
      <c r="G424" t="s">
        <v>51</v>
      </c>
      <c r="H424" t="s">
        <v>52</v>
      </c>
      <c r="I424" t="s">
        <v>894</v>
      </c>
      <c r="J424" t="s">
        <v>53</v>
      </c>
      <c r="K424">
        <v>4999.6000000000004</v>
      </c>
      <c r="L424">
        <v>5000.7</v>
      </c>
      <c r="M424">
        <v>-3</v>
      </c>
      <c r="N424">
        <v>3</v>
      </c>
      <c r="O424">
        <v>-6</v>
      </c>
      <c r="P424">
        <v>6</v>
      </c>
      <c r="Q424" t="s">
        <v>861</v>
      </c>
      <c r="R424" t="s">
        <v>55</v>
      </c>
      <c r="S424" t="s">
        <v>56</v>
      </c>
      <c r="T424">
        <v>21</v>
      </c>
      <c r="U424">
        <v>1</v>
      </c>
    </row>
    <row r="425" spans="1:21" x14ac:dyDescent="0.25">
      <c r="A425" t="s">
        <v>46</v>
      </c>
      <c r="B425" t="s">
        <v>47</v>
      </c>
      <c r="C425" t="s">
        <v>892</v>
      </c>
      <c r="D425" t="s">
        <v>893</v>
      </c>
      <c r="E425" t="s">
        <v>49</v>
      </c>
      <c r="F425" t="s">
        <v>50</v>
      </c>
      <c r="G425" t="s">
        <v>51</v>
      </c>
      <c r="H425" t="s">
        <v>52</v>
      </c>
      <c r="I425" t="s">
        <v>895</v>
      </c>
      <c r="J425" t="s">
        <v>58</v>
      </c>
      <c r="K425">
        <v>571.9</v>
      </c>
      <c r="L425">
        <v>570</v>
      </c>
      <c r="M425">
        <v>-3</v>
      </c>
      <c r="N425">
        <v>3</v>
      </c>
      <c r="O425">
        <v>-6</v>
      </c>
      <c r="P425">
        <v>6</v>
      </c>
      <c r="Q425" t="s">
        <v>863</v>
      </c>
      <c r="R425" t="s">
        <v>55</v>
      </c>
      <c r="S425" t="s">
        <v>56</v>
      </c>
      <c r="T425">
        <v>21</v>
      </c>
      <c r="U425">
        <v>2</v>
      </c>
    </row>
    <row r="426" spans="1:21" x14ac:dyDescent="0.25">
      <c r="A426" t="s">
        <v>46</v>
      </c>
      <c r="B426" t="s">
        <v>47</v>
      </c>
      <c r="C426" t="s">
        <v>892</v>
      </c>
      <c r="D426" t="s">
        <v>893</v>
      </c>
      <c r="E426" t="s">
        <v>49</v>
      </c>
      <c r="F426" t="s">
        <v>50</v>
      </c>
      <c r="G426" t="s">
        <v>51</v>
      </c>
      <c r="H426" t="s">
        <v>52</v>
      </c>
      <c r="I426" t="s">
        <v>896</v>
      </c>
      <c r="J426" t="s">
        <v>61</v>
      </c>
      <c r="K426">
        <v>1074.3</v>
      </c>
      <c r="L426">
        <v>1072.9000000000001</v>
      </c>
      <c r="M426">
        <v>-3</v>
      </c>
      <c r="N426">
        <v>3</v>
      </c>
      <c r="O426">
        <v>-6</v>
      </c>
      <c r="P426">
        <v>6</v>
      </c>
      <c r="Q426" t="s">
        <v>865</v>
      </c>
      <c r="R426" t="s">
        <v>55</v>
      </c>
      <c r="S426" t="s">
        <v>56</v>
      </c>
      <c r="T426">
        <v>21</v>
      </c>
      <c r="U426">
        <v>3</v>
      </c>
    </row>
    <row r="427" spans="1:21" x14ac:dyDescent="0.25">
      <c r="A427" t="s">
        <v>46</v>
      </c>
      <c r="B427" t="s">
        <v>47</v>
      </c>
      <c r="C427" t="s">
        <v>892</v>
      </c>
      <c r="D427" t="s">
        <v>893</v>
      </c>
      <c r="E427" t="s">
        <v>49</v>
      </c>
      <c r="F427" t="s">
        <v>50</v>
      </c>
      <c r="G427" t="s">
        <v>51</v>
      </c>
      <c r="H427" t="s">
        <v>52</v>
      </c>
      <c r="I427" t="s">
        <v>897</v>
      </c>
      <c r="J427" t="s">
        <v>53</v>
      </c>
      <c r="K427">
        <v>5053.6000000000004</v>
      </c>
      <c r="L427">
        <v>5054.7</v>
      </c>
      <c r="M427">
        <v>-3</v>
      </c>
      <c r="N427">
        <v>3</v>
      </c>
      <c r="O427">
        <v>-6</v>
      </c>
      <c r="P427">
        <v>6</v>
      </c>
      <c r="Q427" t="s">
        <v>867</v>
      </c>
      <c r="R427" t="s">
        <v>55</v>
      </c>
      <c r="S427" t="s">
        <v>56</v>
      </c>
      <c r="T427">
        <v>21</v>
      </c>
      <c r="U427">
        <v>4</v>
      </c>
    </row>
    <row r="428" spans="1:21" x14ac:dyDescent="0.25">
      <c r="A428" t="s">
        <v>46</v>
      </c>
      <c r="B428" t="s">
        <v>47</v>
      </c>
      <c r="C428" t="s">
        <v>892</v>
      </c>
      <c r="D428" t="s">
        <v>893</v>
      </c>
      <c r="E428" t="s">
        <v>49</v>
      </c>
      <c r="F428" t="s">
        <v>50</v>
      </c>
      <c r="G428" t="s">
        <v>51</v>
      </c>
      <c r="H428" t="s">
        <v>52</v>
      </c>
      <c r="I428" t="s">
        <v>898</v>
      </c>
      <c r="J428" t="s">
        <v>58</v>
      </c>
      <c r="K428">
        <v>572</v>
      </c>
      <c r="L428">
        <v>570</v>
      </c>
      <c r="M428">
        <v>-3</v>
      </c>
      <c r="N428">
        <v>3</v>
      </c>
      <c r="O428">
        <v>-6</v>
      </c>
      <c r="P428">
        <v>6</v>
      </c>
      <c r="Q428" t="s">
        <v>869</v>
      </c>
      <c r="R428" t="s">
        <v>55</v>
      </c>
      <c r="S428" t="s">
        <v>56</v>
      </c>
      <c r="T428">
        <v>21</v>
      </c>
      <c r="U428">
        <v>5</v>
      </c>
    </row>
    <row r="429" spans="1:21" x14ac:dyDescent="0.25">
      <c r="A429" t="s">
        <v>46</v>
      </c>
      <c r="B429" t="s">
        <v>47</v>
      </c>
      <c r="C429" t="s">
        <v>892</v>
      </c>
      <c r="D429" t="s">
        <v>893</v>
      </c>
      <c r="E429" t="s">
        <v>49</v>
      </c>
      <c r="F429" t="s">
        <v>50</v>
      </c>
      <c r="G429" t="s">
        <v>51</v>
      </c>
      <c r="H429" t="s">
        <v>52</v>
      </c>
      <c r="I429" t="s">
        <v>899</v>
      </c>
      <c r="J429" t="s">
        <v>61</v>
      </c>
      <c r="K429">
        <v>1069.7</v>
      </c>
      <c r="L429">
        <v>1068.2</v>
      </c>
      <c r="M429">
        <v>-3</v>
      </c>
      <c r="N429">
        <v>3</v>
      </c>
      <c r="O429">
        <v>-6</v>
      </c>
      <c r="P429">
        <v>6</v>
      </c>
      <c r="Q429" t="s">
        <v>871</v>
      </c>
      <c r="R429" t="s">
        <v>55</v>
      </c>
      <c r="S429" t="s">
        <v>56</v>
      </c>
      <c r="T429">
        <v>21</v>
      </c>
      <c r="U429">
        <v>6</v>
      </c>
    </row>
    <row r="430" spans="1:21" x14ac:dyDescent="0.25">
      <c r="A430" t="s">
        <v>46</v>
      </c>
      <c r="B430" t="s">
        <v>47</v>
      </c>
      <c r="C430" t="s">
        <v>892</v>
      </c>
      <c r="D430" t="s">
        <v>893</v>
      </c>
      <c r="E430" t="s">
        <v>49</v>
      </c>
      <c r="F430" t="s">
        <v>50</v>
      </c>
      <c r="G430" t="s">
        <v>51</v>
      </c>
      <c r="H430" t="s">
        <v>52</v>
      </c>
      <c r="I430" t="s">
        <v>900</v>
      </c>
      <c r="J430" t="s">
        <v>53</v>
      </c>
      <c r="K430">
        <v>4996.3999999999996</v>
      </c>
      <c r="L430">
        <v>5000.7</v>
      </c>
      <c r="M430">
        <v>-3</v>
      </c>
      <c r="N430">
        <v>3</v>
      </c>
      <c r="O430">
        <v>-6</v>
      </c>
      <c r="P430">
        <v>6</v>
      </c>
      <c r="Q430" t="s">
        <v>873</v>
      </c>
      <c r="R430" t="s">
        <v>55</v>
      </c>
      <c r="S430" t="s">
        <v>56</v>
      </c>
      <c r="T430">
        <v>21</v>
      </c>
      <c r="U430">
        <v>7</v>
      </c>
    </row>
    <row r="431" spans="1:21" x14ac:dyDescent="0.25">
      <c r="A431" t="s">
        <v>46</v>
      </c>
      <c r="B431" t="s">
        <v>47</v>
      </c>
      <c r="C431" t="s">
        <v>892</v>
      </c>
      <c r="D431" t="s">
        <v>893</v>
      </c>
      <c r="E431" t="s">
        <v>49</v>
      </c>
      <c r="F431" t="s">
        <v>50</v>
      </c>
      <c r="G431" t="s">
        <v>51</v>
      </c>
      <c r="H431" t="s">
        <v>52</v>
      </c>
      <c r="I431" t="s">
        <v>901</v>
      </c>
      <c r="J431" t="s">
        <v>58</v>
      </c>
      <c r="K431">
        <v>-571.29999999999995</v>
      </c>
      <c r="L431">
        <v>-570</v>
      </c>
      <c r="M431">
        <v>-3</v>
      </c>
      <c r="N431">
        <v>3</v>
      </c>
      <c r="O431">
        <v>-6</v>
      </c>
      <c r="P431">
        <v>6</v>
      </c>
      <c r="Q431" t="s">
        <v>875</v>
      </c>
      <c r="R431" t="s">
        <v>55</v>
      </c>
      <c r="S431" t="s">
        <v>56</v>
      </c>
      <c r="T431">
        <v>21</v>
      </c>
      <c r="U431">
        <v>8</v>
      </c>
    </row>
    <row r="432" spans="1:21" x14ac:dyDescent="0.25">
      <c r="A432" t="s">
        <v>46</v>
      </c>
      <c r="B432" t="s">
        <v>47</v>
      </c>
      <c r="C432" t="s">
        <v>892</v>
      </c>
      <c r="D432" t="s">
        <v>893</v>
      </c>
      <c r="E432" t="s">
        <v>49</v>
      </c>
      <c r="F432" t="s">
        <v>50</v>
      </c>
      <c r="G432" t="s">
        <v>51</v>
      </c>
      <c r="H432" t="s">
        <v>52</v>
      </c>
      <c r="I432" t="s">
        <v>902</v>
      </c>
      <c r="J432" t="s">
        <v>61</v>
      </c>
      <c r="K432">
        <v>1075.9000000000001</v>
      </c>
      <c r="L432">
        <v>1072.9000000000001</v>
      </c>
      <c r="M432">
        <v>-3</v>
      </c>
      <c r="N432">
        <v>3</v>
      </c>
      <c r="O432">
        <v>-6</v>
      </c>
      <c r="P432">
        <v>6</v>
      </c>
      <c r="Q432" t="s">
        <v>877</v>
      </c>
      <c r="R432" t="s">
        <v>55</v>
      </c>
      <c r="S432" t="s">
        <v>56</v>
      </c>
      <c r="T432">
        <v>21</v>
      </c>
      <c r="U432">
        <v>9</v>
      </c>
    </row>
    <row r="433" spans="1:21" x14ac:dyDescent="0.25">
      <c r="A433" t="s">
        <v>46</v>
      </c>
      <c r="B433" t="s">
        <v>47</v>
      </c>
      <c r="C433" t="s">
        <v>892</v>
      </c>
      <c r="D433" t="s">
        <v>893</v>
      </c>
      <c r="E433" t="s">
        <v>49</v>
      </c>
      <c r="F433" t="s">
        <v>50</v>
      </c>
      <c r="G433" t="s">
        <v>51</v>
      </c>
      <c r="H433" t="s">
        <v>52</v>
      </c>
      <c r="I433" t="s">
        <v>903</v>
      </c>
      <c r="J433" t="s">
        <v>53</v>
      </c>
      <c r="K433">
        <v>5050.3999999999996</v>
      </c>
      <c r="L433">
        <v>5054.7</v>
      </c>
      <c r="M433">
        <v>-3</v>
      </c>
      <c r="N433">
        <v>3</v>
      </c>
      <c r="O433">
        <v>-6</v>
      </c>
      <c r="P433">
        <v>6</v>
      </c>
      <c r="Q433" t="s">
        <v>879</v>
      </c>
      <c r="R433" t="s">
        <v>55</v>
      </c>
      <c r="S433" t="s">
        <v>56</v>
      </c>
      <c r="T433">
        <v>21</v>
      </c>
      <c r="U433">
        <v>10</v>
      </c>
    </row>
    <row r="434" spans="1:21" x14ac:dyDescent="0.25">
      <c r="A434" t="s">
        <v>46</v>
      </c>
      <c r="B434" t="s">
        <v>47</v>
      </c>
      <c r="C434" t="s">
        <v>892</v>
      </c>
      <c r="D434" t="s">
        <v>893</v>
      </c>
      <c r="E434" t="s">
        <v>49</v>
      </c>
      <c r="F434" t="s">
        <v>50</v>
      </c>
      <c r="G434" t="s">
        <v>51</v>
      </c>
      <c r="H434" t="s">
        <v>52</v>
      </c>
      <c r="I434" t="s">
        <v>904</v>
      </c>
      <c r="J434" t="s">
        <v>58</v>
      </c>
      <c r="K434">
        <v>-571.70000000000005</v>
      </c>
      <c r="L434">
        <v>-570</v>
      </c>
      <c r="M434">
        <v>-3</v>
      </c>
      <c r="N434">
        <v>3</v>
      </c>
      <c r="O434">
        <v>-6</v>
      </c>
      <c r="P434">
        <v>6</v>
      </c>
      <c r="Q434" t="s">
        <v>881</v>
      </c>
      <c r="R434" t="s">
        <v>55</v>
      </c>
      <c r="S434" t="s">
        <v>56</v>
      </c>
      <c r="T434">
        <v>21</v>
      </c>
      <c r="U434">
        <v>11</v>
      </c>
    </row>
    <row r="435" spans="1:21" x14ac:dyDescent="0.25">
      <c r="A435" t="s">
        <v>46</v>
      </c>
      <c r="B435" t="s">
        <v>47</v>
      </c>
      <c r="C435" t="s">
        <v>892</v>
      </c>
      <c r="D435" t="s">
        <v>893</v>
      </c>
      <c r="E435" t="s">
        <v>49</v>
      </c>
      <c r="F435" t="s">
        <v>50</v>
      </c>
      <c r="G435" t="s">
        <v>51</v>
      </c>
      <c r="H435" t="s">
        <v>52</v>
      </c>
      <c r="I435" t="s">
        <v>905</v>
      </c>
      <c r="J435" t="s">
        <v>61</v>
      </c>
      <c r="K435">
        <v>1071.0999999999999</v>
      </c>
      <c r="L435">
        <v>1068.2</v>
      </c>
      <c r="M435">
        <v>-3</v>
      </c>
      <c r="N435">
        <v>3</v>
      </c>
      <c r="O435">
        <v>-6</v>
      </c>
      <c r="P435">
        <v>6</v>
      </c>
      <c r="Q435" t="s">
        <v>883</v>
      </c>
      <c r="R435" t="s">
        <v>55</v>
      </c>
      <c r="S435" t="s">
        <v>56</v>
      </c>
      <c r="T435">
        <v>21</v>
      </c>
      <c r="U435">
        <v>12</v>
      </c>
    </row>
    <row r="436" spans="1:21" x14ac:dyDescent="0.25">
      <c r="A436" t="s">
        <v>46</v>
      </c>
      <c r="B436" t="s">
        <v>47</v>
      </c>
      <c r="C436" t="s">
        <v>892</v>
      </c>
      <c r="D436" t="s">
        <v>893</v>
      </c>
      <c r="E436" t="s">
        <v>49</v>
      </c>
      <c r="F436" t="s">
        <v>50</v>
      </c>
      <c r="G436" t="s">
        <v>51</v>
      </c>
      <c r="H436" t="s">
        <v>52</v>
      </c>
      <c r="I436" t="s">
        <v>906</v>
      </c>
      <c r="J436" t="s">
        <v>82</v>
      </c>
      <c r="K436">
        <v>1143.2</v>
      </c>
      <c r="L436">
        <v>1140</v>
      </c>
      <c r="M436">
        <v>-4</v>
      </c>
      <c r="N436">
        <v>4</v>
      </c>
      <c r="O436">
        <v>-8</v>
      </c>
      <c r="P436">
        <v>8</v>
      </c>
      <c r="Q436" t="s">
        <v>907</v>
      </c>
      <c r="R436" t="s">
        <v>55</v>
      </c>
      <c r="S436" t="s">
        <v>56</v>
      </c>
      <c r="T436">
        <v>21</v>
      </c>
      <c r="U436">
        <v>13</v>
      </c>
    </row>
    <row r="437" spans="1:21" x14ac:dyDescent="0.25">
      <c r="A437" t="s">
        <v>46</v>
      </c>
      <c r="B437" t="s">
        <v>47</v>
      </c>
      <c r="C437" t="s">
        <v>892</v>
      </c>
      <c r="D437" t="s">
        <v>893</v>
      </c>
      <c r="E437" t="s">
        <v>49</v>
      </c>
      <c r="F437" t="s">
        <v>50</v>
      </c>
      <c r="G437" t="s">
        <v>51</v>
      </c>
      <c r="H437" t="s">
        <v>52</v>
      </c>
      <c r="I437" t="s">
        <v>908</v>
      </c>
      <c r="J437" t="s">
        <v>82</v>
      </c>
      <c r="K437">
        <v>1143.7</v>
      </c>
      <c r="L437">
        <v>1140</v>
      </c>
      <c r="M437">
        <v>-4</v>
      </c>
      <c r="N437">
        <v>4</v>
      </c>
      <c r="O437">
        <v>-8</v>
      </c>
      <c r="P437">
        <v>8</v>
      </c>
      <c r="Q437" t="s">
        <v>909</v>
      </c>
      <c r="R437" t="s">
        <v>55</v>
      </c>
      <c r="S437" t="s">
        <v>56</v>
      </c>
      <c r="T437">
        <v>21</v>
      </c>
      <c r="U437">
        <v>14</v>
      </c>
    </row>
    <row r="438" spans="1:21" x14ac:dyDescent="0.25">
      <c r="A438" t="s">
        <v>46</v>
      </c>
      <c r="B438" t="s">
        <v>47</v>
      </c>
      <c r="C438" t="s">
        <v>910</v>
      </c>
      <c r="D438" t="s">
        <v>911</v>
      </c>
      <c r="E438" t="s">
        <v>49</v>
      </c>
      <c r="F438" t="s">
        <v>50</v>
      </c>
      <c r="G438" t="s">
        <v>51</v>
      </c>
      <c r="H438" t="s">
        <v>52</v>
      </c>
      <c r="I438" t="s">
        <v>912</v>
      </c>
      <c r="J438" t="s">
        <v>53</v>
      </c>
      <c r="K438">
        <v>419.8</v>
      </c>
      <c r="L438">
        <v>420</v>
      </c>
      <c r="M438">
        <v>-3</v>
      </c>
      <c r="N438">
        <v>3</v>
      </c>
      <c r="O438">
        <v>-6</v>
      </c>
      <c r="P438">
        <v>6</v>
      </c>
      <c r="Q438" t="s">
        <v>913</v>
      </c>
      <c r="R438" t="s">
        <v>231</v>
      </c>
      <c r="S438" t="s">
        <v>56</v>
      </c>
      <c r="T438">
        <v>22</v>
      </c>
      <c r="U438">
        <v>1</v>
      </c>
    </row>
    <row r="439" spans="1:21" x14ac:dyDescent="0.25">
      <c r="A439" t="s">
        <v>46</v>
      </c>
      <c r="B439" t="s">
        <v>47</v>
      </c>
      <c r="C439" t="s">
        <v>910</v>
      </c>
      <c r="D439" t="s">
        <v>911</v>
      </c>
      <c r="E439" t="s">
        <v>49</v>
      </c>
      <c r="F439" t="s">
        <v>50</v>
      </c>
      <c r="G439" t="s">
        <v>51</v>
      </c>
      <c r="H439" t="s">
        <v>52</v>
      </c>
      <c r="I439" t="s">
        <v>914</v>
      </c>
      <c r="J439" t="s">
        <v>58</v>
      </c>
      <c r="K439">
        <v>-200.5</v>
      </c>
      <c r="L439">
        <v>-201</v>
      </c>
      <c r="M439">
        <v>-3</v>
      </c>
      <c r="N439">
        <v>3</v>
      </c>
      <c r="O439">
        <v>-6</v>
      </c>
      <c r="P439">
        <v>6</v>
      </c>
      <c r="Q439" t="s">
        <v>915</v>
      </c>
      <c r="R439" t="s">
        <v>231</v>
      </c>
      <c r="S439" t="s">
        <v>56</v>
      </c>
      <c r="T439">
        <v>22</v>
      </c>
      <c r="U439">
        <v>2</v>
      </c>
    </row>
    <row r="440" spans="1:21" x14ac:dyDescent="0.25">
      <c r="A440" t="s">
        <v>46</v>
      </c>
      <c r="B440" t="s">
        <v>47</v>
      </c>
      <c r="C440" t="s">
        <v>910</v>
      </c>
      <c r="D440" t="s">
        <v>911</v>
      </c>
      <c r="E440" t="s">
        <v>49</v>
      </c>
      <c r="F440" t="s">
        <v>50</v>
      </c>
      <c r="G440" t="s">
        <v>51</v>
      </c>
      <c r="H440" t="s">
        <v>52</v>
      </c>
      <c r="I440" t="s">
        <v>916</v>
      </c>
      <c r="J440" t="s">
        <v>61</v>
      </c>
      <c r="K440">
        <v>870.8</v>
      </c>
      <c r="L440">
        <v>872.3</v>
      </c>
      <c r="M440">
        <v>-3</v>
      </c>
      <c r="N440">
        <v>3</v>
      </c>
      <c r="O440">
        <v>-6</v>
      </c>
      <c r="P440">
        <v>6</v>
      </c>
      <c r="Q440" t="s">
        <v>917</v>
      </c>
      <c r="R440" t="s">
        <v>231</v>
      </c>
      <c r="S440" t="s">
        <v>56</v>
      </c>
      <c r="T440">
        <v>22</v>
      </c>
      <c r="U440">
        <v>3</v>
      </c>
    </row>
    <row r="441" spans="1:21" x14ac:dyDescent="0.25">
      <c r="A441" t="s">
        <v>46</v>
      </c>
      <c r="B441" t="s">
        <v>47</v>
      </c>
      <c r="C441" t="s">
        <v>910</v>
      </c>
      <c r="D441" t="s">
        <v>911</v>
      </c>
      <c r="E441" t="s">
        <v>49</v>
      </c>
      <c r="F441" t="s">
        <v>50</v>
      </c>
      <c r="G441" t="s">
        <v>51</v>
      </c>
      <c r="H441" t="s">
        <v>52</v>
      </c>
      <c r="I441" t="s">
        <v>918</v>
      </c>
      <c r="J441" t="s">
        <v>53</v>
      </c>
      <c r="K441">
        <v>422.3</v>
      </c>
      <c r="L441">
        <v>420</v>
      </c>
      <c r="M441">
        <v>-3</v>
      </c>
      <c r="N441">
        <v>3</v>
      </c>
      <c r="O441">
        <v>-6</v>
      </c>
      <c r="P441">
        <v>6</v>
      </c>
      <c r="Q441" t="s">
        <v>919</v>
      </c>
      <c r="R441" t="s">
        <v>231</v>
      </c>
      <c r="S441" t="s">
        <v>56</v>
      </c>
      <c r="T441">
        <v>22</v>
      </c>
      <c r="U441">
        <v>4</v>
      </c>
    </row>
    <row r="442" spans="1:21" x14ac:dyDescent="0.25">
      <c r="A442" t="s">
        <v>46</v>
      </c>
      <c r="B442" t="s">
        <v>47</v>
      </c>
      <c r="C442" t="s">
        <v>910</v>
      </c>
      <c r="D442" t="s">
        <v>911</v>
      </c>
      <c r="E442" t="s">
        <v>49</v>
      </c>
      <c r="F442" t="s">
        <v>50</v>
      </c>
      <c r="G442" t="s">
        <v>51</v>
      </c>
      <c r="H442" t="s">
        <v>52</v>
      </c>
      <c r="I442" t="s">
        <v>920</v>
      </c>
      <c r="J442" t="s">
        <v>58</v>
      </c>
      <c r="K442">
        <v>235.1</v>
      </c>
      <c r="L442">
        <v>235</v>
      </c>
      <c r="M442">
        <v>-3</v>
      </c>
      <c r="N442">
        <v>3</v>
      </c>
      <c r="O442">
        <v>-6</v>
      </c>
      <c r="P442">
        <v>6</v>
      </c>
      <c r="Q442" t="s">
        <v>921</v>
      </c>
      <c r="R442" t="s">
        <v>231</v>
      </c>
      <c r="S442" t="s">
        <v>56</v>
      </c>
      <c r="T442">
        <v>22</v>
      </c>
      <c r="U442">
        <v>5</v>
      </c>
    </row>
    <row r="443" spans="1:21" x14ac:dyDescent="0.25">
      <c r="A443" t="s">
        <v>46</v>
      </c>
      <c r="B443" t="s">
        <v>47</v>
      </c>
      <c r="C443" t="s">
        <v>910</v>
      </c>
      <c r="D443" t="s">
        <v>911</v>
      </c>
      <c r="E443" t="s">
        <v>49</v>
      </c>
      <c r="F443" t="s">
        <v>50</v>
      </c>
      <c r="G443" t="s">
        <v>51</v>
      </c>
      <c r="H443" t="s">
        <v>52</v>
      </c>
      <c r="I443" t="s">
        <v>922</v>
      </c>
      <c r="J443" t="s">
        <v>61</v>
      </c>
      <c r="K443">
        <v>872.5</v>
      </c>
      <c r="L443">
        <v>872.3</v>
      </c>
      <c r="M443">
        <v>-3</v>
      </c>
      <c r="N443">
        <v>3</v>
      </c>
      <c r="O443">
        <v>-6</v>
      </c>
      <c r="P443">
        <v>6</v>
      </c>
      <c r="Q443" t="s">
        <v>923</v>
      </c>
      <c r="R443" t="s">
        <v>231</v>
      </c>
      <c r="S443" t="s">
        <v>56</v>
      </c>
      <c r="T443">
        <v>22</v>
      </c>
      <c r="U443">
        <v>6</v>
      </c>
    </row>
    <row r="444" spans="1:21" x14ac:dyDescent="0.25">
      <c r="A444" t="s">
        <v>46</v>
      </c>
      <c r="B444" t="s">
        <v>47</v>
      </c>
      <c r="C444" t="s">
        <v>910</v>
      </c>
      <c r="D444" t="s">
        <v>911</v>
      </c>
      <c r="E444" t="s">
        <v>49</v>
      </c>
      <c r="F444" t="s">
        <v>50</v>
      </c>
      <c r="G444" t="s">
        <v>51</v>
      </c>
      <c r="H444" t="s">
        <v>52</v>
      </c>
      <c r="I444" t="s">
        <v>924</v>
      </c>
      <c r="J444" t="s">
        <v>53</v>
      </c>
      <c r="K444">
        <v>667.1</v>
      </c>
      <c r="L444">
        <v>667</v>
      </c>
      <c r="M444">
        <v>-3</v>
      </c>
      <c r="N444">
        <v>3</v>
      </c>
      <c r="O444">
        <v>-6</v>
      </c>
      <c r="P444">
        <v>6</v>
      </c>
      <c r="Q444" t="s">
        <v>925</v>
      </c>
      <c r="R444" t="s">
        <v>231</v>
      </c>
      <c r="S444" t="s">
        <v>56</v>
      </c>
      <c r="T444">
        <v>22</v>
      </c>
      <c r="U444">
        <v>7</v>
      </c>
    </row>
    <row r="445" spans="1:21" x14ac:dyDescent="0.25">
      <c r="A445" t="s">
        <v>46</v>
      </c>
      <c r="B445" t="s">
        <v>47</v>
      </c>
      <c r="C445" t="s">
        <v>910</v>
      </c>
      <c r="D445" t="s">
        <v>911</v>
      </c>
      <c r="E445" t="s">
        <v>49</v>
      </c>
      <c r="F445" t="s">
        <v>50</v>
      </c>
      <c r="G445" t="s">
        <v>51</v>
      </c>
      <c r="H445" t="s">
        <v>52</v>
      </c>
      <c r="I445" t="s">
        <v>926</v>
      </c>
      <c r="J445" t="s">
        <v>58</v>
      </c>
      <c r="K445">
        <v>-152.80000000000001</v>
      </c>
      <c r="L445">
        <v>-152</v>
      </c>
      <c r="M445">
        <v>-3</v>
      </c>
      <c r="N445">
        <v>3</v>
      </c>
      <c r="O445">
        <v>-6</v>
      </c>
      <c r="P445">
        <v>6</v>
      </c>
      <c r="Q445" t="s">
        <v>927</v>
      </c>
      <c r="R445" t="s">
        <v>231</v>
      </c>
      <c r="S445" t="s">
        <v>56</v>
      </c>
      <c r="T445">
        <v>22</v>
      </c>
      <c r="U445">
        <v>8</v>
      </c>
    </row>
    <row r="446" spans="1:21" x14ac:dyDescent="0.25">
      <c r="A446" t="s">
        <v>46</v>
      </c>
      <c r="B446" t="s">
        <v>47</v>
      </c>
      <c r="C446" t="s">
        <v>910</v>
      </c>
      <c r="D446" t="s">
        <v>911</v>
      </c>
      <c r="E446" t="s">
        <v>49</v>
      </c>
      <c r="F446" t="s">
        <v>50</v>
      </c>
      <c r="G446" t="s">
        <v>51</v>
      </c>
      <c r="H446" t="s">
        <v>52</v>
      </c>
      <c r="I446" t="s">
        <v>928</v>
      </c>
      <c r="J446" t="s">
        <v>61</v>
      </c>
      <c r="K446">
        <v>770.6</v>
      </c>
      <c r="L446">
        <v>772.7</v>
      </c>
      <c r="M446">
        <v>-3</v>
      </c>
      <c r="N446">
        <v>3</v>
      </c>
      <c r="O446">
        <v>-6</v>
      </c>
      <c r="P446">
        <v>6</v>
      </c>
      <c r="Q446" t="s">
        <v>929</v>
      </c>
      <c r="R446" t="s">
        <v>231</v>
      </c>
      <c r="S446" t="s">
        <v>56</v>
      </c>
      <c r="T446">
        <v>22</v>
      </c>
      <c r="U446">
        <v>9</v>
      </c>
    </row>
    <row r="447" spans="1:21" x14ac:dyDescent="0.25">
      <c r="A447" t="s">
        <v>46</v>
      </c>
      <c r="B447" t="s">
        <v>47</v>
      </c>
      <c r="C447" t="s">
        <v>910</v>
      </c>
      <c r="D447" t="s">
        <v>911</v>
      </c>
      <c r="E447" t="s">
        <v>49</v>
      </c>
      <c r="F447" t="s">
        <v>50</v>
      </c>
      <c r="G447" t="s">
        <v>51</v>
      </c>
      <c r="H447" t="s">
        <v>52</v>
      </c>
      <c r="I447" t="s">
        <v>930</v>
      </c>
      <c r="J447" t="s">
        <v>53</v>
      </c>
      <c r="K447">
        <v>667.6</v>
      </c>
      <c r="L447">
        <v>667</v>
      </c>
      <c r="M447">
        <v>-3</v>
      </c>
      <c r="N447">
        <v>3</v>
      </c>
      <c r="O447">
        <v>-6</v>
      </c>
      <c r="P447">
        <v>6</v>
      </c>
      <c r="Q447" t="s">
        <v>931</v>
      </c>
      <c r="R447" t="s">
        <v>231</v>
      </c>
      <c r="S447" t="s">
        <v>56</v>
      </c>
      <c r="T447">
        <v>22</v>
      </c>
      <c r="U447">
        <v>10</v>
      </c>
    </row>
    <row r="448" spans="1:21" x14ac:dyDescent="0.25">
      <c r="A448" t="s">
        <v>46</v>
      </c>
      <c r="B448" t="s">
        <v>47</v>
      </c>
      <c r="C448" t="s">
        <v>910</v>
      </c>
      <c r="D448" t="s">
        <v>911</v>
      </c>
      <c r="E448" t="s">
        <v>49</v>
      </c>
      <c r="F448" t="s">
        <v>50</v>
      </c>
      <c r="G448" t="s">
        <v>51</v>
      </c>
      <c r="H448" t="s">
        <v>52</v>
      </c>
      <c r="I448" t="s">
        <v>932</v>
      </c>
      <c r="J448" t="s">
        <v>58</v>
      </c>
      <c r="K448">
        <v>79.099999999999994</v>
      </c>
      <c r="L448">
        <v>80</v>
      </c>
      <c r="M448">
        <v>-3</v>
      </c>
      <c r="N448">
        <v>3</v>
      </c>
      <c r="O448">
        <v>-6</v>
      </c>
      <c r="P448">
        <v>6</v>
      </c>
      <c r="Q448" t="s">
        <v>933</v>
      </c>
      <c r="R448" t="s">
        <v>231</v>
      </c>
      <c r="S448" t="s">
        <v>56</v>
      </c>
      <c r="T448">
        <v>22</v>
      </c>
      <c r="U448">
        <v>11</v>
      </c>
    </row>
    <row r="449" spans="1:21" x14ac:dyDescent="0.25">
      <c r="A449" t="s">
        <v>46</v>
      </c>
      <c r="B449" t="s">
        <v>47</v>
      </c>
      <c r="C449" t="s">
        <v>910</v>
      </c>
      <c r="D449" t="s">
        <v>911</v>
      </c>
      <c r="E449" t="s">
        <v>49</v>
      </c>
      <c r="F449" t="s">
        <v>50</v>
      </c>
      <c r="G449" t="s">
        <v>51</v>
      </c>
      <c r="H449" t="s">
        <v>52</v>
      </c>
      <c r="I449" t="s">
        <v>934</v>
      </c>
      <c r="J449" t="s">
        <v>61</v>
      </c>
      <c r="K449">
        <v>770</v>
      </c>
      <c r="L449">
        <v>772.7</v>
      </c>
      <c r="M449">
        <v>-3</v>
      </c>
      <c r="N449">
        <v>3</v>
      </c>
      <c r="O449">
        <v>-6</v>
      </c>
      <c r="P449">
        <v>6</v>
      </c>
      <c r="Q449" t="s">
        <v>935</v>
      </c>
      <c r="R449" t="s">
        <v>231</v>
      </c>
      <c r="S449" t="s">
        <v>56</v>
      </c>
      <c r="T449">
        <v>22</v>
      </c>
      <c r="U449">
        <v>12</v>
      </c>
    </row>
    <row r="450" spans="1:21" x14ac:dyDescent="0.25">
      <c r="A450" t="s">
        <v>46</v>
      </c>
      <c r="B450" t="s">
        <v>47</v>
      </c>
      <c r="C450" t="s">
        <v>910</v>
      </c>
      <c r="D450" t="s">
        <v>911</v>
      </c>
      <c r="E450" t="s">
        <v>49</v>
      </c>
      <c r="F450" t="s">
        <v>50</v>
      </c>
      <c r="G450" t="s">
        <v>51</v>
      </c>
      <c r="H450" t="s">
        <v>52</v>
      </c>
      <c r="I450" t="s">
        <v>936</v>
      </c>
      <c r="J450" t="s">
        <v>53</v>
      </c>
      <c r="K450">
        <v>1238.4000000000001</v>
      </c>
      <c r="L450">
        <v>1240</v>
      </c>
      <c r="M450">
        <v>-3</v>
      </c>
      <c r="N450">
        <v>3</v>
      </c>
      <c r="O450">
        <v>-6</v>
      </c>
      <c r="P450">
        <v>6</v>
      </c>
      <c r="Q450" t="s">
        <v>937</v>
      </c>
      <c r="R450" t="s">
        <v>231</v>
      </c>
      <c r="S450" t="s">
        <v>56</v>
      </c>
      <c r="T450">
        <v>22</v>
      </c>
      <c r="U450">
        <v>13</v>
      </c>
    </row>
    <row r="451" spans="1:21" x14ac:dyDescent="0.25">
      <c r="A451" t="s">
        <v>46</v>
      </c>
      <c r="B451" t="s">
        <v>47</v>
      </c>
      <c r="C451" t="s">
        <v>910</v>
      </c>
      <c r="D451" t="s">
        <v>911</v>
      </c>
      <c r="E451" t="s">
        <v>49</v>
      </c>
      <c r="F451" t="s">
        <v>50</v>
      </c>
      <c r="G451" t="s">
        <v>51</v>
      </c>
      <c r="H451" t="s">
        <v>52</v>
      </c>
      <c r="I451" t="s">
        <v>938</v>
      </c>
      <c r="J451" t="s">
        <v>58</v>
      </c>
      <c r="K451">
        <v>-81.3</v>
      </c>
      <c r="L451">
        <v>-80</v>
      </c>
      <c r="M451">
        <v>-3</v>
      </c>
      <c r="N451">
        <v>3</v>
      </c>
      <c r="O451">
        <v>-6</v>
      </c>
      <c r="P451">
        <v>6</v>
      </c>
      <c r="Q451" t="s">
        <v>939</v>
      </c>
      <c r="R451" t="s">
        <v>231</v>
      </c>
      <c r="S451" t="s">
        <v>56</v>
      </c>
      <c r="T451">
        <v>22</v>
      </c>
      <c r="U451">
        <v>14</v>
      </c>
    </row>
    <row r="452" spans="1:21" x14ac:dyDescent="0.25">
      <c r="A452" t="s">
        <v>46</v>
      </c>
      <c r="B452" t="s">
        <v>47</v>
      </c>
      <c r="C452" t="s">
        <v>910</v>
      </c>
      <c r="D452" t="s">
        <v>911</v>
      </c>
      <c r="E452" t="s">
        <v>49</v>
      </c>
      <c r="F452" t="s">
        <v>50</v>
      </c>
      <c r="G452" t="s">
        <v>51</v>
      </c>
      <c r="H452" t="s">
        <v>52</v>
      </c>
      <c r="I452" t="s">
        <v>940</v>
      </c>
      <c r="J452" t="s">
        <v>61</v>
      </c>
      <c r="K452">
        <v>734.6</v>
      </c>
      <c r="L452">
        <v>738.4</v>
      </c>
      <c r="M452">
        <v>-3</v>
      </c>
      <c r="N452">
        <v>3</v>
      </c>
      <c r="O452">
        <v>-6</v>
      </c>
      <c r="P452">
        <v>6</v>
      </c>
      <c r="Q452" t="s">
        <v>941</v>
      </c>
      <c r="R452" t="s">
        <v>231</v>
      </c>
      <c r="S452" t="s">
        <v>56</v>
      </c>
      <c r="T452">
        <v>22</v>
      </c>
      <c r="U452">
        <v>15</v>
      </c>
    </row>
    <row r="453" spans="1:21" x14ac:dyDescent="0.25">
      <c r="A453" t="s">
        <v>46</v>
      </c>
      <c r="B453" t="s">
        <v>47</v>
      </c>
      <c r="C453" t="s">
        <v>910</v>
      </c>
      <c r="D453" t="s">
        <v>911</v>
      </c>
      <c r="E453" t="s">
        <v>49</v>
      </c>
      <c r="F453" t="s">
        <v>50</v>
      </c>
      <c r="G453" t="s">
        <v>51</v>
      </c>
      <c r="H453" t="s">
        <v>52</v>
      </c>
      <c r="I453" t="s">
        <v>942</v>
      </c>
      <c r="J453" t="s">
        <v>53</v>
      </c>
      <c r="K453">
        <v>1238.4000000000001</v>
      </c>
      <c r="L453">
        <v>1240</v>
      </c>
      <c r="M453">
        <v>-3</v>
      </c>
      <c r="N453">
        <v>3</v>
      </c>
      <c r="O453">
        <v>-6</v>
      </c>
      <c r="P453">
        <v>6</v>
      </c>
      <c r="Q453" t="s">
        <v>943</v>
      </c>
      <c r="R453" t="s">
        <v>231</v>
      </c>
      <c r="S453" t="s">
        <v>56</v>
      </c>
      <c r="T453">
        <v>22</v>
      </c>
      <c r="U453">
        <v>16</v>
      </c>
    </row>
    <row r="454" spans="1:21" x14ac:dyDescent="0.25">
      <c r="A454" t="s">
        <v>46</v>
      </c>
      <c r="B454" t="s">
        <v>47</v>
      </c>
      <c r="C454" t="s">
        <v>910</v>
      </c>
      <c r="D454" t="s">
        <v>911</v>
      </c>
      <c r="E454" t="s">
        <v>49</v>
      </c>
      <c r="F454" t="s">
        <v>50</v>
      </c>
      <c r="G454" t="s">
        <v>51</v>
      </c>
      <c r="H454" t="s">
        <v>52</v>
      </c>
      <c r="I454" t="s">
        <v>944</v>
      </c>
      <c r="J454" t="s">
        <v>58</v>
      </c>
      <c r="K454">
        <v>143.5</v>
      </c>
      <c r="L454">
        <v>145</v>
      </c>
      <c r="M454">
        <v>-3</v>
      </c>
      <c r="N454">
        <v>3</v>
      </c>
      <c r="O454">
        <v>-6</v>
      </c>
      <c r="P454">
        <v>6</v>
      </c>
      <c r="Q454" t="s">
        <v>945</v>
      </c>
      <c r="R454" t="s">
        <v>231</v>
      </c>
      <c r="S454" t="s">
        <v>56</v>
      </c>
      <c r="T454">
        <v>22</v>
      </c>
      <c r="U454">
        <v>17</v>
      </c>
    </row>
    <row r="455" spans="1:21" x14ac:dyDescent="0.25">
      <c r="A455" t="s">
        <v>46</v>
      </c>
      <c r="B455" t="s">
        <v>47</v>
      </c>
      <c r="C455" t="s">
        <v>910</v>
      </c>
      <c r="D455" t="s">
        <v>911</v>
      </c>
      <c r="E455" t="s">
        <v>49</v>
      </c>
      <c r="F455" t="s">
        <v>50</v>
      </c>
      <c r="G455" t="s">
        <v>51</v>
      </c>
      <c r="H455" t="s">
        <v>52</v>
      </c>
      <c r="I455" t="s">
        <v>946</v>
      </c>
      <c r="J455" t="s">
        <v>61</v>
      </c>
      <c r="K455">
        <v>734.7</v>
      </c>
      <c r="L455">
        <v>738.4</v>
      </c>
      <c r="M455">
        <v>-3</v>
      </c>
      <c r="N455">
        <v>3</v>
      </c>
      <c r="O455">
        <v>-6</v>
      </c>
      <c r="P455">
        <v>6</v>
      </c>
      <c r="Q455" t="s">
        <v>947</v>
      </c>
      <c r="R455" t="s">
        <v>231</v>
      </c>
      <c r="S455" t="s">
        <v>56</v>
      </c>
      <c r="T455">
        <v>22</v>
      </c>
      <c r="U455">
        <v>18</v>
      </c>
    </row>
    <row r="456" spans="1:21" x14ac:dyDescent="0.25">
      <c r="A456" t="s">
        <v>46</v>
      </c>
      <c r="B456" t="s">
        <v>47</v>
      </c>
      <c r="C456" t="s">
        <v>910</v>
      </c>
      <c r="D456" t="s">
        <v>911</v>
      </c>
      <c r="E456" t="s">
        <v>49</v>
      </c>
      <c r="F456" t="s">
        <v>50</v>
      </c>
      <c r="G456" t="s">
        <v>51</v>
      </c>
      <c r="H456" t="s">
        <v>52</v>
      </c>
      <c r="I456" t="s">
        <v>948</v>
      </c>
      <c r="J456" t="s">
        <v>53</v>
      </c>
      <c r="K456">
        <v>1792.6</v>
      </c>
      <c r="L456">
        <v>1792.7</v>
      </c>
      <c r="M456">
        <v>-3</v>
      </c>
      <c r="N456">
        <v>3</v>
      </c>
      <c r="O456">
        <v>-6</v>
      </c>
      <c r="P456">
        <v>6</v>
      </c>
      <c r="Q456" t="s">
        <v>949</v>
      </c>
      <c r="R456" t="s">
        <v>231</v>
      </c>
      <c r="S456" t="s">
        <v>56</v>
      </c>
      <c r="T456">
        <v>22</v>
      </c>
      <c r="U456">
        <v>19</v>
      </c>
    </row>
    <row r="457" spans="1:21" x14ac:dyDescent="0.25">
      <c r="A457" t="s">
        <v>46</v>
      </c>
      <c r="B457" t="s">
        <v>47</v>
      </c>
      <c r="C457" t="s">
        <v>910</v>
      </c>
      <c r="D457" t="s">
        <v>911</v>
      </c>
      <c r="E457" t="s">
        <v>49</v>
      </c>
      <c r="F457" t="s">
        <v>50</v>
      </c>
      <c r="G457" t="s">
        <v>51</v>
      </c>
      <c r="H457" t="s">
        <v>52</v>
      </c>
      <c r="I457" t="s">
        <v>950</v>
      </c>
      <c r="J457" t="s">
        <v>58</v>
      </c>
      <c r="K457">
        <v>-381.2</v>
      </c>
      <c r="L457">
        <v>-379</v>
      </c>
      <c r="M457">
        <v>-3</v>
      </c>
      <c r="N457">
        <v>3</v>
      </c>
      <c r="O457">
        <v>-6</v>
      </c>
      <c r="P457">
        <v>6</v>
      </c>
      <c r="Q457" t="s">
        <v>951</v>
      </c>
      <c r="R457" t="s">
        <v>231</v>
      </c>
      <c r="S457" t="s">
        <v>56</v>
      </c>
      <c r="T457">
        <v>22</v>
      </c>
      <c r="U457">
        <v>20</v>
      </c>
    </row>
    <row r="458" spans="1:21" x14ac:dyDescent="0.25">
      <c r="A458" t="s">
        <v>46</v>
      </c>
      <c r="B458" t="s">
        <v>47</v>
      </c>
      <c r="C458" t="s">
        <v>910</v>
      </c>
      <c r="D458" t="s">
        <v>911</v>
      </c>
      <c r="E458" t="s">
        <v>49</v>
      </c>
      <c r="F458" t="s">
        <v>50</v>
      </c>
      <c r="G458" t="s">
        <v>51</v>
      </c>
      <c r="H458" t="s">
        <v>52</v>
      </c>
      <c r="I458" t="s">
        <v>952</v>
      </c>
      <c r="J458" t="s">
        <v>61</v>
      </c>
      <c r="K458">
        <v>776.1</v>
      </c>
      <c r="L458">
        <v>779</v>
      </c>
      <c r="M458">
        <v>-3</v>
      </c>
      <c r="N458">
        <v>3</v>
      </c>
      <c r="O458">
        <v>-6</v>
      </c>
      <c r="P458">
        <v>6</v>
      </c>
      <c r="Q458" t="s">
        <v>953</v>
      </c>
      <c r="R458" t="s">
        <v>231</v>
      </c>
      <c r="S458" t="s">
        <v>56</v>
      </c>
      <c r="T458">
        <v>22</v>
      </c>
      <c r="U458">
        <v>21</v>
      </c>
    </row>
    <row r="459" spans="1:21" x14ac:dyDescent="0.25">
      <c r="A459" t="s">
        <v>46</v>
      </c>
      <c r="B459" t="s">
        <v>47</v>
      </c>
      <c r="C459" t="s">
        <v>910</v>
      </c>
      <c r="D459" t="s">
        <v>911</v>
      </c>
      <c r="E459" t="s">
        <v>49</v>
      </c>
      <c r="F459" t="s">
        <v>50</v>
      </c>
      <c r="G459" t="s">
        <v>51</v>
      </c>
      <c r="H459" t="s">
        <v>52</v>
      </c>
      <c r="I459" t="s">
        <v>954</v>
      </c>
      <c r="J459" t="s">
        <v>53</v>
      </c>
      <c r="K459">
        <v>1793.5</v>
      </c>
      <c r="L459">
        <v>1792.7</v>
      </c>
      <c r="M459">
        <v>-3</v>
      </c>
      <c r="N459">
        <v>3</v>
      </c>
      <c r="O459">
        <v>-6</v>
      </c>
      <c r="P459">
        <v>6</v>
      </c>
      <c r="Q459" t="s">
        <v>955</v>
      </c>
      <c r="R459" t="s">
        <v>231</v>
      </c>
      <c r="S459" t="s">
        <v>56</v>
      </c>
      <c r="T459">
        <v>22</v>
      </c>
      <c r="U459">
        <v>22</v>
      </c>
    </row>
    <row r="460" spans="1:21" x14ac:dyDescent="0.25">
      <c r="A460" t="s">
        <v>46</v>
      </c>
      <c r="B460" t="s">
        <v>47</v>
      </c>
      <c r="C460" t="s">
        <v>910</v>
      </c>
      <c r="D460" t="s">
        <v>911</v>
      </c>
      <c r="E460" t="s">
        <v>49</v>
      </c>
      <c r="F460" t="s">
        <v>50</v>
      </c>
      <c r="G460" t="s">
        <v>51</v>
      </c>
      <c r="H460" t="s">
        <v>52</v>
      </c>
      <c r="I460" t="s">
        <v>956</v>
      </c>
      <c r="J460" t="s">
        <v>58</v>
      </c>
      <c r="K460">
        <v>375.9</v>
      </c>
      <c r="L460">
        <v>379</v>
      </c>
      <c r="M460">
        <v>-3</v>
      </c>
      <c r="N460">
        <v>3</v>
      </c>
      <c r="O460">
        <v>-6</v>
      </c>
      <c r="P460">
        <v>6</v>
      </c>
      <c r="Q460" t="s">
        <v>957</v>
      </c>
      <c r="R460" t="s">
        <v>231</v>
      </c>
      <c r="S460" t="s">
        <v>56</v>
      </c>
      <c r="T460">
        <v>22</v>
      </c>
      <c r="U460">
        <v>23</v>
      </c>
    </row>
    <row r="461" spans="1:21" x14ac:dyDescent="0.25">
      <c r="A461" t="s">
        <v>46</v>
      </c>
      <c r="B461" t="s">
        <v>47</v>
      </c>
      <c r="C461" t="s">
        <v>910</v>
      </c>
      <c r="D461" t="s">
        <v>911</v>
      </c>
      <c r="E461" t="s">
        <v>49</v>
      </c>
      <c r="F461" t="s">
        <v>50</v>
      </c>
      <c r="G461" t="s">
        <v>51</v>
      </c>
      <c r="H461" t="s">
        <v>52</v>
      </c>
      <c r="I461" t="s">
        <v>958</v>
      </c>
      <c r="J461" t="s">
        <v>61</v>
      </c>
      <c r="K461">
        <v>778.8</v>
      </c>
      <c r="L461">
        <v>779</v>
      </c>
      <c r="M461">
        <v>-3</v>
      </c>
      <c r="N461">
        <v>3</v>
      </c>
      <c r="O461">
        <v>-6</v>
      </c>
      <c r="P461">
        <v>6</v>
      </c>
      <c r="Q461" t="s">
        <v>959</v>
      </c>
      <c r="R461" t="s">
        <v>231</v>
      </c>
      <c r="S461" t="s">
        <v>56</v>
      </c>
      <c r="T461">
        <v>22</v>
      </c>
      <c r="U461">
        <v>24</v>
      </c>
    </row>
    <row r="462" spans="1:21" x14ac:dyDescent="0.25">
      <c r="A462" t="s">
        <v>46</v>
      </c>
      <c r="B462" t="s">
        <v>47</v>
      </c>
      <c r="C462" t="s">
        <v>910</v>
      </c>
      <c r="D462" t="s">
        <v>911</v>
      </c>
      <c r="E462" t="s">
        <v>49</v>
      </c>
      <c r="F462" t="s">
        <v>50</v>
      </c>
      <c r="G462" t="s">
        <v>51</v>
      </c>
      <c r="H462" t="s">
        <v>52</v>
      </c>
      <c r="I462" t="s">
        <v>960</v>
      </c>
      <c r="J462" t="s">
        <v>53</v>
      </c>
      <c r="K462">
        <v>2762.7</v>
      </c>
      <c r="L462">
        <v>2763</v>
      </c>
      <c r="M462">
        <v>-3</v>
      </c>
      <c r="N462">
        <v>3</v>
      </c>
      <c r="O462">
        <v>-6</v>
      </c>
      <c r="P462">
        <v>6</v>
      </c>
      <c r="Q462" t="s">
        <v>961</v>
      </c>
      <c r="R462" t="s">
        <v>231</v>
      </c>
      <c r="S462" t="s">
        <v>56</v>
      </c>
      <c r="T462">
        <v>22</v>
      </c>
      <c r="U462">
        <v>25</v>
      </c>
    </row>
    <row r="463" spans="1:21" x14ac:dyDescent="0.25">
      <c r="A463" t="s">
        <v>46</v>
      </c>
      <c r="B463" t="s">
        <v>47</v>
      </c>
      <c r="C463" t="s">
        <v>910</v>
      </c>
      <c r="D463" t="s">
        <v>911</v>
      </c>
      <c r="E463" t="s">
        <v>49</v>
      </c>
      <c r="F463" t="s">
        <v>50</v>
      </c>
      <c r="G463" t="s">
        <v>51</v>
      </c>
      <c r="H463" t="s">
        <v>52</v>
      </c>
      <c r="I463" t="s">
        <v>962</v>
      </c>
      <c r="J463" t="s">
        <v>58</v>
      </c>
      <c r="K463">
        <v>-314.2</v>
      </c>
      <c r="L463">
        <v>-309.89999999999998</v>
      </c>
      <c r="M463">
        <v>-3</v>
      </c>
      <c r="N463">
        <v>3</v>
      </c>
      <c r="O463">
        <v>-6</v>
      </c>
      <c r="P463">
        <v>6</v>
      </c>
      <c r="Q463" t="s">
        <v>963</v>
      </c>
      <c r="R463" t="s">
        <v>231</v>
      </c>
      <c r="S463" t="s">
        <v>56</v>
      </c>
      <c r="T463">
        <v>22</v>
      </c>
      <c r="U463">
        <v>26</v>
      </c>
    </row>
    <row r="464" spans="1:21" x14ac:dyDescent="0.25">
      <c r="A464" t="s">
        <v>46</v>
      </c>
      <c r="B464" t="s">
        <v>47</v>
      </c>
      <c r="C464" t="s">
        <v>910</v>
      </c>
      <c r="D464" t="s">
        <v>911</v>
      </c>
      <c r="E464" t="s">
        <v>49</v>
      </c>
      <c r="F464" t="s">
        <v>50</v>
      </c>
      <c r="G464" t="s">
        <v>51</v>
      </c>
      <c r="H464" t="s">
        <v>52</v>
      </c>
      <c r="I464" t="s">
        <v>964</v>
      </c>
      <c r="J464" t="s">
        <v>61</v>
      </c>
      <c r="K464">
        <v>965.6</v>
      </c>
      <c r="L464">
        <v>965</v>
      </c>
      <c r="M464">
        <v>-3</v>
      </c>
      <c r="N464">
        <v>3</v>
      </c>
      <c r="O464">
        <v>-6</v>
      </c>
      <c r="P464">
        <v>6</v>
      </c>
      <c r="Q464" t="s">
        <v>965</v>
      </c>
      <c r="R464" t="s">
        <v>231</v>
      </c>
      <c r="S464" t="s">
        <v>56</v>
      </c>
      <c r="T464">
        <v>22</v>
      </c>
      <c r="U464">
        <v>27</v>
      </c>
    </row>
    <row r="465" spans="1:21" x14ac:dyDescent="0.25">
      <c r="A465" t="s">
        <v>46</v>
      </c>
      <c r="B465" t="s">
        <v>47</v>
      </c>
      <c r="C465" t="s">
        <v>910</v>
      </c>
      <c r="D465" t="s">
        <v>911</v>
      </c>
      <c r="E465" t="s">
        <v>49</v>
      </c>
      <c r="F465" t="s">
        <v>50</v>
      </c>
      <c r="G465" t="s">
        <v>51</v>
      </c>
      <c r="H465" t="s">
        <v>52</v>
      </c>
      <c r="I465" t="s">
        <v>966</v>
      </c>
      <c r="J465" t="s">
        <v>53</v>
      </c>
      <c r="K465">
        <v>2762.2</v>
      </c>
      <c r="L465">
        <v>2763</v>
      </c>
      <c r="M465">
        <v>-3</v>
      </c>
      <c r="N465">
        <v>3</v>
      </c>
      <c r="O465">
        <v>-6</v>
      </c>
      <c r="P465">
        <v>6</v>
      </c>
      <c r="Q465" t="s">
        <v>967</v>
      </c>
      <c r="R465" t="s">
        <v>231</v>
      </c>
      <c r="S465" t="s">
        <v>56</v>
      </c>
      <c r="T465">
        <v>22</v>
      </c>
      <c r="U465">
        <v>28</v>
      </c>
    </row>
    <row r="466" spans="1:21" x14ac:dyDescent="0.25">
      <c r="A466" t="s">
        <v>46</v>
      </c>
      <c r="B466" t="s">
        <v>47</v>
      </c>
      <c r="C466" t="s">
        <v>910</v>
      </c>
      <c r="D466" t="s">
        <v>911</v>
      </c>
      <c r="E466" t="s">
        <v>49</v>
      </c>
      <c r="F466" t="s">
        <v>50</v>
      </c>
      <c r="G466" t="s">
        <v>51</v>
      </c>
      <c r="H466" t="s">
        <v>52</v>
      </c>
      <c r="I466" t="s">
        <v>968</v>
      </c>
      <c r="J466" t="s">
        <v>58</v>
      </c>
      <c r="K466">
        <v>255.8</v>
      </c>
      <c r="L466">
        <v>260</v>
      </c>
      <c r="M466">
        <v>-3</v>
      </c>
      <c r="N466">
        <v>3</v>
      </c>
      <c r="O466">
        <v>-6</v>
      </c>
      <c r="P466">
        <v>6</v>
      </c>
      <c r="Q466" t="s">
        <v>969</v>
      </c>
      <c r="R466" t="s">
        <v>231</v>
      </c>
      <c r="S466" t="s">
        <v>56</v>
      </c>
      <c r="T466">
        <v>22</v>
      </c>
      <c r="U466">
        <v>29</v>
      </c>
    </row>
    <row r="467" spans="1:21" x14ac:dyDescent="0.25">
      <c r="A467" t="s">
        <v>46</v>
      </c>
      <c r="B467" t="s">
        <v>47</v>
      </c>
      <c r="C467" t="s">
        <v>910</v>
      </c>
      <c r="D467" t="s">
        <v>911</v>
      </c>
      <c r="E467" t="s">
        <v>49</v>
      </c>
      <c r="F467" t="s">
        <v>50</v>
      </c>
      <c r="G467" t="s">
        <v>51</v>
      </c>
      <c r="H467" t="s">
        <v>52</v>
      </c>
      <c r="I467" t="s">
        <v>970</v>
      </c>
      <c r="J467" t="s">
        <v>61</v>
      </c>
      <c r="K467">
        <v>966.2</v>
      </c>
      <c r="L467">
        <v>965</v>
      </c>
      <c r="M467">
        <v>-3</v>
      </c>
      <c r="N467">
        <v>3</v>
      </c>
      <c r="O467">
        <v>-6</v>
      </c>
      <c r="P467">
        <v>6</v>
      </c>
      <c r="Q467" t="s">
        <v>971</v>
      </c>
      <c r="R467" t="s">
        <v>231</v>
      </c>
      <c r="S467" t="s">
        <v>56</v>
      </c>
      <c r="T467">
        <v>22</v>
      </c>
      <c r="U467">
        <v>30</v>
      </c>
    </row>
    <row r="468" spans="1:21" x14ac:dyDescent="0.25">
      <c r="A468" t="s">
        <v>46</v>
      </c>
      <c r="B468" t="s">
        <v>47</v>
      </c>
      <c r="C468" t="s">
        <v>910</v>
      </c>
      <c r="D468" t="s">
        <v>911</v>
      </c>
      <c r="E468" t="s">
        <v>49</v>
      </c>
      <c r="F468" t="s">
        <v>50</v>
      </c>
      <c r="G468" t="s">
        <v>51</v>
      </c>
      <c r="H468" t="s">
        <v>52</v>
      </c>
      <c r="I468" t="s">
        <v>972</v>
      </c>
      <c r="J468" t="s">
        <v>53</v>
      </c>
      <c r="K468">
        <v>3116.4</v>
      </c>
      <c r="L468">
        <v>3115</v>
      </c>
      <c r="M468">
        <v>-3</v>
      </c>
      <c r="N468">
        <v>3</v>
      </c>
      <c r="O468">
        <v>-6</v>
      </c>
      <c r="P468">
        <v>6</v>
      </c>
      <c r="Q468" t="s">
        <v>973</v>
      </c>
      <c r="R468" t="s">
        <v>231</v>
      </c>
      <c r="S468" t="s">
        <v>56</v>
      </c>
      <c r="T468">
        <v>22</v>
      </c>
      <c r="U468">
        <v>31</v>
      </c>
    </row>
    <row r="469" spans="1:21" x14ac:dyDescent="0.25">
      <c r="A469" t="s">
        <v>46</v>
      </c>
      <c r="B469" t="s">
        <v>47</v>
      </c>
      <c r="C469" t="s">
        <v>910</v>
      </c>
      <c r="D469" t="s">
        <v>911</v>
      </c>
      <c r="E469" t="s">
        <v>49</v>
      </c>
      <c r="F469" t="s">
        <v>50</v>
      </c>
      <c r="G469" t="s">
        <v>51</v>
      </c>
      <c r="H469" t="s">
        <v>52</v>
      </c>
      <c r="I469" t="s">
        <v>974</v>
      </c>
      <c r="J469" t="s">
        <v>58</v>
      </c>
      <c r="K469">
        <v>-418.5</v>
      </c>
      <c r="L469">
        <v>-415.8</v>
      </c>
      <c r="M469">
        <v>-3</v>
      </c>
      <c r="N469">
        <v>3</v>
      </c>
      <c r="O469">
        <v>-6</v>
      </c>
      <c r="P469">
        <v>6</v>
      </c>
      <c r="Q469" t="s">
        <v>975</v>
      </c>
      <c r="R469" t="s">
        <v>231</v>
      </c>
      <c r="S469" t="s">
        <v>56</v>
      </c>
      <c r="T469">
        <v>22</v>
      </c>
      <c r="U469">
        <v>32</v>
      </c>
    </row>
    <row r="470" spans="1:21" x14ac:dyDescent="0.25">
      <c r="A470" t="s">
        <v>46</v>
      </c>
      <c r="B470" t="s">
        <v>47</v>
      </c>
      <c r="C470" t="s">
        <v>910</v>
      </c>
      <c r="D470" t="s">
        <v>911</v>
      </c>
      <c r="E470" t="s">
        <v>49</v>
      </c>
      <c r="F470" t="s">
        <v>50</v>
      </c>
      <c r="G470" t="s">
        <v>51</v>
      </c>
      <c r="H470" t="s">
        <v>52</v>
      </c>
      <c r="I470" t="s">
        <v>976</v>
      </c>
      <c r="J470" t="s">
        <v>61</v>
      </c>
      <c r="K470">
        <v>984.1</v>
      </c>
      <c r="L470">
        <v>982.9</v>
      </c>
      <c r="M470">
        <v>-3</v>
      </c>
      <c r="N470">
        <v>3</v>
      </c>
      <c r="O470">
        <v>-6</v>
      </c>
      <c r="P470">
        <v>6</v>
      </c>
      <c r="Q470" t="s">
        <v>977</v>
      </c>
      <c r="R470" t="s">
        <v>231</v>
      </c>
      <c r="S470" t="s">
        <v>56</v>
      </c>
      <c r="T470">
        <v>22</v>
      </c>
      <c r="U470">
        <v>33</v>
      </c>
    </row>
    <row r="471" spans="1:21" x14ac:dyDescent="0.25">
      <c r="A471" t="s">
        <v>46</v>
      </c>
      <c r="B471" t="s">
        <v>47</v>
      </c>
      <c r="C471" t="s">
        <v>910</v>
      </c>
      <c r="D471" t="s">
        <v>911</v>
      </c>
      <c r="E471" t="s">
        <v>49</v>
      </c>
      <c r="F471" t="s">
        <v>50</v>
      </c>
      <c r="G471" t="s">
        <v>51</v>
      </c>
      <c r="H471" t="s">
        <v>52</v>
      </c>
      <c r="I471" t="s">
        <v>978</v>
      </c>
      <c r="J471" t="s">
        <v>53</v>
      </c>
      <c r="K471">
        <v>3114.3</v>
      </c>
      <c r="L471">
        <v>3115</v>
      </c>
      <c r="M471">
        <v>-3</v>
      </c>
      <c r="N471">
        <v>3</v>
      </c>
      <c r="O471">
        <v>-6</v>
      </c>
      <c r="P471">
        <v>6</v>
      </c>
      <c r="Q471" t="s">
        <v>979</v>
      </c>
      <c r="R471" t="s">
        <v>231</v>
      </c>
      <c r="S471" t="s">
        <v>56</v>
      </c>
      <c r="T471">
        <v>22</v>
      </c>
      <c r="U471">
        <v>34</v>
      </c>
    </row>
    <row r="472" spans="1:21" x14ac:dyDescent="0.25">
      <c r="A472" t="s">
        <v>46</v>
      </c>
      <c r="B472" t="s">
        <v>47</v>
      </c>
      <c r="C472" t="s">
        <v>910</v>
      </c>
      <c r="D472" t="s">
        <v>911</v>
      </c>
      <c r="E472" t="s">
        <v>49</v>
      </c>
      <c r="F472" t="s">
        <v>50</v>
      </c>
      <c r="G472" t="s">
        <v>51</v>
      </c>
      <c r="H472" t="s">
        <v>52</v>
      </c>
      <c r="I472" t="s">
        <v>980</v>
      </c>
      <c r="J472" t="s">
        <v>58</v>
      </c>
      <c r="K472">
        <v>-164.1</v>
      </c>
      <c r="L472">
        <v>-161.5</v>
      </c>
      <c r="M472">
        <v>-3</v>
      </c>
      <c r="N472">
        <v>3</v>
      </c>
      <c r="O472">
        <v>-6</v>
      </c>
      <c r="P472">
        <v>6</v>
      </c>
      <c r="Q472" t="s">
        <v>981</v>
      </c>
      <c r="R472" t="s">
        <v>231</v>
      </c>
      <c r="S472" t="s">
        <v>56</v>
      </c>
      <c r="T472">
        <v>22</v>
      </c>
      <c r="U472">
        <v>35</v>
      </c>
    </row>
    <row r="473" spans="1:21" x14ac:dyDescent="0.25">
      <c r="A473" t="s">
        <v>46</v>
      </c>
      <c r="B473" t="s">
        <v>47</v>
      </c>
      <c r="C473" t="s">
        <v>910</v>
      </c>
      <c r="D473" t="s">
        <v>911</v>
      </c>
      <c r="E473" t="s">
        <v>49</v>
      </c>
      <c r="F473" t="s">
        <v>50</v>
      </c>
      <c r="G473" t="s">
        <v>51</v>
      </c>
      <c r="H473" t="s">
        <v>52</v>
      </c>
      <c r="I473" t="s">
        <v>982</v>
      </c>
      <c r="J473" t="s">
        <v>61</v>
      </c>
      <c r="K473">
        <v>1034.3</v>
      </c>
      <c r="L473">
        <v>1034.8</v>
      </c>
      <c r="M473">
        <v>-3</v>
      </c>
      <c r="N473">
        <v>3</v>
      </c>
      <c r="O473">
        <v>-6</v>
      </c>
      <c r="P473">
        <v>6</v>
      </c>
      <c r="Q473" t="s">
        <v>983</v>
      </c>
      <c r="R473" t="s">
        <v>231</v>
      </c>
      <c r="S473" t="s">
        <v>56</v>
      </c>
      <c r="T473">
        <v>22</v>
      </c>
      <c r="U473">
        <v>36</v>
      </c>
    </row>
    <row r="474" spans="1:21" x14ac:dyDescent="0.25">
      <c r="A474" t="s">
        <v>46</v>
      </c>
      <c r="B474" t="s">
        <v>47</v>
      </c>
      <c r="C474" t="s">
        <v>910</v>
      </c>
      <c r="D474" t="s">
        <v>911</v>
      </c>
      <c r="E474" t="s">
        <v>49</v>
      </c>
      <c r="F474" t="s">
        <v>50</v>
      </c>
      <c r="G474" t="s">
        <v>51</v>
      </c>
      <c r="H474" t="s">
        <v>52</v>
      </c>
      <c r="I474" t="s">
        <v>984</v>
      </c>
      <c r="J474" t="s">
        <v>53</v>
      </c>
      <c r="K474">
        <v>3808.8</v>
      </c>
      <c r="L474">
        <v>3810</v>
      </c>
      <c r="M474">
        <v>-3</v>
      </c>
      <c r="N474">
        <v>3</v>
      </c>
      <c r="O474">
        <v>-6</v>
      </c>
      <c r="P474">
        <v>6</v>
      </c>
      <c r="Q474" t="s">
        <v>985</v>
      </c>
      <c r="R474" t="s">
        <v>231</v>
      </c>
      <c r="S474" t="s">
        <v>56</v>
      </c>
      <c r="T474">
        <v>22</v>
      </c>
      <c r="U474">
        <v>37</v>
      </c>
    </row>
    <row r="475" spans="1:21" x14ac:dyDescent="0.25">
      <c r="A475" t="s">
        <v>46</v>
      </c>
      <c r="B475" t="s">
        <v>47</v>
      </c>
      <c r="C475" t="s">
        <v>910</v>
      </c>
      <c r="D475" t="s">
        <v>911</v>
      </c>
      <c r="E475" t="s">
        <v>49</v>
      </c>
      <c r="F475" t="s">
        <v>50</v>
      </c>
      <c r="G475" t="s">
        <v>51</v>
      </c>
      <c r="H475" t="s">
        <v>52</v>
      </c>
      <c r="I475" t="s">
        <v>986</v>
      </c>
      <c r="J475" t="s">
        <v>58</v>
      </c>
      <c r="K475">
        <v>-231.8</v>
      </c>
      <c r="L475">
        <v>-230</v>
      </c>
      <c r="M475">
        <v>-3</v>
      </c>
      <c r="N475">
        <v>3</v>
      </c>
      <c r="O475">
        <v>-6</v>
      </c>
      <c r="P475">
        <v>6</v>
      </c>
      <c r="Q475" t="s">
        <v>987</v>
      </c>
      <c r="R475" t="s">
        <v>231</v>
      </c>
      <c r="S475" t="s">
        <v>56</v>
      </c>
      <c r="T475">
        <v>22</v>
      </c>
      <c r="U475">
        <v>38</v>
      </c>
    </row>
    <row r="476" spans="1:21" x14ac:dyDescent="0.25">
      <c r="A476" t="s">
        <v>46</v>
      </c>
      <c r="B476" t="s">
        <v>47</v>
      </c>
      <c r="C476" t="s">
        <v>910</v>
      </c>
      <c r="D476" t="s">
        <v>911</v>
      </c>
      <c r="E476" t="s">
        <v>49</v>
      </c>
      <c r="F476" t="s">
        <v>50</v>
      </c>
      <c r="G476" t="s">
        <v>51</v>
      </c>
      <c r="H476" t="s">
        <v>52</v>
      </c>
      <c r="I476" t="s">
        <v>988</v>
      </c>
      <c r="J476" t="s">
        <v>61</v>
      </c>
      <c r="K476">
        <v>1076.5999999999999</v>
      </c>
      <c r="L476">
        <v>1079.5999999999999</v>
      </c>
      <c r="M476">
        <v>-3</v>
      </c>
      <c r="N476">
        <v>3</v>
      </c>
      <c r="O476">
        <v>-6</v>
      </c>
      <c r="P476">
        <v>6</v>
      </c>
      <c r="Q476" t="s">
        <v>989</v>
      </c>
      <c r="R476" t="s">
        <v>231</v>
      </c>
      <c r="S476" t="s">
        <v>56</v>
      </c>
      <c r="T476">
        <v>22</v>
      </c>
      <c r="U476">
        <v>39</v>
      </c>
    </row>
    <row r="477" spans="1:21" x14ac:dyDescent="0.25">
      <c r="A477" t="s">
        <v>46</v>
      </c>
      <c r="B477" t="s">
        <v>47</v>
      </c>
      <c r="C477" t="s">
        <v>910</v>
      </c>
      <c r="D477" t="s">
        <v>911</v>
      </c>
      <c r="E477" t="s">
        <v>49</v>
      </c>
      <c r="F477" t="s">
        <v>50</v>
      </c>
      <c r="G477" t="s">
        <v>51</v>
      </c>
      <c r="H477" t="s">
        <v>52</v>
      </c>
      <c r="I477" t="s">
        <v>990</v>
      </c>
      <c r="J477" t="s">
        <v>53</v>
      </c>
      <c r="K477">
        <v>3808</v>
      </c>
      <c r="L477">
        <v>3810</v>
      </c>
      <c r="M477">
        <v>-3</v>
      </c>
      <c r="N477">
        <v>3</v>
      </c>
      <c r="O477">
        <v>-6</v>
      </c>
      <c r="P477">
        <v>6</v>
      </c>
      <c r="Q477" t="s">
        <v>991</v>
      </c>
      <c r="R477" t="s">
        <v>231</v>
      </c>
      <c r="S477" t="s">
        <v>56</v>
      </c>
      <c r="T477">
        <v>22</v>
      </c>
      <c r="U477">
        <v>40</v>
      </c>
    </row>
    <row r="478" spans="1:21" x14ac:dyDescent="0.25">
      <c r="A478" t="s">
        <v>46</v>
      </c>
      <c r="B478" t="s">
        <v>47</v>
      </c>
      <c r="C478" t="s">
        <v>910</v>
      </c>
      <c r="D478" t="s">
        <v>911</v>
      </c>
      <c r="E478" t="s">
        <v>49</v>
      </c>
      <c r="F478" t="s">
        <v>50</v>
      </c>
      <c r="G478" t="s">
        <v>51</v>
      </c>
      <c r="H478" t="s">
        <v>52</v>
      </c>
      <c r="I478" t="s">
        <v>992</v>
      </c>
      <c r="J478" t="s">
        <v>58</v>
      </c>
      <c r="K478">
        <v>230.5</v>
      </c>
      <c r="L478">
        <v>233</v>
      </c>
      <c r="M478">
        <v>-3</v>
      </c>
      <c r="N478">
        <v>3</v>
      </c>
      <c r="O478">
        <v>-6</v>
      </c>
      <c r="P478">
        <v>6</v>
      </c>
      <c r="Q478" t="s">
        <v>993</v>
      </c>
      <c r="R478" t="s">
        <v>231</v>
      </c>
      <c r="S478" t="s">
        <v>56</v>
      </c>
      <c r="T478">
        <v>22</v>
      </c>
      <c r="U478">
        <v>41</v>
      </c>
    </row>
    <row r="479" spans="1:21" x14ac:dyDescent="0.25">
      <c r="A479" t="s">
        <v>46</v>
      </c>
      <c r="B479" t="s">
        <v>47</v>
      </c>
      <c r="C479" t="s">
        <v>910</v>
      </c>
      <c r="D479" t="s">
        <v>911</v>
      </c>
      <c r="E479" t="s">
        <v>49</v>
      </c>
      <c r="F479" t="s">
        <v>50</v>
      </c>
      <c r="G479" t="s">
        <v>51</v>
      </c>
      <c r="H479" t="s">
        <v>52</v>
      </c>
      <c r="I479" t="s">
        <v>994</v>
      </c>
      <c r="J479" t="s">
        <v>61</v>
      </c>
      <c r="K479">
        <v>1078.3</v>
      </c>
      <c r="L479">
        <v>1079.5999999999999</v>
      </c>
      <c r="M479">
        <v>-3</v>
      </c>
      <c r="N479">
        <v>3</v>
      </c>
      <c r="O479">
        <v>-6</v>
      </c>
      <c r="P479">
        <v>6</v>
      </c>
      <c r="Q479" t="s">
        <v>995</v>
      </c>
      <c r="R479" t="s">
        <v>231</v>
      </c>
      <c r="S479" t="s">
        <v>56</v>
      </c>
      <c r="T479">
        <v>22</v>
      </c>
      <c r="U479">
        <v>42</v>
      </c>
    </row>
    <row r="480" spans="1:21" x14ac:dyDescent="0.25">
      <c r="A480" t="s">
        <v>46</v>
      </c>
      <c r="B480" t="s">
        <v>47</v>
      </c>
      <c r="C480" t="s">
        <v>910</v>
      </c>
      <c r="D480" t="s">
        <v>911</v>
      </c>
      <c r="E480" t="s">
        <v>49</v>
      </c>
      <c r="F480" t="s">
        <v>50</v>
      </c>
      <c r="G480" t="s">
        <v>51</v>
      </c>
      <c r="H480" t="s">
        <v>52</v>
      </c>
      <c r="I480" t="s">
        <v>996</v>
      </c>
      <c r="J480" t="s">
        <v>53</v>
      </c>
      <c r="K480">
        <v>4615.1000000000004</v>
      </c>
      <c r="L480">
        <v>4616.1000000000004</v>
      </c>
      <c r="M480">
        <v>-3</v>
      </c>
      <c r="N480">
        <v>3</v>
      </c>
      <c r="O480">
        <v>-6</v>
      </c>
      <c r="P480">
        <v>6</v>
      </c>
      <c r="Q480" t="s">
        <v>997</v>
      </c>
      <c r="R480" t="s">
        <v>231</v>
      </c>
      <c r="S480" t="s">
        <v>56</v>
      </c>
      <c r="T480">
        <v>22</v>
      </c>
      <c r="U480">
        <v>43</v>
      </c>
    </row>
    <row r="481" spans="1:21" x14ac:dyDescent="0.25">
      <c r="A481" t="s">
        <v>46</v>
      </c>
      <c r="B481" t="s">
        <v>47</v>
      </c>
      <c r="C481" t="s">
        <v>910</v>
      </c>
      <c r="D481" t="s">
        <v>911</v>
      </c>
      <c r="E481" t="s">
        <v>49</v>
      </c>
      <c r="F481" t="s">
        <v>50</v>
      </c>
      <c r="G481" t="s">
        <v>51</v>
      </c>
      <c r="H481" t="s">
        <v>52</v>
      </c>
      <c r="I481" t="s">
        <v>998</v>
      </c>
      <c r="J481" t="s">
        <v>58</v>
      </c>
      <c r="K481">
        <v>-365.3</v>
      </c>
      <c r="L481">
        <v>-365</v>
      </c>
      <c r="M481">
        <v>-3</v>
      </c>
      <c r="N481">
        <v>3</v>
      </c>
      <c r="O481">
        <v>-6</v>
      </c>
      <c r="P481">
        <v>6</v>
      </c>
      <c r="Q481" t="s">
        <v>999</v>
      </c>
      <c r="R481" t="s">
        <v>231</v>
      </c>
      <c r="S481" t="s">
        <v>56</v>
      </c>
      <c r="T481">
        <v>22</v>
      </c>
      <c r="U481">
        <v>44</v>
      </c>
    </row>
    <row r="482" spans="1:21" x14ac:dyDescent="0.25">
      <c r="A482" t="s">
        <v>46</v>
      </c>
      <c r="B482" t="s">
        <v>47</v>
      </c>
      <c r="C482" t="s">
        <v>910</v>
      </c>
      <c r="D482" t="s">
        <v>911</v>
      </c>
      <c r="E482" t="s">
        <v>49</v>
      </c>
      <c r="F482" t="s">
        <v>50</v>
      </c>
      <c r="G482" t="s">
        <v>51</v>
      </c>
      <c r="H482" t="s">
        <v>52</v>
      </c>
      <c r="I482" t="s">
        <v>1000</v>
      </c>
      <c r="J482" t="s">
        <v>61</v>
      </c>
      <c r="K482">
        <v>1101.7</v>
      </c>
      <c r="L482">
        <v>1100.0999999999999</v>
      </c>
      <c r="M482">
        <v>-3</v>
      </c>
      <c r="N482">
        <v>3</v>
      </c>
      <c r="O482">
        <v>-6</v>
      </c>
      <c r="P482">
        <v>6</v>
      </c>
      <c r="Q482" t="s">
        <v>1001</v>
      </c>
      <c r="R482" t="s">
        <v>231</v>
      </c>
      <c r="S482" t="s">
        <v>56</v>
      </c>
      <c r="T482">
        <v>22</v>
      </c>
      <c r="U482">
        <v>45</v>
      </c>
    </row>
    <row r="483" spans="1:21" x14ac:dyDescent="0.25">
      <c r="A483" t="s">
        <v>46</v>
      </c>
      <c r="B483" t="s">
        <v>47</v>
      </c>
      <c r="C483" t="s">
        <v>910</v>
      </c>
      <c r="D483" t="s">
        <v>911</v>
      </c>
      <c r="E483" t="s">
        <v>49</v>
      </c>
      <c r="F483" t="s">
        <v>50</v>
      </c>
      <c r="G483" t="s">
        <v>51</v>
      </c>
      <c r="H483" t="s">
        <v>52</v>
      </c>
      <c r="I483" t="s">
        <v>1002</v>
      </c>
      <c r="J483" t="s">
        <v>53</v>
      </c>
      <c r="K483">
        <v>4614</v>
      </c>
      <c r="L483">
        <v>4616.1000000000004</v>
      </c>
      <c r="M483">
        <v>-3</v>
      </c>
      <c r="N483">
        <v>3</v>
      </c>
      <c r="O483">
        <v>-6</v>
      </c>
      <c r="P483">
        <v>6</v>
      </c>
      <c r="Q483" t="s">
        <v>1003</v>
      </c>
      <c r="R483" t="s">
        <v>231</v>
      </c>
      <c r="S483" t="s">
        <v>56</v>
      </c>
      <c r="T483">
        <v>22</v>
      </c>
      <c r="U483">
        <v>46</v>
      </c>
    </row>
    <row r="484" spans="1:21" x14ac:dyDescent="0.25">
      <c r="A484" t="s">
        <v>46</v>
      </c>
      <c r="B484" t="s">
        <v>47</v>
      </c>
      <c r="C484" t="s">
        <v>910</v>
      </c>
      <c r="D484" t="s">
        <v>911</v>
      </c>
      <c r="E484" t="s">
        <v>49</v>
      </c>
      <c r="F484" t="s">
        <v>50</v>
      </c>
      <c r="G484" t="s">
        <v>51</v>
      </c>
      <c r="H484" t="s">
        <v>52</v>
      </c>
      <c r="I484" t="s">
        <v>1004</v>
      </c>
      <c r="J484" t="s">
        <v>58</v>
      </c>
      <c r="K484">
        <v>327.10000000000002</v>
      </c>
      <c r="L484">
        <v>329.2</v>
      </c>
      <c r="M484">
        <v>-3</v>
      </c>
      <c r="N484">
        <v>3</v>
      </c>
      <c r="O484">
        <v>-6</v>
      </c>
      <c r="P484">
        <v>6</v>
      </c>
      <c r="Q484" t="s">
        <v>1005</v>
      </c>
      <c r="R484" t="s">
        <v>231</v>
      </c>
      <c r="S484" t="s">
        <v>56</v>
      </c>
      <c r="T484">
        <v>22</v>
      </c>
      <c r="U484">
        <v>47</v>
      </c>
    </row>
    <row r="485" spans="1:21" x14ac:dyDescent="0.25">
      <c r="A485" t="s">
        <v>46</v>
      </c>
      <c r="B485" t="s">
        <v>47</v>
      </c>
      <c r="C485" t="s">
        <v>910</v>
      </c>
      <c r="D485" t="s">
        <v>911</v>
      </c>
      <c r="E485" t="s">
        <v>49</v>
      </c>
      <c r="F485" t="s">
        <v>50</v>
      </c>
      <c r="G485" t="s">
        <v>51</v>
      </c>
      <c r="H485" t="s">
        <v>52</v>
      </c>
      <c r="I485" t="s">
        <v>1006</v>
      </c>
      <c r="J485" t="s">
        <v>61</v>
      </c>
      <c r="K485">
        <v>1103</v>
      </c>
      <c r="L485">
        <v>1100.4000000000001</v>
      </c>
      <c r="M485">
        <v>-3</v>
      </c>
      <c r="N485">
        <v>3</v>
      </c>
      <c r="O485">
        <v>-6</v>
      </c>
      <c r="P485">
        <v>6</v>
      </c>
      <c r="Q485" t="s">
        <v>1007</v>
      </c>
      <c r="R485" t="s">
        <v>231</v>
      </c>
      <c r="S485" t="s">
        <v>56</v>
      </c>
      <c r="T485">
        <v>22</v>
      </c>
      <c r="U48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2026-06-01T10:49:24Z</dcterms:modified>
</cp:coreProperties>
</file>